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24226"/>
  <mc:AlternateContent xmlns:mc="http://schemas.openxmlformats.org/markup-compatibility/2006">
    <mc:Choice Requires="x15">
      <x15ac:absPath xmlns:x15ac="http://schemas.microsoft.com/office/spreadsheetml/2010/11/ac" url="D:\CHỦ NHIỆM\HO SO CHU NHIEM\LỚP 22C2 - TKĐH\RÈN LUYỆN HKI 22.23\"/>
    </mc:Choice>
  </mc:AlternateContent>
  <xr:revisionPtr revIDLastSave="0" documentId="13_ncr:1_{F276CF08-CD45-46C8-9853-98B8752FD702}" xr6:coauthVersionLast="47" xr6:coauthVersionMax="47" xr10:uidLastSave="{00000000-0000-0000-0000-000000000000}"/>
  <bookViews>
    <workbookView xWindow="-110" yWindow="-110" windowWidth="19420" windowHeight="10300" firstSheet="3" activeTab="5" xr2:uid="{00000000-000D-0000-FFFF-FFFF00000000}"/>
  </bookViews>
  <sheets>
    <sheet name="RL.Cá nhân" sheetId="24" r:id="rId1"/>
    <sheet name="M. Tong hop" sheetId="25" r:id="rId2"/>
    <sheet name="00000000" sheetId="10" state="veryHidden" r:id="rId3"/>
    <sheet name="22C2-CMT1" sheetId="29" r:id="rId4"/>
    <sheet name="22C2-LTM1" sheetId="35" r:id="rId5"/>
    <sheet name="22C2-TKĐ1" sheetId="39" r:id="rId6"/>
    <sheet name="22C2-QTM1" sheetId="41" r:id="rId7"/>
    <sheet name="22C2-NNA1" sheetId="42" r:id="rId8"/>
  </sheets>
  <definedNames>
    <definedName name="_Fill" hidden="1">#REF!</definedName>
    <definedName name="_xlnm.Print_Titles" localSheetId="3">'22C2-CMT1'!$10:$11</definedName>
    <definedName name="_xlnm.Print_Titles" localSheetId="7">'22C2-NNA1'!$10:$11</definedName>
    <definedName name="_xlnm.Print_Titles" localSheetId="0">'RL.Cá nhân'!$7:$7</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H23" i="39" l="1"/>
  <c r="H22" i="39"/>
  <c r="H21" i="39"/>
  <c r="H20" i="39"/>
  <c r="H19" i="39"/>
  <c r="H18" i="39"/>
  <c r="H17" i="39"/>
  <c r="H16" i="39"/>
  <c r="H15" i="39"/>
  <c r="H14" i="39"/>
  <c r="H13" i="39"/>
  <c r="H12" i="39"/>
  <c r="G40" i="39" s="1"/>
  <c r="F13" i="39"/>
  <c r="F14" i="39"/>
  <c r="F15" i="39"/>
  <c r="F16" i="39"/>
  <c r="F17" i="39"/>
  <c r="F18" i="39"/>
  <c r="F19" i="39"/>
  <c r="F20" i="39"/>
  <c r="F21" i="39"/>
  <c r="F22" i="39"/>
  <c r="F23" i="39"/>
  <c r="H13" i="29"/>
  <c r="H14" i="29"/>
  <c r="H15" i="29"/>
  <c r="H16" i="29"/>
  <c r="H17" i="29"/>
  <c r="H18" i="29"/>
  <c r="H19" i="29"/>
  <c r="H20" i="29"/>
  <c r="H21" i="29"/>
  <c r="H22" i="29"/>
  <c r="H23" i="29"/>
  <c r="H24" i="29"/>
  <c r="H25" i="29"/>
  <c r="H26" i="29"/>
  <c r="H27" i="29"/>
  <c r="H28" i="29"/>
  <c r="H29" i="29"/>
  <c r="H30" i="29"/>
  <c r="H12" i="29"/>
  <c r="G38" i="29" s="1"/>
  <c r="H38" i="29" s="1"/>
  <c r="F13" i="29"/>
  <c r="F14" i="29"/>
  <c r="F15" i="29"/>
  <c r="F16" i="29"/>
  <c r="F17" i="29"/>
  <c r="F18" i="29"/>
  <c r="F19" i="29"/>
  <c r="F20" i="29"/>
  <c r="F21" i="29"/>
  <c r="F22" i="29"/>
  <c r="F23" i="29"/>
  <c r="F24" i="29"/>
  <c r="F25" i="29"/>
  <c r="F26" i="29"/>
  <c r="F27" i="29"/>
  <c r="F28" i="29"/>
  <c r="F29" i="29"/>
  <c r="F30" i="29"/>
  <c r="G35" i="29" l="1"/>
  <c r="H35" i="29" s="1"/>
  <c r="G39" i="29"/>
  <c r="H39" i="29" s="1"/>
  <c r="G36" i="29"/>
  <c r="H36" i="29" s="1"/>
  <c r="G37" i="29"/>
  <c r="H37" i="29" s="1"/>
  <c r="G34" i="29"/>
  <c r="H34" i="29" s="1"/>
  <c r="G42" i="39"/>
  <c r="G37" i="39"/>
  <c r="G41" i="39"/>
  <c r="G38" i="39"/>
  <c r="G39" i="39"/>
  <c r="H13" i="41"/>
  <c r="H14" i="41"/>
  <c r="H15" i="41"/>
  <c r="G45" i="41" s="1"/>
  <c r="H45" i="41" s="1"/>
  <c r="H16" i="41"/>
  <c r="G44" i="41" s="1"/>
  <c r="H44" i="41" s="1"/>
  <c r="H17" i="41"/>
  <c r="H18" i="41"/>
  <c r="H19" i="41"/>
  <c r="H20" i="41"/>
  <c r="H21" i="41"/>
  <c r="H22" i="41"/>
  <c r="H23" i="41"/>
  <c r="H24" i="41"/>
  <c r="H25" i="41"/>
  <c r="H26" i="41"/>
  <c r="H27" i="41"/>
  <c r="H28" i="41"/>
  <c r="H29" i="41"/>
  <c r="H30" i="41"/>
  <c r="H31" i="41"/>
  <c r="H32" i="41"/>
  <c r="H33" i="41"/>
  <c r="H34" i="41"/>
  <c r="H35" i="41"/>
  <c r="H36" i="41"/>
  <c r="F13" i="41"/>
  <c r="F14" i="41"/>
  <c r="F15" i="41"/>
  <c r="F16" i="41"/>
  <c r="F17" i="41"/>
  <c r="F18" i="41"/>
  <c r="F19" i="41"/>
  <c r="F20" i="41"/>
  <c r="F21" i="41"/>
  <c r="F22" i="41"/>
  <c r="F23" i="41"/>
  <c r="F24" i="41"/>
  <c r="F25" i="41"/>
  <c r="F26" i="41"/>
  <c r="F27" i="41"/>
  <c r="F28" i="41"/>
  <c r="F29" i="41"/>
  <c r="F30" i="41"/>
  <c r="F31" i="41"/>
  <c r="F32" i="41"/>
  <c r="F33" i="41"/>
  <c r="F34" i="41"/>
  <c r="F35" i="41"/>
  <c r="F36" i="41"/>
  <c r="H12" i="41"/>
  <c r="G43" i="41" s="1"/>
  <c r="H43" i="41" s="1"/>
  <c r="G40" i="41" l="1"/>
  <c r="H40" i="41" s="1"/>
  <c r="G42" i="41"/>
  <c r="H42" i="41" s="1"/>
  <c r="G41" i="41"/>
  <c r="H41" i="41" s="1"/>
  <c r="H13" i="42"/>
  <c r="H14" i="42"/>
  <c r="H15" i="42"/>
  <c r="H16" i="42"/>
  <c r="H17" i="42"/>
  <c r="H18" i="42"/>
  <c r="H19" i="42"/>
  <c r="H20" i="42"/>
  <c r="H21" i="42"/>
  <c r="H22" i="42"/>
  <c r="H23" i="42"/>
  <c r="H24" i="42"/>
  <c r="H25" i="42"/>
  <c r="H26" i="42"/>
  <c r="H27" i="42"/>
  <c r="H28" i="42"/>
  <c r="H29" i="42"/>
  <c r="H30" i="42"/>
  <c r="H31" i="42"/>
  <c r="H32" i="42"/>
  <c r="H33" i="42"/>
  <c r="H34" i="42"/>
  <c r="H35" i="42"/>
  <c r="H36" i="42"/>
  <c r="H37" i="42"/>
  <c r="H38" i="42"/>
  <c r="H39" i="42"/>
  <c r="H40" i="42"/>
  <c r="H41" i="42"/>
  <c r="H42" i="42"/>
  <c r="H43" i="42"/>
  <c r="H44" i="42"/>
  <c r="H45" i="42"/>
  <c r="H46" i="42"/>
  <c r="H47" i="42"/>
  <c r="H48" i="42"/>
  <c r="H49" i="42"/>
  <c r="H50" i="42"/>
  <c r="H51" i="42"/>
  <c r="F13" i="42"/>
  <c r="F14" i="42"/>
  <c r="F15" i="42"/>
  <c r="F16" i="42"/>
  <c r="F17" i="42"/>
  <c r="F18" i="42"/>
  <c r="F19" i="42"/>
  <c r="F20" i="42"/>
  <c r="F21" i="42"/>
  <c r="F22" i="42"/>
  <c r="F23" i="42"/>
  <c r="F24" i="42"/>
  <c r="F25" i="42"/>
  <c r="F26" i="42"/>
  <c r="F27" i="42"/>
  <c r="F28" i="42"/>
  <c r="F29" i="42"/>
  <c r="F30" i="42"/>
  <c r="F31" i="42"/>
  <c r="F32" i="42"/>
  <c r="F33" i="42"/>
  <c r="F34" i="42"/>
  <c r="F35" i="42"/>
  <c r="F36" i="42"/>
  <c r="F37" i="42"/>
  <c r="F38" i="42"/>
  <c r="F39" i="42"/>
  <c r="F40" i="42"/>
  <c r="F41" i="42"/>
  <c r="F42" i="42"/>
  <c r="F43" i="42"/>
  <c r="F44" i="42"/>
  <c r="F45" i="42"/>
  <c r="F46" i="42"/>
  <c r="F47" i="42"/>
  <c r="F48" i="42"/>
  <c r="F49" i="42"/>
  <c r="F50" i="42"/>
  <c r="F51" i="42"/>
  <c r="H13" i="35"/>
  <c r="H14" i="35"/>
  <c r="H15" i="35"/>
  <c r="H16" i="35"/>
  <c r="H17" i="35"/>
  <c r="H18" i="35"/>
  <c r="H19" i="35"/>
  <c r="H20" i="35"/>
  <c r="H21" i="35"/>
  <c r="H22" i="35"/>
  <c r="H23" i="35"/>
  <c r="H24" i="35"/>
  <c r="H25" i="35"/>
  <c r="H26" i="35"/>
  <c r="H27" i="35"/>
  <c r="H28" i="35"/>
  <c r="H29" i="35"/>
  <c r="H30" i="35"/>
  <c r="H31" i="35"/>
  <c r="H32" i="35"/>
  <c r="H33" i="35"/>
  <c r="H34" i="35"/>
  <c r="H35" i="35"/>
  <c r="H36" i="35"/>
  <c r="H37" i="35"/>
  <c r="H38" i="35"/>
  <c r="H39" i="35"/>
  <c r="H40" i="35"/>
  <c r="H41" i="35"/>
  <c r="H42" i="35"/>
  <c r="H43" i="35"/>
  <c r="H44" i="35"/>
  <c r="H45" i="35"/>
  <c r="H12" i="35"/>
  <c r="G50" i="35" s="1"/>
  <c r="H50" i="35" s="1"/>
  <c r="H12" i="42"/>
  <c r="F12" i="42"/>
  <c r="G53" i="35" l="1"/>
  <c r="H53" i="35" s="1"/>
  <c r="G51" i="35"/>
  <c r="H51" i="35" s="1"/>
  <c r="G49" i="35"/>
  <c r="H49" i="35" s="1"/>
  <c r="G52" i="35"/>
  <c r="H52" i="35" s="1"/>
  <c r="G54" i="35"/>
  <c r="H54" i="35" s="1"/>
  <c r="G60" i="42"/>
  <c r="H60" i="42" s="1"/>
  <c r="G59" i="42"/>
  <c r="H59" i="42" s="1"/>
  <c r="G58" i="42"/>
  <c r="H58" i="42" s="1"/>
  <c r="E60" i="42"/>
  <c r="F60" i="42" s="1"/>
  <c r="G55" i="42"/>
  <c r="H55" i="42" s="1"/>
  <c r="E59" i="42"/>
  <c r="F59" i="42" s="1"/>
  <c r="G56" i="42"/>
  <c r="H56" i="42" s="1"/>
  <c r="G57" i="42"/>
  <c r="H57" i="42" s="1"/>
  <c r="E55" i="42"/>
  <c r="F55" i="42" s="1"/>
  <c r="E56" i="42"/>
  <c r="F56" i="42" s="1"/>
  <c r="E57" i="42"/>
  <c r="F57" i="42" s="1"/>
  <c r="E58" i="42"/>
  <c r="F58" i="42" s="1"/>
  <c r="F13" i="35"/>
  <c r="F14" i="35"/>
  <c r="F15" i="35"/>
  <c r="F16" i="35"/>
  <c r="F17" i="35"/>
  <c r="F18" i="35"/>
  <c r="F19" i="35"/>
  <c r="F20" i="35"/>
  <c r="F21" i="35"/>
  <c r="F22" i="35"/>
  <c r="F23" i="35"/>
  <c r="F24" i="35"/>
  <c r="F25" i="35"/>
  <c r="F26" i="35"/>
  <c r="F27" i="35"/>
  <c r="F28" i="35"/>
  <c r="F29" i="35"/>
  <c r="F30" i="35"/>
  <c r="F31" i="35"/>
  <c r="F32" i="35"/>
  <c r="F33" i="35"/>
  <c r="F34" i="35"/>
  <c r="F35" i="35"/>
  <c r="F36" i="35"/>
  <c r="F37" i="35"/>
  <c r="F38" i="35"/>
  <c r="F39" i="35"/>
  <c r="F40" i="35"/>
  <c r="F41" i="35"/>
  <c r="F42" i="35"/>
  <c r="F43" i="35"/>
  <c r="F44" i="35"/>
  <c r="F45" i="35"/>
  <c r="F12" i="29" l="1"/>
  <c r="F12" i="41"/>
  <c r="F12" i="39"/>
  <c r="E39" i="29" l="1"/>
  <c r="F39" i="29" s="1"/>
  <c r="E44" i="41"/>
  <c r="F44" i="41" s="1"/>
  <c r="E34" i="29"/>
  <c r="F34" i="29" s="1"/>
  <c r="E35" i="29"/>
  <c r="F35" i="29" s="1"/>
  <c r="E36" i="29"/>
  <c r="F36" i="29" s="1"/>
  <c r="E37" i="29"/>
  <c r="F37" i="29" s="1"/>
  <c r="E38" i="29"/>
  <c r="F38" i="29" s="1"/>
  <c r="E40" i="41"/>
  <c r="F40" i="41" s="1"/>
  <c r="E41" i="41"/>
  <c r="F41" i="41" s="1"/>
  <c r="E42" i="41"/>
  <c r="F42" i="41" s="1"/>
  <c r="E43" i="41"/>
  <c r="F43" i="41" s="1"/>
  <c r="E45" i="41"/>
  <c r="F45" i="41" s="1"/>
  <c r="F12" i="35" l="1"/>
  <c r="E53" i="35" s="1"/>
  <c r="F53" i="35" s="1"/>
  <c r="E49" i="35" l="1"/>
  <c r="F49" i="35" s="1"/>
  <c r="E50" i="35"/>
  <c r="F50" i="35" s="1"/>
  <c r="E51" i="35"/>
  <c r="F51" i="35" s="1"/>
  <c r="E52" i="35"/>
  <c r="F52" i="35" s="1"/>
  <c r="E54" i="35"/>
  <c r="F54" i="35" s="1"/>
  <c r="H75" i="25"/>
  <c r="F75" i="25"/>
  <c r="H77" i="25"/>
  <c r="F77" i="25"/>
  <c r="H76" i="25"/>
  <c r="F76" i="25"/>
  <c r="H74" i="25"/>
  <c r="F74" i="25"/>
  <c r="H73" i="25"/>
  <c r="F73" i="25"/>
  <c r="H72" i="25"/>
  <c r="F72" i="25"/>
  <c r="H71" i="25"/>
  <c r="F71" i="25"/>
  <c r="H70" i="25"/>
  <c r="F70" i="25"/>
  <c r="H69" i="25"/>
  <c r="F69" i="25"/>
  <c r="H68" i="25"/>
  <c r="F68" i="25"/>
  <c r="H67" i="25"/>
  <c r="F67" i="25"/>
  <c r="H66" i="25"/>
  <c r="F66" i="25"/>
  <c r="H65" i="25"/>
  <c r="F65" i="25"/>
  <c r="H64" i="25"/>
  <c r="F64" i="25"/>
  <c r="H63" i="25"/>
  <c r="F63" i="25"/>
  <c r="H62" i="25"/>
  <c r="F62" i="25"/>
  <c r="H61" i="25"/>
  <c r="F61" i="25"/>
  <c r="H60" i="25"/>
  <c r="F60" i="25"/>
  <c r="H59" i="25"/>
  <c r="F59" i="25"/>
  <c r="H58" i="25"/>
  <c r="F58" i="25"/>
  <c r="H57" i="25"/>
  <c r="F57" i="25"/>
  <c r="H56" i="25"/>
  <c r="F56" i="25"/>
  <c r="H55" i="25"/>
  <c r="F55" i="25"/>
  <c r="H54" i="25"/>
  <c r="F54" i="25"/>
  <c r="H53" i="25"/>
  <c r="F53" i="25"/>
  <c r="H52" i="25"/>
  <c r="F52" i="25"/>
  <c r="H51" i="25"/>
  <c r="F51" i="25"/>
  <c r="H50" i="25"/>
  <c r="F50" i="25"/>
  <c r="H49" i="25"/>
  <c r="F49" i="25"/>
  <c r="H48" i="25"/>
  <c r="F48" i="25"/>
  <c r="H47" i="25"/>
  <c r="F47" i="25"/>
  <c r="H46" i="25"/>
  <c r="F46" i="25"/>
  <c r="H45" i="25"/>
  <c r="F45" i="25"/>
  <c r="H44" i="25"/>
  <c r="F44" i="25"/>
  <c r="H43" i="25"/>
  <c r="F43" i="25"/>
  <c r="H42" i="25"/>
  <c r="F42" i="25"/>
  <c r="H41" i="25"/>
  <c r="F41" i="25"/>
  <c r="H40" i="25"/>
  <c r="F40" i="25"/>
  <c r="H39" i="25"/>
  <c r="F39" i="25"/>
  <c r="H38" i="25"/>
  <c r="F38" i="25"/>
  <c r="H37" i="25"/>
  <c r="F37" i="25"/>
  <c r="H36" i="25"/>
  <c r="F36" i="25"/>
  <c r="H35" i="25"/>
  <c r="F35" i="25"/>
  <c r="H34" i="25"/>
  <c r="F34" i="25"/>
  <c r="H33" i="25"/>
  <c r="F33" i="25"/>
  <c r="H32" i="25"/>
  <c r="F32" i="25"/>
  <c r="H31" i="25"/>
  <c r="F31" i="25"/>
  <c r="H30" i="25"/>
  <c r="F30" i="25"/>
  <c r="H29" i="25"/>
  <c r="F29" i="25"/>
  <c r="H28" i="25"/>
  <c r="F28" i="25"/>
  <c r="H27" i="25"/>
  <c r="F27" i="25"/>
  <c r="H26" i="25"/>
  <c r="F26" i="25"/>
  <c r="H25" i="25"/>
  <c r="F25" i="25"/>
  <c r="H24" i="25"/>
  <c r="F24" i="25"/>
  <c r="H23" i="25"/>
  <c r="F23" i="25"/>
  <c r="H22" i="25"/>
  <c r="F22" i="25"/>
  <c r="H21" i="25"/>
  <c r="F21" i="25"/>
  <c r="H20" i="25"/>
  <c r="F20" i="25"/>
  <c r="H19" i="25"/>
  <c r="F19" i="25"/>
  <c r="H18" i="25"/>
  <c r="F18" i="25"/>
  <c r="H17" i="25"/>
  <c r="F17" i="25"/>
  <c r="H16" i="25"/>
  <c r="F16" i="25"/>
  <c r="H15" i="25"/>
  <c r="F15" i="25"/>
  <c r="H14" i="25"/>
  <c r="F14" i="25"/>
  <c r="H13" i="25"/>
  <c r="F13" i="25"/>
  <c r="H12" i="25"/>
  <c r="F12" i="25"/>
  <c r="G86" i="25" l="1"/>
  <c r="H86" i="25" s="1"/>
  <c r="E86" i="25"/>
  <c r="F86" i="25" s="1"/>
  <c r="E81" i="25"/>
  <c r="F81" i="25" s="1"/>
  <c r="G81" i="25"/>
  <c r="H81" i="25" s="1"/>
  <c r="E82" i="25"/>
  <c r="F82" i="25" s="1"/>
  <c r="G82" i="25"/>
  <c r="H82" i="25" s="1"/>
  <c r="E83" i="25"/>
  <c r="F83" i="25" s="1"/>
  <c r="G83" i="25"/>
  <c r="H83" i="25" s="1"/>
  <c r="E84" i="25"/>
  <c r="F84" i="25" s="1"/>
  <c r="G84" i="25"/>
  <c r="H84" i="25" s="1"/>
  <c r="E85" i="25"/>
  <c r="F85" i="25" s="1"/>
  <c r="G85" i="25"/>
  <c r="H85" i="25" s="1"/>
  <c r="D93" i="24"/>
  <c r="D8" i="24" l="1"/>
  <c r="E8" i="24"/>
  <c r="F8" i="24" l="1"/>
  <c r="D102" i="24"/>
  <c r="D98" i="24"/>
  <c r="D75" i="24" s="1"/>
  <c r="D76" i="24"/>
  <c r="D57" i="24"/>
  <c r="D56" i="24" s="1"/>
  <c r="D33" i="24"/>
  <c r="D34" i="24"/>
  <c r="E37" i="39"/>
  <c r="E41" i="39"/>
  <c r="E39" i="39"/>
  <c r="E38" i="39"/>
  <c r="E40" i="39"/>
</calcChain>
</file>

<file path=xl/sharedStrings.xml><?xml version="1.0" encoding="utf-8"?>
<sst xmlns="http://schemas.openxmlformats.org/spreadsheetml/2006/main" count="777" uniqueCount="516">
  <si>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</si>
  <si>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</si>
  <si>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</si>
  <si>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</si>
  <si>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</si>
  <si>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</si>
  <si>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</si>
  <si>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</si>
  <si>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</si>
  <si>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</si>
  <si>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</si>
  <si>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</si>
  <si>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</si>
  <si>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</si>
  <si>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</si>
  <si>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</si>
  <si>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</si>
  <si>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</si>
  <si>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</si>
  <si>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</si>
  <si>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</si>
  <si>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</si>
  <si>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</si>
  <si>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</si>
  <si>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</si>
  <si>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</si>
  <si>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</si>
  <si>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</si>
  <si>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</si>
  <si>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</si>
  <si>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</si>
  <si>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</si>
  <si>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</si>
  <si>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</si>
  <si>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</si>
  <si>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</si>
  <si>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</si>
  <si>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</si>
  <si>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</si>
  <si>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</si>
  <si>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</si>
  <si>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</si>
  <si>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</si>
  <si>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</si>
  <si>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</si>
  <si>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</si>
  <si>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</si>
  <si>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</si>
  <si>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</si>
  <si>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</si>
  <si>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</si>
  <si>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</si>
  <si>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</si>
  <si>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</si>
  <si>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</si>
  <si>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</si>
  <si>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</si>
  <si>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</si>
  <si>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</si>
  <si>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</si>
  <si>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</si>
  <si>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</si>
  <si>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</si>
  <si>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</si>
  <si>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</si>
  <si>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</si>
  <si>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</si>
  <si>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</si>
  <si>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</si>
  <si>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</si>
  <si>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</si>
  <si>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</si>
  <si>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</si>
  <si>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</si>
  <si>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</si>
  <si>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</si>
  <si>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</si>
  <si>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</si>
  <si>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</si>
  <si>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</si>
  <si>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</si>
  <si>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</si>
  <si>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</si>
  <si>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</si>
  <si>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</si>
  <si>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</si>
  <si>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</si>
  <si>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</si>
  <si>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</si>
  <si>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</si>
  <si>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</si>
  <si>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</si>
  <si>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</si>
  <si>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</si>
  <si>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</si>
  <si>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</si>
  <si>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</si>
  <si>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</si>
  <si>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</si>
  <si>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</si>
  <si>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</si>
  <si>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</si>
  <si>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</si>
  <si>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</si>
  <si>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</si>
  <si>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</si>
  <si>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</si>
  <si>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</si>
  <si>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</si>
  <si>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</si>
  <si>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</si>
  <si>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</si>
  <si>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</si>
  <si>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</si>
  <si>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</si>
  <si>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</si>
  <si>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</si>
  <si>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</si>
  <si>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</si>
  <si>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</si>
  <si>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</si>
  <si>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</si>
  <si>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</si>
  <si>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</si>
  <si>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</si>
  <si>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</si>
  <si>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</si>
  <si>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</si>
  <si>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</si>
  <si>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</si>
  <si>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</si>
  <si>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</si>
  <si>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</si>
  <si>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</si>
  <si>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</si>
  <si>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</si>
  <si>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</si>
  <si>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</si>
  <si>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</si>
  <si>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</si>
  <si>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</si>
  <si>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</si>
  <si>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</si>
  <si>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</si>
  <si>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</si>
  <si>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</si>
  <si>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</si>
  <si>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</si>
  <si>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</si>
  <si>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</si>
  <si>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</si>
  <si>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</si>
  <si>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</si>
  <si>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</si>
  <si>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</si>
  <si>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</si>
  <si>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</si>
  <si>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</si>
  <si>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</si>
  <si>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r>
      <t>Học kỳ: I Năm học: 2021 - 2022</t>
    </r>
    <r>
      <rPr>
        <sz val="14"/>
        <rFont val="Times New Roman"/>
        <family val="1"/>
      </rPr>
      <t xml:space="preserve"> </t>
    </r>
  </si>
  <si>
    <t xml:space="preserve">Lớp:             Sĩ số:          Khoa: Công nghệ thông tin                                               </t>
  </si>
  <si>
    <t>Anh</t>
  </si>
  <si>
    <t>Bảo</t>
  </si>
  <si>
    <t>Duy</t>
  </si>
  <si>
    <t>Huy</t>
  </si>
  <si>
    <t>Nguyễn Văn</t>
  </si>
  <si>
    <t>Tiến</t>
  </si>
  <si>
    <t>Hiếu</t>
  </si>
  <si>
    <t>Đạt</t>
  </si>
  <si>
    <t>Hải</t>
  </si>
  <si>
    <t>Khôi</t>
  </si>
  <si>
    <t>Long</t>
  </si>
  <si>
    <t>Tuấn</t>
  </si>
  <si>
    <t>Nguyễn Minh</t>
  </si>
  <si>
    <t>Dũng</t>
  </si>
  <si>
    <t>Hòa</t>
  </si>
  <si>
    <t>Hùng</t>
  </si>
  <si>
    <t>Hưng</t>
  </si>
  <si>
    <t>Nguyễn Gia</t>
  </si>
  <si>
    <t>Kiệt</t>
  </si>
  <si>
    <t>Linh</t>
  </si>
  <si>
    <t>Nguyễn Xuân</t>
  </si>
  <si>
    <t>Lộc</t>
  </si>
  <si>
    <t>Minh</t>
  </si>
  <si>
    <t>Lê Quang</t>
  </si>
  <si>
    <t>Nghĩa</t>
  </si>
  <si>
    <t>Phát</t>
  </si>
  <si>
    <t>Phước</t>
  </si>
  <si>
    <t>Quân</t>
  </si>
  <si>
    <t>Tài</t>
  </si>
  <si>
    <t>Nguyễn Hoàng</t>
  </si>
  <si>
    <t>Thông</t>
  </si>
  <si>
    <t>Hoàng</t>
  </si>
  <si>
    <t>Trần Duy</t>
  </si>
  <si>
    <t>Khánh</t>
  </si>
  <si>
    <t>Nguyên</t>
  </si>
  <si>
    <t>Trần Ngọc</t>
  </si>
  <si>
    <t>Trần Quốc</t>
  </si>
  <si>
    <t>Nguyễn Đức</t>
  </si>
  <si>
    <t>Khoa</t>
  </si>
  <si>
    <t>Phong</t>
  </si>
  <si>
    <t>Nguyễn Huy</t>
  </si>
  <si>
    <t>Trang</t>
  </si>
  <si>
    <t>Trí</t>
  </si>
  <si>
    <t>Thảo</t>
  </si>
  <si>
    <t>Sơn</t>
  </si>
  <si>
    <t>Thuận</t>
  </si>
  <si>
    <t>Việt</t>
  </si>
  <si>
    <t>Trương Hoàng</t>
  </si>
  <si>
    <t>Phạm Thế</t>
  </si>
  <si>
    <t>Nguyễn Tuấn</t>
  </si>
  <si>
    <t>Phương</t>
  </si>
  <si>
    <t>Thư</t>
  </si>
  <si>
    <t>Tú</t>
  </si>
  <si>
    <t>Hằng</t>
  </si>
  <si>
    <t>Phúc</t>
  </si>
  <si>
    <t>TP. Hồ Chí Minh, ngày  22 tháng  10 năm 2022</t>
  </si>
  <si>
    <t>TP. Hồ Chí Minh, ngày  22  tháng  10  năm 2022</t>
  </si>
  <si>
    <r>
      <t>Học kỳ: I Năm học: 2022 - 2023</t>
    </r>
    <r>
      <rPr>
        <sz val="14"/>
        <rFont val="Times New Roman"/>
        <family val="1"/>
      </rPr>
      <t xml:space="preserve"> </t>
    </r>
  </si>
  <si>
    <t>22000082</t>
  </si>
  <si>
    <t>Nguyễn Tạ Tuyết</t>
  </si>
  <si>
    <t>22000351</t>
  </si>
  <si>
    <t>Trần Đức</t>
  </si>
  <si>
    <t>22000140</t>
  </si>
  <si>
    <t>Phạm Gia</t>
  </si>
  <si>
    <t>22000163</t>
  </si>
  <si>
    <t>Võ Hoàng</t>
  </si>
  <si>
    <t>22000419</t>
  </si>
  <si>
    <t>Quách Huệ</t>
  </si>
  <si>
    <t>Bền</t>
  </si>
  <si>
    <t>22000253</t>
  </si>
  <si>
    <t>Viên Ngọc</t>
  </si>
  <si>
    <t>Châu</t>
  </si>
  <si>
    <t>22000167</t>
  </si>
  <si>
    <t>Võ Phước</t>
  </si>
  <si>
    <t>Đại</t>
  </si>
  <si>
    <t>22000144</t>
  </si>
  <si>
    <t>Phạm Hoàng Minh</t>
  </si>
  <si>
    <t>Đăng</t>
  </si>
  <si>
    <t>22000257</t>
  </si>
  <si>
    <t>Trần Hữu</t>
  </si>
  <si>
    <t>Đông</t>
  </si>
  <si>
    <t>22000464</t>
  </si>
  <si>
    <t>22000152</t>
  </si>
  <si>
    <t>22000402</t>
  </si>
  <si>
    <t>Phạm Nguyễn Thu</t>
  </si>
  <si>
    <t>22000330</t>
  </si>
  <si>
    <t>Đặng Thái</t>
  </si>
  <si>
    <t>22000300</t>
  </si>
  <si>
    <t>Nguyễn Tín</t>
  </si>
  <si>
    <t>22000302</t>
  </si>
  <si>
    <t>Cao Vũ Nhật</t>
  </si>
  <si>
    <t>22000283</t>
  </si>
  <si>
    <t>Huỳnh Gia</t>
  </si>
  <si>
    <t>22000329</t>
  </si>
  <si>
    <t>Phạm Quang</t>
  </si>
  <si>
    <t>22000158</t>
  </si>
  <si>
    <t>22000249</t>
  </si>
  <si>
    <t>Đoàn Trịnh Minh</t>
  </si>
  <si>
    <t>Mẫn</t>
  </si>
  <si>
    <t>22000254</t>
  </si>
  <si>
    <t>Ngô Đức</t>
  </si>
  <si>
    <t>22000136</t>
  </si>
  <si>
    <t>Hoàng Trần Ngọc</t>
  </si>
  <si>
    <t>22000361</t>
  </si>
  <si>
    <t>22000290</t>
  </si>
  <si>
    <t>Võ Ngọc Gia</t>
  </si>
  <si>
    <t>22000135</t>
  </si>
  <si>
    <t>Võ Hữu</t>
  </si>
  <si>
    <t>22000222</t>
  </si>
  <si>
    <t>Phạm Nguyễn Anh</t>
  </si>
  <si>
    <t>22000117</t>
  </si>
  <si>
    <t>22000327</t>
  </si>
  <si>
    <t>Nguyễn Trần Ngọc</t>
  </si>
  <si>
    <t>Thạch</t>
  </si>
  <si>
    <t>22000145</t>
  </si>
  <si>
    <t>Bùi Thị Anh</t>
  </si>
  <si>
    <t>22000119</t>
  </si>
  <si>
    <t>Lương Vũ</t>
  </si>
  <si>
    <t>22000332</t>
  </si>
  <si>
    <t>22000191</t>
  </si>
  <si>
    <t>Trần Thị Ngọc</t>
  </si>
  <si>
    <t>Trâm</t>
  </si>
  <si>
    <t>22000406</t>
  </si>
  <si>
    <t>Phạm Thành</t>
  </si>
  <si>
    <t>Trung</t>
  </si>
  <si>
    <t>22000115</t>
  </si>
  <si>
    <t>Phạm Anh</t>
  </si>
  <si>
    <t>22000220</t>
  </si>
  <si>
    <t>Nguyễn Hùng</t>
  </si>
  <si>
    <t>22000248</t>
  </si>
  <si>
    <t>Ân</t>
  </si>
  <si>
    <t>22000293</t>
  </si>
  <si>
    <t>Đặng Thanh</t>
  </si>
  <si>
    <t>Chung</t>
  </si>
  <si>
    <t>22000308</t>
  </si>
  <si>
    <t>Ngô Chí</t>
  </si>
  <si>
    <t>22000178</t>
  </si>
  <si>
    <t>Thi Tấn</t>
  </si>
  <si>
    <t>22000357</t>
  </si>
  <si>
    <t>22000137</t>
  </si>
  <si>
    <t>Phạm Ngọc Hoàng</t>
  </si>
  <si>
    <t>Gia</t>
  </si>
  <si>
    <t>22000085</t>
  </si>
  <si>
    <t>Đỗ Ngọc</t>
  </si>
  <si>
    <t>22000128</t>
  </si>
  <si>
    <t>22000745</t>
  </si>
  <si>
    <t>Nguyễn Tuyến</t>
  </si>
  <si>
    <t>22000086</t>
  </si>
  <si>
    <t>Trịnh Hoàng Gia</t>
  </si>
  <si>
    <t>22000421</t>
  </si>
  <si>
    <t>Hoàng Đăng</t>
  </si>
  <si>
    <t>22000263</t>
  </si>
  <si>
    <t>Lễ</t>
  </si>
  <si>
    <t>22000299</t>
  </si>
  <si>
    <t>22000232</t>
  </si>
  <si>
    <t>Trần Nguyễn Thanh</t>
  </si>
  <si>
    <t>22000265</t>
  </si>
  <si>
    <t>Phan Ngọc Linh</t>
  </si>
  <si>
    <t>Quyên</t>
  </si>
  <si>
    <t>22000179</t>
  </si>
  <si>
    <t>Lê Nguyễn Công</t>
  </si>
  <si>
    <t>22000032</t>
  </si>
  <si>
    <t>Lâm Quốc</t>
  </si>
  <si>
    <t>Tâm</t>
  </si>
  <si>
    <t>22000129</t>
  </si>
  <si>
    <t>Ngô Trương Minh</t>
  </si>
  <si>
    <t>22000321</t>
  </si>
  <si>
    <t>Võ Nguyên</t>
  </si>
  <si>
    <t>Thái</t>
  </si>
  <si>
    <t>22000091</t>
  </si>
  <si>
    <t>22000092</t>
  </si>
  <si>
    <t>Võ Thành</t>
  </si>
  <si>
    <t>22000094</t>
  </si>
  <si>
    <t>Lê Nguyễn Minh</t>
  </si>
  <si>
    <t>22000746</t>
  </si>
  <si>
    <t>22000168</t>
  </si>
  <si>
    <t>Bùi Anh</t>
  </si>
  <si>
    <t>22000097</t>
  </si>
  <si>
    <t>Vũ</t>
  </si>
  <si>
    <t xml:space="preserve">Lớp: 22C2-QTM1  Sĩ số:  25    Khoa: Công nghệ thông tin                                               </t>
  </si>
  <si>
    <t xml:space="preserve">Lớp: 22C2-LTM1  Sĩ số:   34  Khoa: Công nghệ thông tin                                               </t>
  </si>
  <si>
    <t>22000384</t>
  </si>
  <si>
    <t>Nguyễn Thanh Thảo</t>
  </si>
  <si>
    <t>22000297</t>
  </si>
  <si>
    <t>Tăng Nguyễn Thùy</t>
  </si>
  <si>
    <t>22000269</t>
  </si>
  <si>
    <t>Nguyễn Trần Gia</t>
  </si>
  <si>
    <t>22000151</t>
  </si>
  <si>
    <t>Võ Lê Quốc</t>
  </si>
  <si>
    <t>22000175</t>
  </si>
  <si>
    <t>Trần Nguyễn Tú</t>
  </si>
  <si>
    <t>Bình</t>
  </si>
  <si>
    <t>22000153</t>
  </si>
  <si>
    <t>Lê Kim</t>
  </si>
  <si>
    <t>Cương</t>
  </si>
  <si>
    <t>22000258</t>
  </si>
  <si>
    <t>Trần Anh</t>
  </si>
  <si>
    <t>Đào</t>
  </si>
  <si>
    <t>22000217</t>
  </si>
  <si>
    <t>Võ Ngọc</t>
  </si>
  <si>
    <t>Điệp</t>
  </si>
  <si>
    <t>22000277</t>
  </si>
  <si>
    <t>Tạ Ngọc Phong</t>
  </si>
  <si>
    <t>22000227</t>
  </si>
  <si>
    <t>Hân</t>
  </si>
  <si>
    <t>22000256</t>
  </si>
  <si>
    <t>Khương Xuân</t>
  </si>
  <si>
    <t>22000422</t>
  </si>
  <si>
    <t>Lâm Nhật</t>
  </si>
  <si>
    <t>22000311</t>
  </si>
  <si>
    <t>Phạm Trần Đăng</t>
  </si>
  <si>
    <t>22000323</t>
  </si>
  <si>
    <t>Lê Ngô Tuấn</t>
  </si>
  <si>
    <t>22000416</t>
  </si>
  <si>
    <t>Mầu Thị Ngọc</t>
  </si>
  <si>
    <t>22000319</t>
  </si>
  <si>
    <t>Huỳnh Thiện</t>
  </si>
  <si>
    <t>22000417</t>
  </si>
  <si>
    <t>Nguyễn Phạm Khánh</t>
  </si>
  <si>
    <t>Mai</t>
  </si>
  <si>
    <t>22000202</t>
  </si>
  <si>
    <t>Lê Trà</t>
  </si>
  <si>
    <t>My</t>
  </si>
  <si>
    <t>22000251</t>
  </si>
  <si>
    <t>Phùng Thảo</t>
  </si>
  <si>
    <t>22000190</t>
  </si>
  <si>
    <t>Huỳnh Phạm Trần Lê</t>
  </si>
  <si>
    <t>Na</t>
  </si>
  <si>
    <t>22000374</t>
  </si>
  <si>
    <t>Phạm Nguyễn Kim</t>
  </si>
  <si>
    <t>Ngân</t>
  </si>
  <si>
    <t>22000466</t>
  </si>
  <si>
    <t>Phan Nhật Kim</t>
  </si>
  <si>
    <t>22000131</t>
  </si>
  <si>
    <t>Đinh Thanh</t>
  </si>
  <si>
    <t>22000284</t>
  </si>
  <si>
    <t>Trần Hà Kiều</t>
  </si>
  <si>
    <t>Oanh</t>
  </si>
  <si>
    <t>22000112</t>
  </si>
  <si>
    <t>Nguyễn Thiên</t>
  </si>
  <si>
    <t>Phú</t>
  </si>
  <si>
    <t>22000243</t>
  </si>
  <si>
    <t>22000397</t>
  </si>
  <si>
    <t>Mai Thị Uyên</t>
  </si>
  <si>
    <t>22000122</t>
  </si>
  <si>
    <t>Nguyễn Mạnh Hoàng</t>
  </si>
  <si>
    <t>22000165</t>
  </si>
  <si>
    <t>Quí</t>
  </si>
  <si>
    <t>22000162</t>
  </si>
  <si>
    <t>Từ Thanh</t>
  </si>
  <si>
    <t>22000335</t>
  </si>
  <si>
    <t>Thái Thanh</t>
  </si>
  <si>
    <t>22000173</t>
  </si>
  <si>
    <t>Lê Đặng Hoài</t>
  </si>
  <si>
    <t>Thương</t>
  </si>
  <si>
    <t>22000234</t>
  </si>
  <si>
    <t>Đinh Hoàng Cát</t>
  </si>
  <si>
    <t>Tiên</t>
  </si>
  <si>
    <t>22000289</t>
  </si>
  <si>
    <t>Toan</t>
  </si>
  <si>
    <t>22000279</t>
  </si>
  <si>
    <t>Đặng Nguyễn Ngọc</t>
  </si>
  <si>
    <t>22000270</t>
  </si>
  <si>
    <t>Võ Ngọc Bích</t>
  </si>
  <si>
    <t>22000184</t>
  </si>
  <si>
    <t>Đặng Thị Kim</t>
  </si>
  <si>
    <t>22000224</t>
  </si>
  <si>
    <t>Nguyễn Lê Minh</t>
  </si>
  <si>
    <t>22000209</t>
  </si>
  <si>
    <t>22000213</t>
  </si>
  <si>
    <t>Lưu Khả</t>
  </si>
  <si>
    <t>Nguyễn Thanh Sơn</t>
  </si>
  <si>
    <t>22000218</t>
  </si>
  <si>
    <t>Võ Duy</t>
  </si>
  <si>
    <t>An</t>
  </si>
  <si>
    <t>22000233</t>
  </si>
  <si>
    <t>Hồ Trần Duy</t>
  </si>
  <si>
    <t>22000188</t>
  </si>
  <si>
    <t>Đỗ Đặng Thái</t>
  </si>
  <si>
    <t>22000369</t>
  </si>
  <si>
    <t>Nguyễn Thế Gia</t>
  </si>
  <si>
    <t>22000768</t>
  </si>
  <si>
    <t>22000238</t>
  </si>
  <si>
    <t>Lê Trí</t>
  </si>
  <si>
    <t>22000027</t>
  </si>
  <si>
    <t>Lê Trọng</t>
  </si>
  <si>
    <t>Hiến</t>
  </si>
  <si>
    <t>22000225</t>
  </si>
  <si>
    <t>22000292</t>
  </si>
  <si>
    <t>Trần Quang</t>
  </si>
  <si>
    <t>22000028</t>
  </si>
  <si>
    <t>Nguyễn Tấn An</t>
  </si>
  <si>
    <t>Khang</t>
  </si>
  <si>
    <t>22000255</t>
  </si>
  <si>
    <t>Nguyễn Anh</t>
  </si>
  <si>
    <t>Khuê</t>
  </si>
  <si>
    <t>22000228</t>
  </si>
  <si>
    <t>Từ Sở</t>
  </si>
  <si>
    <t>22000031</t>
  </si>
  <si>
    <t>22000331</t>
  </si>
  <si>
    <t>Ông Tấn</t>
  </si>
  <si>
    <t>22000166</t>
  </si>
  <si>
    <t>Kim Minh</t>
  </si>
  <si>
    <t>22000388</t>
  </si>
  <si>
    <t>22000275</t>
  </si>
  <si>
    <t>Lê Thanh</t>
  </si>
  <si>
    <t>22000033</t>
  </si>
  <si>
    <t>Đoàn Tấn Ngọc</t>
  </si>
  <si>
    <t>22000447</t>
  </si>
  <si>
    <t>Mai Quốc</t>
  </si>
  <si>
    <t>Triệu</t>
  </si>
  <si>
    <t xml:space="preserve">Lớp: 22C2-CMT1  Sĩ số:  19  Khoa: Công nghệ thông tin                                               </t>
  </si>
  <si>
    <t>Đề nghị tạm ngưng</t>
  </si>
  <si>
    <t xml:space="preserve">Lớp:  22C2-NNA1   Sĩ số:   40   Khoa: Khoa  học cơ bản                                              </t>
  </si>
  <si>
    <t>Nguyễn Thị Thu Tâm</t>
  </si>
  <si>
    <t>Huỳnh Thiện Lộc</t>
  </si>
  <si>
    <t>Lớp trưởng</t>
  </si>
  <si>
    <t>Lớp phó học tập</t>
  </si>
  <si>
    <t>TP. Hồ Chí Minh, ngày  26 tháng    10  năm 2022</t>
  </si>
  <si>
    <t>TP. Hồ Chí Minh, ngày      tháng      năm 2022</t>
  </si>
  <si>
    <t>Cao Thị Hồng Thắm</t>
  </si>
  <si>
    <t>Trần Thị Bé Xinh</t>
  </si>
  <si>
    <t xml:space="preserve">Lớp: 22C2-CNM1  Sĩ số:     Khoa: Công Nghệ May Thời Trang                                               </t>
  </si>
  <si>
    <t>22000312</t>
  </si>
  <si>
    <t>Dương Tấn</t>
  </si>
  <si>
    <t>22000411</t>
  </si>
  <si>
    <t>Hoàng Thị Diệu</t>
  </si>
  <si>
    <t>Ly</t>
  </si>
  <si>
    <t>22000276</t>
  </si>
  <si>
    <t>Nguyễn Ngọc Thảo</t>
  </si>
  <si>
    <t>22000828</t>
  </si>
  <si>
    <t>Hoàng Ngọc Thanh</t>
  </si>
  <si>
    <t>Thủy</t>
  </si>
  <si>
    <t>22000196</t>
  </si>
  <si>
    <t>Nguyễn Thị Thanh</t>
  </si>
  <si>
    <t>22000035</t>
  </si>
  <si>
    <t>Nguyễn Ngọc</t>
  </si>
  <si>
    <t>22000826</t>
  </si>
  <si>
    <t>Lương Huỳnh Bảo</t>
  </si>
  <si>
    <t>Trân</t>
  </si>
  <si>
    <t>22000205</t>
  </si>
  <si>
    <t>Bùi Thị Bé</t>
  </si>
  <si>
    <t>Xinh</t>
  </si>
  <si>
    <t>22000198</t>
  </si>
  <si>
    <t>Trần Hoài</t>
  </si>
  <si>
    <t>22000408</t>
  </si>
  <si>
    <t>Nguyễn Tú</t>
  </si>
  <si>
    <t>22000221</t>
  </si>
  <si>
    <t>Đỗ Thị Diễm</t>
  </si>
  <si>
    <t>Quỳnh</t>
  </si>
  <si>
    <t>22000278</t>
  </si>
  <si>
    <t>Nguyễn Trần Minh</t>
  </si>
  <si>
    <t>lớp phó học tập</t>
  </si>
  <si>
    <t>Đã làm tạm ngưng</t>
  </si>
  <si>
    <t>TP. Hồ Chí Minh, ngày  31 tháng 10  năm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</si>
</sst>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55">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
      <sz val="10"/>
      <color theme="0"/>
      <name val="Times New Roman"/>
      <family val="1"/>
    </font>
    <font>
      <b/>
      <sz val="11"/>
      <color indexed="8"/>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s>
  <fills count="2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35">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62">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xf numFmtId="0" fontId="38" fillId="0" borderId="0"/>
    <xf numFmtId="0" fontId="38" fillId="4" borderId="0" applyNumberFormat="0" applyBorder="0" applyAlignment="0" applyProtection="0"/>
    <xf numFmtId="0" fontId="38" fillId="5" borderId="0" applyNumberFormat="0" applyBorder="0" applyAlignment="0" applyProtection="0"/>
    <xf numFmtId="0" fontId="38" fillId="6" borderId="0" applyNumberFormat="0" applyBorder="0" applyAlignment="0" applyProtection="0"/>
    <xf numFmtId="0" fontId="38" fillId="7" borderId="0" applyNumberFormat="0" applyBorder="0" applyAlignment="0" applyProtection="0"/>
    <xf numFmtId="0" fontId="38" fillId="8" borderId="0" applyNumberFormat="0" applyBorder="0" applyAlignment="0" applyProtection="0"/>
    <xf numFmtId="0" fontId="38" fillId="9" borderId="0" applyNumberFormat="0" applyBorder="0" applyAlignment="0" applyProtection="0"/>
    <xf numFmtId="0" fontId="38" fillId="10" borderId="0" applyNumberFormat="0" applyBorder="0" applyAlignment="0" applyProtection="0"/>
    <xf numFmtId="0" fontId="38" fillId="11" borderId="0" applyNumberFormat="0" applyBorder="0" applyAlignment="0" applyProtection="0"/>
    <xf numFmtId="0" fontId="38" fillId="12" borderId="0" applyNumberFormat="0" applyBorder="0" applyAlignment="0" applyProtection="0"/>
    <xf numFmtId="0" fontId="38" fillId="7" borderId="0" applyNumberFormat="0" applyBorder="0" applyAlignment="0" applyProtection="0"/>
    <xf numFmtId="0" fontId="38" fillId="10" borderId="0" applyNumberFormat="0" applyBorder="0" applyAlignment="0" applyProtection="0"/>
    <xf numFmtId="0" fontId="38" fillId="13" borderId="0" applyNumberFormat="0" applyBorder="0" applyAlignment="0" applyProtection="0"/>
    <xf numFmtId="0" fontId="39" fillId="14" borderId="0" applyNumberFormat="0" applyBorder="0" applyAlignment="0" applyProtection="0"/>
    <xf numFmtId="0" fontId="39" fillId="11" borderId="0" applyNumberFormat="0" applyBorder="0" applyAlignment="0" applyProtection="0"/>
    <xf numFmtId="0" fontId="39" fillId="12" borderId="0" applyNumberFormat="0" applyBorder="0" applyAlignment="0" applyProtection="0"/>
    <xf numFmtId="0" fontId="39" fillId="15" borderId="0" applyNumberFormat="0" applyBorder="0" applyAlignment="0" applyProtection="0"/>
    <xf numFmtId="0" fontId="39" fillId="16" borderId="0" applyNumberFormat="0" applyBorder="0" applyAlignment="0" applyProtection="0"/>
    <xf numFmtId="0" fontId="39" fillId="17" borderId="0" applyNumberFormat="0" applyBorder="0" applyAlignment="0" applyProtection="0"/>
    <xf numFmtId="0" fontId="39" fillId="18" borderId="0" applyNumberFormat="0" applyBorder="0" applyAlignment="0" applyProtection="0"/>
    <xf numFmtId="0" fontId="39" fillId="19" borderId="0" applyNumberFormat="0" applyBorder="0" applyAlignment="0" applyProtection="0"/>
    <xf numFmtId="0" fontId="39" fillId="20" borderId="0" applyNumberFormat="0" applyBorder="0" applyAlignment="0" applyProtection="0"/>
    <xf numFmtId="0" fontId="39" fillId="15" borderId="0" applyNumberFormat="0" applyBorder="0" applyAlignment="0" applyProtection="0"/>
    <xf numFmtId="0" fontId="39" fillId="16" borderId="0" applyNumberFormat="0" applyBorder="0" applyAlignment="0" applyProtection="0"/>
    <xf numFmtId="0" fontId="39" fillId="21" borderId="0" applyNumberFormat="0" applyBorder="0" applyAlignment="0" applyProtection="0"/>
    <xf numFmtId="0" fontId="40" fillId="5" borderId="0" applyNumberFormat="0" applyBorder="0" applyAlignment="0" applyProtection="0"/>
    <xf numFmtId="0" fontId="41" fillId="22" borderId="26" applyNumberFormat="0" applyAlignment="0" applyProtection="0"/>
    <xf numFmtId="0" fontId="42" fillId="23" borderId="27" applyNumberFormat="0" applyAlignment="0" applyProtection="0"/>
    <xf numFmtId="0" fontId="43" fillId="0" borderId="0" applyNumberFormat="0" applyFill="0" applyBorder="0" applyAlignment="0" applyProtection="0"/>
    <xf numFmtId="0" fontId="44" fillId="6" borderId="0" applyNumberFormat="0" applyBorder="0" applyAlignment="0" applyProtection="0"/>
    <xf numFmtId="0" fontId="45" fillId="0" borderId="28" applyNumberFormat="0" applyFill="0" applyAlignment="0" applyProtection="0"/>
    <xf numFmtId="0" fontId="46" fillId="0" borderId="29" applyNumberFormat="0" applyFill="0" applyAlignment="0" applyProtection="0"/>
    <xf numFmtId="0" fontId="47" fillId="0" borderId="30" applyNumberFormat="0" applyFill="0" applyAlignment="0" applyProtection="0"/>
    <xf numFmtId="0" fontId="47" fillId="0" borderId="0" applyNumberFormat="0" applyFill="0" applyBorder="0" applyAlignment="0" applyProtection="0"/>
    <xf numFmtId="0" fontId="48" fillId="9" borderId="26" applyNumberFormat="0" applyAlignment="0" applyProtection="0"/>
    <xf numFmtId="0" fontId="49" fillId="0" borderId="31" applyNumberFormat="0" applyFill="0" applyAlignment="0" applyProtection="0"/>
    <xf numFmtId="0" fontId="50" fillId="24" borderId="0" applyNumberFormat="0" applyBorder="0" applyAlignment="0" applyProtection="0"/>
    <xf numFmtId="0" fontId="38" fillId="25" borderId="32" applyNumberFormat="0" applyFont="0" applyAlignment="0" applyProtection="0"/>
    <xf numFmtId="0" fontId="51" fillId="22" borderId="33" applyNumberFormat="0" applyAlignment="0" applyProtection="0"/>
    <xf numFmtId="0" fontId="52" fillId="0" borderId="0" applyNumberFormat="0" applyFill="0" applyBorder="0" applyAlignment="0" applyProtection="0"/>
    <xf numFmtId="0" fontId="53" fillId="0" borderId="34" applyNumberFormat="0" applyFill="0" applyAlignment="0" applyProtection="0"/>
    <xf numFmtId="0" fontId="54" fillId="0" borderId="0" applyNumberFormat="0" applyFill="0" applyBorder="0" applyAlignment="0" applyProtection="0"/>
  </cellStyleXfs>
  <cellXfs count="136">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Border="1" applyAlignment="1">
      <alignment horizontal="right"/>
    </xf>
    <xf numFmtId="0" fontId="11" fillId="0" borderId="0" xfId="0" applyFont="1" applyAlignment="1"/>
    <xf numFmtId="4" fontId="36" fillId="3" borderId="2" xfId="0" applyNumberFormat="1" applyFont="1" applyFill="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8" fillId="0" borderId="0" xfId="0" applyFont="1" applyAlignment="1">
      <alignment horizontal="center"/>
    </xf>
    <xf numFmtId="0" fontId="10" fillId="0" borderId="2" xfId="0" applyFont="1" applyBorder="1" applyAlignment="1">
      <alignment horizontal="center" vertical="center"/>
    </xf>
    <xf numFmtId="0" fontId="33" fillId="0" borderId="2" xfId="0" quotePrefix="1" applyFont="1" applyBorder="1" applyAlignment="1">
      <alignment horizontal="center" vertical="center"/>
    </xf>
    <xf numFmtId="0" fontId="33" fillId="0" borderId="9" xfId="0" applyFont="1" applyBorder="1" applyAlignment="1">
      <alignment vertical="center"/>
    </xf>
    <xf numFmtId="0" fontId="37" fillId="0" borderId="10" xfId="0" applyFont="1" applyBorder="1" applyAlignment="1">
      <alignment vertical="center"/>
    </xf>
    <xf numFmtId="0" fontId="33" fillId="0" borderId="2" xfId="0" applyFont="1" applyBorder="1" applyAlignment="1">
      <alignment horizontal="center" vertical="center"/>
    </xf>
    <xf numFmtId="2" fontId="25" fillId="0" borderId="2" xfId="0" applyNumberFormat="1" applyFont="1" applyBorder="1" applyAlignment="1">
      <alignment horizontal="center" vertical="center"/>
    </xf>
    <xf numFmtId="2" fontId="25" fillId="0" borderId="22" xfId="0" applyNumberFormat="1" applyFont="1" applyBorder="1" applyAlignment="1">
      <alignment horizontal="center" vertical="center"/>
    </xf>
    <xf numFmtId="4" fontId="15" fillId="3" borderId="2" xfId="0" applyNumberFormat="1" applyFont="1" applyFill="1" applyBorder="1" applyAlignment="1">
      <alignment horizontal="center" vertical="center"/>
    </xf>
    <xf numFmtId="0" fontId="33" fillId="2" borderId="2" xfId="0" applyFont="1" applyFill="1" applyBorder="1" applyAlignment="1">
      <alignment horizontal="center" vertical="center"/>
    </xf>
    <xf numFmtId="0" fontId="11" fillId="0" borderId="0" xfId="0" applyFont="1" applyAlignment="1">
      <alignment horizont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35" fillId="0" borderId="0" xfId="0" applyFont="1" applyAlignment="1">
      <alignment horizont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right"/>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29" fillId="0" borderId="0" xfId="0" applyFont="1" applyAlignment="1">
      <alignment horizontal="center"/>
    </xf>
    <xf numFmtId="0" fontId="14" fillId="0" borderId="25" xfId="0" applyFont="1" applyBorder="1" applyAlignment="1">
      <alignment horizontal="center"/>
    </xf>
    <xf numFmtId="0" fontId="18" fillId="0" borderId="9" xfId="0" applyFont="1" applyBorder="1" applyAlignment="1">
      <alignment horizontal="center"/>
    </xf>
    <xf numFmtId="0" fontId="18" fillId="0" borderId="10" xfId="0" applyFont="1" applyBorder="1" applyAlignment="1">
      <alignment horizontal="center"/>
    </xf>
    <xf numFmtId="0" fontId="14" fillId="0" borderId="24" xfId="0" applyFont="1" applyBorder="1" applyAlignment="1">
      <alignment horizontal="center" vertical="center"/>
    </xf>
    <xf numFmtId="0" fontId="10" fillId="0" borderId="0" xfId="0" applyFont="1" applyAlignment="1">
      <alignment horizontal="center" vertical="center"/>
    </xf>
    <xf numFmtId="0" fontId="10" fillId="3" borderId="4" xfId="0" applyFont="1" applyFill="1" applyBorder="1" applyAlignment="1">
      <alignment horizontal="left" vertical="center"/>
    </xf>
    <xf numFmtId="0" fontId="33" fillId="0" borderId="2" xfId="20" applyFont="1" applyBorder="1" applyAlignment="1">
      <alignment vertical="center"/>
    </xf>
    <xf numFmtId="0" fontId="33" fillId="0" borderId="2" xfId="20" quotePrefix="1" applyFont="1" applyBorder="1" applyAlignment="1">
      <alignment horizontal="center" vertical="center"/>
    </xf>
  </cellXfs>
  <cellStyles count="62">
    <cellStyle name="20% - Accent1 2" xfId="21" xr:uid="{84B43988-F4FF-4BB0-B875-19B9DFA56421}"/>
    <cellStyle name="20% - Accent2 2" xfId="22" xr:uid="{5C4F6E16-51A2-4921-87A9-8EE4485FED5E}"/>
    <cellStyle name="20% - Accent3 2" xfId="23" xr:uid="{54D1ED89-CCFD-4C8C-B44C-73BE9AFCA8A9}"/>
    <cellStyle name="20% - Accent4 2" xfId="24" xr:uid="{122F47A4-32DA-4F61-B154-BAFE5B3845C3}"/>
    <cellStyle name="20% - Accent5 2" xfId="25" xr:uid="{447E0EA9-2CF5-44B5-B7F3-26371B8E3D37}"/>
    <cellStyle name="20% - Accent6 2" xfId="26" xr:uid="{153823FC-DB6E-4299-A544-90B17842E55A}"/>
    <cellStyle name="40% - Accent1 2" xfId="27" xr:uid="{B08D95F2-A261-4B55-A4D0-9F042623DD11}"/>
    <cellStyle name="40% - Accent2 2" xfId="28" xr:uid="{34357C7A-FD90-4EB9-8DAD-AA1BC4CB6CE3}"/>
    <cellStyle name="40% - Accent3 2" xfId="29" xr:uid="{05375FC7-8349-42CE-A1FF-71EF9EFAA2BC}"/>
    <cellStyle name="40% - Accent4 2" xfId="30" xr:uid="{6BB62506-01A9-402E-B84A-58E23B035AA4}"/>
    <cellStyle name="40% - Accent5 2" xfId="31" xr:uid="{3C6686F9-1D91-4948-A87F-15CD983911CE}"/>
    <cellStyle name="40% - Accent6 2" xfId="32" xr:uid="{87C34590-7712-498A-B629-17FE27C545BD}"/>
    <cellStyle name="60% - Accent1 2" xfId="33" xr:uid="{4FB99ED2-2C0D-4859-AE2C-C1182FDD1A6D}"/>
    <cellStyle name="60% - Accent2 2" xfId="34" xr:uid="{69F0E122-5AF6-4138-9551-E7552EB203DF}"/>
    <cellStyle name="60% - Accent3 2" xfId="35" xr:uid="{680F9051-49C2-407C-BDE5-6F1AA11A81F7}"/>
    <cellStyle name="60% - Accent4 2" xfId="36" xr:uid="{B06B5EF7-2822-4086-9B90-86413786C679}"/>
    <cellStyle name="60% - Accent5 2" xfId="37" xr:uid="{3A79D863-479B-453B-97E9-9976F29F2DF6}"/>
    <cellStyle name="60% - Accent6 2" xfId="38" xr:uid="{97812CEE-8DFF-4D61-84FB-FEAC0A8014C4}"/>
    <cellStyle name="Accent1 2" xfId="39" xr:uid="{6A18DBE0-B4D9-49EB-BCB9-89B581A5824B}"/>
    <cellStyle name="Accent2 2" xfId="40" xr:uid="{37C5C5D2-CDA4-483F-8A91-62DD33501877}"/>
    <cellStyle name="Accent3 2" xfId="41" xr:uid="{A1363AE2-4A35-4564-8417-14047F0AEB33}"/>
    <cellStyle name="Accent4 2" xfId="42" xr:uid="{C79DEC0D-DE44-4B2A-90DF-B7DE5D6954B2}"/>
    <cellStyle name="Accent5 2" xfId="43" xr:uid="{F55ACD71-BC82-4E9B-97CB-34EC322BF614}"/>
    <cellStyle name="Accent6 2" xfId="44" xr:uid="{A8E5DA85-33B3-49F4-9CFB-518F97AAFFA5}"/>
    <cellStyle name="Bad 2" xfId="45" xr:uid="{D1AC134C-584E-4767-96CE-6CCA14E2864F}"/>
    <cellStyle name="Calculation 2" xfId="46" xr:uid="{B8B464C1-E2B5-4898-8381-566263EBBA3D}"/>
    <cellStyle name="Check Cell 2" xfId="47" xr:uid="{61FA4394-02E8-48C6-A367-FAB97B9D8408}"/>
    <cellStyle name="Comma0" xfId="1" xr:uid="{00000000-0005-0000-0000-000000000000}"/>
    <cellStyle name="Currency0" xfId="2" xr:uid="{00000000-0005-0000-0000-000001000000}"/>
    <cellStyle name="Date" xfId="3" xr:uid="{00000000-0005-0000-0000-000002000000}"/>
    <cellStyle name="Explanatory Text 2" xfId="48" xr:uid="{7BB7917C-E795-4E41-B3C2-D7B300B83711}"/>
    <cellStyle name="Fixed" xfId="4" xr:uid="{00000000-0005-0000-0000-000003000000}"/>
    <cellStyle name="Good 2" xfId="49" xr:uid="{DF222FEE-C962-48D7-B746-3FE1F81A429F}"/>
    <cellStyle name="Heading 1" xfId="5" builtinId="16" customBuiltin="1"/>
    <cellStyle name="Heading 1 2" xfId="50" xr:uid="{8A0F90BB-8D9A-4BA2-8E17-1D394C926821}"/>
    <cellStyle name="Heading 2" xfId="6" builtinId="17" customBuiltin="1"/>
    <cellStyle name="Heading 2 2" xfId="51" xr:uid="{BF1FAF39-D5D7-4B6D-8CA8-563BE99F7BFC}"/>
    <cellStyle name="Heading 3 2" xfId="52" xr:uid="{4A2D5B69-C72C-4FB6-BD1B-BC979B83A6C6}"/>
    <cellStyle name="Heading 4 2" xfId="53" xr:uid="{7EE80123-7B15-4C8D-BCA5-71C68C998C91}"/>
    <cellStyle name="Input 2" xfId="54" xr:uid="{E1D17AFC-3800-41C5-8106-D7118C93A12B}"/>
    <cellStyle name="Linked Cell 2" xfId="55" xr:uid="{FACC3555-17C7-4F8A-A7EF-AEBF376A843F}"/>
    <cellStyle name="Neutral 2" xfId="56" xr:uid="{37DEB90C-A0A6-41A4-BF3F-B2739C8AC4CD}"/>
    <cellStyle name="Normal" xfId="0" builtinId="0"/>
    <cellStyle name="Normal 2" xfId="20" xr:uid="{F5D76F31-FEF7-4253-A6D8-835A7421B19A}"/>
    <cellStyle name="Note 2" xfId="57" xr:uid="{3654B170-E503-4B4C-8B98-72D669C44E05}"/>
    <cellStyle name="Output 2" xfId="58" xr:uid="{70586D50-5846-4B10-AFEC-F43058868BC0}"/>
    <cellStyle name="Title 2" xfId="59" xr:uid="{BB8B07E6-1321-41FB-9D73-95FD27A4AAC5}"/>
    <cellStyle name="Total" xfId="7" builtinId="25" customBuiltin="1"/>
    <cellStyle name="Total 2" xfId="60" xr:uid="{C9CDD11A-508C-4890-B241-99AE7E6CA13A}"/>
    <cellStyle name="Warning Text 2" xfId="61" xr:uid="{C42824E3-F9EF-4683-A140-BE5CCFEA481D}"/>
    <cellStyle name="똿뗦먛귟 [0.00]_PRODUCT DETAIL Q1" xfId="8" xr:uid="{00000000-0005-0000-0000-000008000000}"/>
    <cellStyle name="똿뗦먛귟_PRODUCT DETAIL Q1" xfId="9" xr:uid="{00000000-0005-0000-0000-000009000000}"/>
    <cellStyle name="믅됞 [0.00]_PRODUCT DETAIL Q1" xfId="10" xr:uid="{00000000-0005-0000-0000-00000A000000}"/>
    <cellStyle name="믅됞_PRODUCT DETAIL Q1" xfId="11" xr:uid="{00000000-0005-0000-0000-00000B000000}"/>
    <cellStyle name="백분율_HOBONG" xfId="12" xr:uid="{00000000-0005-0000-0000-00000C000000}"/>
    <cellStyle name="뷭?_BOOKSHIP" xfId="13" xr:uid="{00000000-0005-0000-0000-00000D000000}"/>
    <cellStyle name="콤마 [0]_1202" xfId="14" xr:uid="{00000000-0005-0000-0000-00000E000000}"/>
    <cellStyle name="콤마_1202" xfId="15" xr:uid="{00000000-0005-0000-0000-00000F000000}"/>
    <cellStyle name="통화 [0]_1202" xfId="16" xr:uid="{00000000-0005-0000-0000-000010000000}"/>
    <cellStyle name="통화_1202" xfId="17" xr:uid="{00000000-0005-0000-0000-000011000000}"/>
    <cellStyle name="표준_(정보부문)월별인원계획" xfId="18" xr:uid="{00000000-0005-0000-0000-000012000000}"/>
    <cellStyle name="표준_kc-elec system check list" xfId="19" xr:uid="{00000000-0005-0000-0000-000013000000}"/>
  </cellStyles>
  <dxfs count="14">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a:extLst>
            <a:ext uri="{FF2B5EF4-FFF2-40B4-BE49-F238E27FC236}">
              <a16:creationId xmlns:a16="http://schemas.microsoft.com/office/drawing/2014/main" id="{00000000-0008-0000-0000-000003180000}"/>
            </a:ext>
          </a:extLst>
        </xdr:cNvPr>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a:extLst>
            <a:ext uri="{FF2B5EF4-FFF2-40B4-BE49-F238E27FC236}">
              <a16:creationId xmlns:a16="http://schemas.microsoft.com/office/drawing/2014/main" id="{00000000-0008-0000-0000-000004180000}"/>
            </a:ext>
          </a:extLst>
        </xdr:cNvPr>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a:extLst>
            <a:ext uri="{FF2B5EF4-FFF2-40B4-BE49-F238E27FC236}">
              <a16:creationId xmlns:a16="http://schemas.microsoft.com/office/drawing/2014/main" id="{00000000-0008-0000-0000-000005180000}"/>
            </a:ext>
          </a:extLst>
        </xdr:cNvPr>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a:extLst>
            <a:ext uri="{FF2B5EF4-FFF2-40B4-BE49-F238E27FC236}">
              <a16:creationId xmlns:a16="http://schemas.microsoft.com/office/drawing/2014/main" id="{00000000-0008-0000-0000-000006180000}"/>
            </a:ext>
          </a:extLst>
        </xdr:cNvPr>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a16="http://schemas.microsoft.com/office/drawing/2014/main" id="{00000000-0008-0000-01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id="{00000000-0008-0000-01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a16="http://schemas.microsoft.com/office/drawing/2014/main" id="{00000000-0008-0000-03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id="{00000000-0008-0000-03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4</xdr:row>
      <xdr:rowOff>57150</xdr:rowOff>
    </xdr:from>
    <xdr:to>
      <xdr:col>3</xdr:col>
      <xdr:colOff>0</xdr:colOff>
      <xdr:row>4</xdr:row>
      <xdr:rowOff>57150</xdr:rowOff>
    </xdr:to>
    <xdr:sp macro="" textlink="">
      <xdr:nvSpPr>
        <xdr:cNvPr id="4" name="Line 123">
          <a:extLst>
            <a:ext uri="{FF2B5EF4-FFF2-40B4-BE49-F238E27FC236}">
              <a16:creationId xmlns:a16="http://schemas.microsoft.com/office/drawing/2014/main" id="{00000000-0008-0000-0300-000004000000}"/>
            </a:ext>
          </a:extLst>
        </xdr:cNvPr>
        <xdr:cNvSpPr>
          <a:spLocks noChangeShapeType="1"/>
        </xdr:cNvSpPr>
      </xdr:nvSpPr>
      <xdr:spPr bwMode="auto">
        <a:xfrm>
          <a:off x="1209675" y="876300"/>
          <a:ext cx="1562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5" name="Line 124">
          <a:extLst>
            <a:ext uri="{FF2B5EF4-FFF2-40B4-BE49-F238E27FC236}">
              <a16:creationId xmlns:a16="http://schemas.microsoft.com/office/drawing/2014/main" id="{00000000-0008-0000-0300-000005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a:extLst>
            <a:ext uri="{FF2B5EF4-FFF2-40B4-BE49-F238E27FC236}">
              <a16:creationId xmlns:a16="http://schemas.microsoft.com/office/drawing/2014/main" id="{00000000-0008-0000-0400-000002000000}"/>
            </a:ext>
          </a:extLst>
        </xdr:cNvPr>
        <xdr:cNvSpPr>
          <a:spLocks noChangeShapeType="1"/>
        </xdr:cNvSpPr>
      </xdr:nvSpPr>
      <xdr:spPr bwMode="auto">
        <a:xfrm>
          <a:off x="1209675" y="876300"/>
          <a:ext cx="1562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id="{00000000-0008-0000-04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a:extLst>
            <a:ext uri="{FF2B5EF4-FFF2-40B4-BE49-F238E27FC236}">
              <a16:creationId xmlns:a16="http://schemas.microsoft.com/office/drawing/2014/main" id="{00000000-0008-0000-0500-000002000000}"/>
            </a:ext>
          </a:extLst>
        </xdr:cNvPr>
        <xdr:cNvSpPr>
          <a:spLocks noChangeShapeType="1"/>
        </xdr:cNvSpPr>
      </xdr:nvSpPr>
      <xdr:spPr bwMode="auto">
        <a:xfrm>
          <a:off x="1209675" y="876300"/>
          <a:ext cx="1562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id="{00000000-0008-0000-05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a:extLst>
            <a:ext uri="{FF2B5EF4-FFF2-40B4-BE49-F238E27FC236}">
              <a16:creationId xmlns:a16="http://schemas.microsoft.com/office/drawing/2014/main" id="{00000000-0008-0000-0600-000002000000}"/>
            </a:ext>
          </a:extLst>
        </xdr:cNvPr>
        <xdr:cNvSpPr>
          <a:spLocks noChangeShapeType="1"/>
        </xdr:cNvSpPr>
      </xdr:nvSpPr>
      <xdr:spPr bwMode="auto">
        <a:xfrm>
          <a:off x="1209675" y="876300"/>
          <a:ext cx="1562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id="{00000000-0008-0000-06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a16="http://schemas.microsoft.com/office/drawing/2014/main" id="{00000000-0008-0000-07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id="{00000000-0008-0000-07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15"/>
  </sheetPr>
  <dimension ref="A1:T120"/>
  <sheetViews>
    <sheetView view="pageBreakPreview" zoomScaleNormal="90" zoomScaleSheetLayoutView="100" workbookViewId="0">
      <selection activeCell="B78" sqref="B78"/>
    </sheetView>
  </sheetViews>
  <sheetFormatPr defaultColWidth="9" defaultRowHeight="14"/>
  <cols>
    <col min="1" max="1" width="3.6328125" style="17" customWidth="1"/>
    <col min="2" max="2" width="62.6328125" style="4" customWidth="1"/>
    <col min="3" max="3" width="6.6328125" style="4" customWidth="1"/>
    <col min="4" max="4" width="7.6328125" style="41" customWidth="1"/>
    <col min="5" max="5" width="6.6328125" style="4" customWidth="1"/>
    <col min="6" max="6" width="7.6328125" style="4" customWidth="1"/>
    <col min="7" max="7" width="12.6328125" style="4" customWidth="1"/>
    <col min="8" max="16384" width="9" style="4"/>
  </cols>
  <sheetData>
    <row r="1" spans="1:20" ht="15" customHeight="1">
      <c r="A1" s="17" t="s">
        <v>127</v>
      </c>
      <c r="G1" s="24"/>
    </row>
    <row r="2" spans="1:20" ht="15" customHeight="1">
      <c r="A2" s="96"/>
      <c r="B2" s="96"/>
      <c r="C2" s="97"/>
      <c r="D2" s="97"/>
      <c r="E2" s="97"/>
      <c r="F2" s="97"/>
      <c r="G2" s="97"/>
      <c r="H2" s="3"/>
      <c r="I2" s="3"/>
      <c r="J2" s="3"/>
      <c r="K2" s="3"/>
      <c r="L2" s="3"/>
      <c r="M2" s="3"/>
      <c r="N2" s="3"/>
      <c r="O2" s="3"/>
      <c r="P2" s="3"/>
      <c r="Q2" s="3"/>
      <c r="R2" s="3"/>
      <c r="S2" s="3"/>
      <c r="T2" s="3"/>
    </row>
    <row r="3" spans="1:20" ht="10" customHeight="1">
      <c r="A3" s="97"/>
      <c r="B3" s="97"/>
      <c r="C3" s="98"/>
      <c r="D3" s="98"/>
      <c r="E3" s="98"/>
      <c r="F3" s="98"/>
      <c r="G3" s="98"/>
      <c r="H3" s="3"/>
      <c r="I3" s="3"/>
      <c r="J3" s="3"/>
      <c r="K3" s="3"/>
      <c r="L3" s="3"/>
      <c r="M3" s="3"/>
      <c r="N3" s="3"/>
      <c r="O3" s="3"/>
      <c r="P3" s="3"/>
      <c r="Q3" s="3"/>
      <c r="R3" s="3"/>
      <c r="S3" s="3"/>
      <c r="T3" s="3"/>
    </row>
    <row r="4" spans="1:20" ht="22" customHeight="1">
      <c r="A4" s="99" t="s">
        <v>61</v>
      </c>
      <c r="B4" s="99"/>
      <c r="C4" s="99"/>
      <c r="D4" s="99"/>
      <c r="E4" s="99"/>
      <c r="F4" s="99"/>
      <c r="G4" s="99"/>
      <c r="H4" s="5"/>
      <c r="I4" s="5"/>
      <c r="J4" s="5"/>
      <c r="K4" s="5"/>
      <c r="L4" s="5"/>
      <c r="M4" s="5"/>
      <c r="N4" s="5"/>
      <c r="O4" s="5"/>
      <c r="P4" s="5"/>
      <c r="Q4" s="5"/>
      <c r="R4" s="5"/>
      <c r="S4" s="5"/>
      <c r="T4" s="5"/>
    </row>
    <row r="5" spans="1:20" s="8" customFormat="1" ht="15" customHeight="1">
      <c r="A5" s="6"/>
      <c r="B5" s="92" t="s">
        <v>9</v>
      </c>
      <c r="C5" s="92"/>
      <c r="D5" s="6"/>
      <c r="E5" s="6"/>
      <c r="F5" s="6"/>
      <c r="G5" s="39"/>
      <c r="H5" s="7"/>
      <c r="I5" s="7"/>
      <c r="J5" s="7"/>
      <c r="K5" s="7"/>
      <c r="L5" s="7"/>
      <c r="M5" s="7"/>
      <c r="N5" s="7"/>
      <c r="O5" s="7"/>
      <c r="P5" s="7"/>
      <c r="Q5" s="7"/>
      <c r="R5" s="7"/>
      <c r="S5" s="7"/>
      <c r="T5" s="7"/>
    </row>
    <row r="6" spans="1:20" s="8" customFormat="1" ht="15" customHeight="1">
      <c r="A6" s="9"/>
      <c r="B6" s="93" t="s">
        <v>49</v>
      </c>
      <c r="C6" s="93"/>
      <c r="D6" s="42"/>
      <c r="E6" s="10"/>
      <c r="F6" s="10"/>
      <c r="G6" s="10"/>
      <c r="H6" s="7"/>
      <c r="I6" s="7"/>
      <c r="J6" s="7"/>
      <c r="K6" s="7"/>
      <c r="L6" s="7"/>
      <c r="M6" s="7"/>
      <c r="N6" s="7"/>
      <c r="O6" s="7"/>
      <c r="P6" s="7"/>
      <c r="Q6" s="7"/>
      <c r="R6" s="7"/>
      <c r="S6" s="7"/>
      <c r="T6" s="7"/>
    </row>
    <row r="7" spans="1:20" s="12" customFormat="1" ht="2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5" customHeight="1">
      <c r="A9" s="15" t="s">
        <v>3</v>
      </c>
      <c r="B9" s="21" t="s">
        <v>18</v>
      </c>
      <c r="C9" s="13"/>
      <c r="D9" s="40"/>
      <c r="E9" s="14"/>
      <c r="F9" s="14"/>
      <c r="G9" s="14"/>
    </row>
    <row r="10" spans="1:20" s="12" customFormat="1" ht="25" customHeight="1">
      <c r="A10" s="85"/>
      <c r="B10" s="22" t="s">
        <v>50</v>
      </c>
      <c r="C10" s="28">
        <v>10</v>
      </c>
      <c r="D10" s="40"/>
      <c r="E10" s="14"/>
      <c r="F10" s="14"/>
      <c r="G10" s="14"/>
    </row>
    <row r="11" spans="1:20" s="12" customFormat="1" ht="14.15" customHeight="1">
      <c r="A11" s="86"/>
      <c r="B11" s="29" t="s">
        <v>96</v>
      </c>
      <c r="C11" s="28" t="s">
        <v>70</v>
      </c>
      <c r="D11" s="40"/>
      <c r="E11" s="14"/>
      <c r="F11" s="14"/>
      <c r="G11" s="14"/>
    </row>
    <row r="12" spans="1:20" s="12" customFormat="1" ht="14.15" customHeight="1">
      <c r="A12" s="86"/>
      <c r="B12" s="29" t="s">
        <v>72</v>
      </c>
      <c r="C12" s="28" t="s">
        <v>71</v>
      </c>
      <c r="D12" s="40"/>
      <c r="E12" s="14"/>
      <c r="F12" s="14"/>
      <c r="G12" s="14"/>
    </row>
    <row r="13" spans="1:20" s="12" customFormat="1" ht="14.15" customHeight="1">
      <c r="A13" s="86"/>
      <c r="B13" s="29" t="s">
        <v>97</v>
      </c>
      <c r="C13" s="28">
        <v>-2</v>
      </c>
      <c r="D13" s="40"/>
      <c r="E13" s="14"/>
      <c r="F13" s="14"/>
      <c r="G13" s="14"/>
    </row>
    <row r="14" spans="1:20" s="12" customFormat="1" ht="14.15" customHeight="1">
      <c r="A14" s="86"/>
      <c r="B14" s="21" t="s">
        <v>20</v>
      </c>
      <c r="C14" s="13">
        <v>-3</v>
      </c>
      <c r="D14" s="40"/>
      <c r="E14" s="14"/>
      <c r="F14" s="14"/>
      <c r="G14" s="14"/>
    </row>
    <row r="15" spans="1:20" s="12" customFormat="1" ht="14.15" customHeight="1">
      <c r="A15" s="87"/>
      <c r="B15" s="21" t="s">
        <v>19</v>
      </c>
      <c r="C15" s="13">
        <v>-5</v>
      </c>
      <c r="D15" s="40"/>
      <c r="E15" s="14"/>
      <c r="F15" s="14"/>
      <c r="G15" s="14"/>
    </row>
    <row r="16" spans="1:20" s="12" customFormat="1" ht="25" customHeight="1">
      <c r="A16" s="15" t="s">
        <v>4</v>
      </c>
      <c r="B16" s="30" t="s">
        <v>124</v>
      </c>
      <c r="C16" s="13"/>
      <c r="D16" s="40"/>
      <c r="E16" s="14"/>
      <c r="F16" s="14"/>
      <c r="G16" s="14"/>
    </row>
    <row r="17" spans="1:7" s="12" customFormat="1" ht="14.15" customHeight="1">
      <c r="A17" s="85"/>
      <c r="B17" s="30" t="s">
        <v>86</v>
      </c>
      <c r="C17" s="28">
        <v>5</v>
      </c>
      <c r="D17" s="40"/>
      <c r="E17" s="14"/>
      <c r="F17" s="14"/>
      <c r="G17" s="14"/>
    </row>
    <row r="18" spans="1:7" s="12" customFormat="1" ht="14.15" customHeight="1">
      <c r="A18" s="86"/>
      <c r="B18" s="30" t="s">
        <v>87</v>
      </c>
      <c r="C18" s="28">
        <v>5</v>
      </c>
      <c r="D18" s="40"/>
      <c r="E18" s="14"/>
      <c r="F18" s="14"/>
      <c r="G18" s="14"/>
    </row>
    <row r="19" spans="1:7" s="12" customFormat="1" ht="14.15" customHeight="1">
      <c r="A19" s="87"/>
      <c r="B19" s="22" t="s">
        <v>74</v>
      </c>
      <c r="C19" s="28" t="s">
        <v>73</v>
      </c>
      <c r="D19" s="40"/>
      <c r="E19" s="14"/>
      <c r="F19" s="14"/>
      <c r="G19" s="14"/>
    </row>
    <row r="20" spans="1:7" s="12" customFormat="1" ht="14.15" customHeight="1">
      <c r="A20" s="15" t="s">
        <v>5</v>
      </c>
      <c r="B20" s="22" t="s">
        <v>21</v>
      </c>
      <c r="C20" s="28"/>
      <c r="D20" s="40"/>
      <c r="E20" s="14"/>
      <c r="F20" s="14"/>
      <c r="G20" s="14"/>
    </row>
    <row r="21" spans="1:7" s="12" customFormat="1" ht="14.15" customHeight="1">
      <c r="A21" s="85"/>
      <c r="B21" s="22" t="s">
        <v>22</v>
      </c>
      <c r="C21" s="28">
        <v>5</v>
      </c>
      <c r="D21" s="40"/>
      <c r="E21" s="14"/>
      <c r="F21" s="14"/>
      <c r="G21" s="14"/>
    </row>
    <row r="22" spans="1:7" s="12" customFormat="1" ht="14.15" customHeight="1">
      <c r="A22" s="87"/>
      <c r="B22" s="22" t="s">
        <v>23</v>
      </c>
      <c r="C22" s="28">
        <v>-5</v>
      </c>
      <c r="D22" s="40"/>
      <c r="E22" s="14"/>
      <c r="F22" s="14"/>
      <c r="G22" s="14"/>
    </row>
    <row r="23" spans="1:7" s="12" customFormat="1" ht="14.15" customHeight="1">
      <c r="A23" s="15" t="s">
        <v>6</v>
      </c>
      <c r="B23" s="22" t="s">
        <v>88</v>
      </c>
      <c r="C23" s="13"/>
      <c r="D23" s="40"/>
      <c r="E23" s="14"/>
      <c r="F23" s="14"/>
      <c r="G23" s="14"/>
    </row>
    <row r="24" spans="1:7" s="12" customFormat="1" ht="26">
      <c r="A24" s="15"/>
      <c r="B24" s="22" t="s">
        <v>98</v>
      </c>
      <c r="C24" s="13">
        <v>5</v>
      </c>
      <c r="D24" s="40"/>
      <c r="E24" s="14"/>
      <c r="F24" s="14"/>
      <c r="G24" s="14"/>
    </row>
    <row r="25" spans="1:7" s="12" customFormat="1" ht="14.15" customHeight="1">
      <c r="A25" s="15" t="s">
        <v>24</v>
      </c>
      <c r="B25" s="21" t="s">
        <v>14</v>
      </c>
      <c r="C25" s="13"/>
      <c r="D25" s="40"/>
      <c r="E25" s="14"/>
      <c r="F25" s="14"/>
      <c r="G25" s="14"/>
    </row>
    <row r="26" spans="1:7" s="12" customFormat="1" ht="14.15" customHeight="1">
      <c r="A26" s="85"/>
      <c r="B26" s="21" t="s">
        <v>25</v>
      </c>
      <c r="C26" s="13">
        <v>10</v>
      </c>
      <c r="D26" s="40"/>
      <c r="E26" s="14"/>
      <c r="F26" s="14"/>
      <c r="G26" s="14"/>
    </row>
    <row r="27" spans="1:7" s="12" customFormat="1" ht="14.15" customHeight="1">
      <c r="A27" s="86"/>
      <c r="B27" s="21" t="s">
        <v>26</v>
      </c>
      <c r="C27" s="13">
        <v>9</v>
      </c>
      <c r="D27" s="40"/>
      <c r="E27" s="14"/>
      <c r="F27" s="14"/>
      <c r="G27" s="14"/>
    </row>
    <row r="28" spans="1:7" s="12" customFormat="1" ht="14.15" customHeight="1">
      <c r="A28" s="86"/>
      <c r="B28" s="21" t="s">
        <v>27</v>
      </c>
      <c r="C28" s="13">
        <v>8</v>
      </c>
      <c r="D28" s="40"/>
      <c r="E28" s="14"/>
      <c r="F28" s="14"/>
      <c r="G28" s="14"/>
    </row>
    <row r="29" spans="1:7" s="12" customFormat="1" ht="14.15" customHeight="1">
      <c r="A29" s="86"/>
      <c r="B29" s="21" t="s">
        <v>28</v>
      </c>
      <c r="C29" s="13">
        <v>7</v>
      </c>
      <c r="D29" s="40"/>
      <c r="E29" s="14"/>
      <c r="F29" s="14"/>
      <c r="G29" s="14"/>
    </row>
    <row r="30" spans="1:7" s="12" customFormat="1" ht="14.15" customHeight="1">
      <c r="A30" s="86"/>
      <c r="B30" s="21" t="s">
        <v>29</v>
      </c>
      <c r="C30" s="13">
        <v>6</v>
      </c>
      <c r="D30" s="40"/>
      <c r="E30" s="14"/>
      <c r="F30" s="14"/>
      <c r="G30" s="14"/>
    </row>
    <row r="31" spans="1:7" s="12" customFormat="1" ht="14.15" customHeight="1">
      <c r="A31" s="87"/>
      <c r="B31" s="21" t="s">
        <v>30</v>
      </c>
      <c r="C31" s="13">
        <v>5</v>
      </c>
      <c r="D31" s="40"/>
      <c r="E31" s="14"/>
      <c r="F31" s="14"/>
      <c r="G31" s="14"/>
    </row>
    <row r="32" spans="1:7" s="12" customFormat="1" ht="14.15" customHeight="1">
      <c r="A32" s="15"/>
      <c r="B32" s="27" t="s">
        <v>75</v>
      </c>
      <c r="C32" s="13"/>
      <c r="D32" s="43" t="s">
        <v>130</v>
      </c>
      <c r="E32" s="14"/>
      <c r="F32" s="14"/>
      <c r="G32" s="14"/>
    </row>
    <row r="33" spans="1:7" s="12" customFormat="1" ht="14.15" customHeight="1">
      <c r="A33" s="11" t="s">
        <v>2</v>
      </c>
      <c r="B33" s="20" t="s">
        <v>84</v>
      </c>
      <c r="C33" s="13"/>
      <c r="D33" s="11">
        <f>SUM(D34,D36,D46)</f>
        <v>0</v>
      </c>
      <c r="E33" s="14"/>
      <c r="F33" s="14"/>
      <c r="G33" s="14"/>
    </row>
    <row r="34" spans="1:7" s="12" customFormat="1" ht="26">
      <c r="A34" s="15" t="s">
        <v>3</v>
      </c>
      <c r="B34" s="22" t="s">
        <v>31</v>
      </c>
      <c r="C34" s="13"/>
      <c r="D34" s="40">
        <f>D35</f>
        <v>0</v>
      </c>
      <c r="E34" s="14"/>
      <c r="F34" s="14"/>
      <c r="G34" s="14"/>
    </row>
    <row r="35" spans="1:7" s="12" customFormat="1" ht="14.15" customHeight="1">
      <c r="A35" s="15"/>
      <c r="B35" s="21" t="s">
        <v>62</v>
      </c>
      <c r="C35" s="13">
        <v>5</v>
      </c>
      <c r="D35" s="40"/>
      <c r="E35" s="14"/>
      <c r="F35" s="14"/>
      <c r="G35" s="14"/>
    </row>
    <row r="36" spans="1:7" s="12" customFormat="1" ht="14.15" customHeight="1">
      <c r="A36" s="15" t="s">
        <v>4</v>
      </c>
      <c r="B36" s="21" t="s">
        <v>51</v>
      </c>
      <c r="C36" s="13"/>
      <c r="D36" s="40"/>
      <c r="E36" s="14"/>
      <c r="F36" s="14"/>
      <c r="G36" s="14"/>
    </row>
    <row r="37" spans="1:7" s="12" customFormat="1" ht="14.15" customHeight="1">
      <c r="A37" s="85"/>
      <c r="B37" s="29" t="s">
        <v>125</v>
      </c>
      <c r="C37" s="28">
        <v>5</v>
      </c>
      <c r="D37" s="40"/>
      <c r="E37" s="14"/>
      <c r="F37" s="14"/>
      <c r="G37" s="14"/>
    </row>
    <row r="38" spans="1:7" s="12" customFormat="1" ht="14.15" customHeight="1">
      <c r="A38" s="86"/>
      <c r="B38" s="35" t="s">
        <v>109</v>
      </c>
      <c r="C38" s="28">
        <v>5</v>
      </c>
      <c r="D38" s="40"/>
      <c r="E38" s="14"/>
      <c r="F38" s="14"/>
      <c r="G38" s="14"/>
    </row>
    <row r="39" spans="1:7" s="12" customFormat="1" ht="14.15" customHeight="1">
      <c r="A39" s="86"/>
      <c r="B39" s="29" t="s">
        <v>76</v>
      </c>
      <c r="C39" s="28">
        <v>5</v>
      </c>
      <c r="D39" s="40"/>
      <c r="E39" s="14"/>
      <c r="F39" s="14"/>
      <c r="G39" s="14"/>
    </row>
    <row r="40" spans="1:7" s="12" customFormat="1" ht="14.15" customHeight="1">
      <c r="A40" s="86"/>
      <c r="B40" s="29" t="s">
        <v>65</v>
      </c>
      <c r="C40" s="28">
        <v>5</v>
      </c>
      <c r="D40" s="40"/>
      <c r="E40" s="14"/>
      <c r="F40" s="14"/>
      <c r="G40" s="14"/>
    </row>
    <row r="41" spans="1:7" s="12" customFormat="1" ht="14.15" customHeight="1">
      <c r="A41" s="86"/>
      <c r="B41" s="29" t="s">
        <v>77</v>
      </c>
      <c r="C41" s="28">
        <v>5</v>
      </c>
      <c r="D41" s="40"/>
      <c r="E41" s="14"/>
      <c r="F41" s="14"/>
      <c r="G41" s="14"/>
    </row>
    <row r="42" spans="1:7" s="12" customFormat="1" ht="14.15" customHeight="1">
      <c r="A42" s="86"/>
      <c r="B42" s="29" t="s">
        <v>66</v>
      </c>
      <c r="C42" s="28">
        <v>5</v>
      </c>
      <c r="D42" s="40"/>
      <c r="E42" s="14"/>
      <c r="F42" s="14"/>
      <c r="G42" s="14"/>
    </row>
    <row r="43" spans="1:7" s="12" customFormat="1" ht="26">
      <c r="A43" s="86"/>
      <c r="B43" s="31" t="s">
        <v>80</v>
      </c>
      <c r="C43" s="28">
        <v>5</v>
      </c>
      <c r="D43" s="40"/>
      <c r="E43" s="14"/>
      <c r="F43" s="14"/>
      <c r="G43" s="14"/>
    </row>
    <row r="44" spans="1:7" s="12" customFormat="1" ht="14.15" customHeight="1">
      <c r="A44" s="86"/>
      <c r="B44" s="32" t="s">
        <v>89</v>
      </c>
      <c r="C44" s="13">
        <v>5</v>
      </c>
      <c r="D44" s="40"/>
      <c r="E44" s="14"/>
      <c r="F44" s="14"/>
      <c r="G44" s="14"/>
    </row>
    <row r="45" spans="1:7" s="12" customFormat="1" ht="14.15" customHeight="1">
      <c r="A45" s="87"/>
      <c r="B45" s="21" t="s">
        <v>67</v>
      </c>
      <c r="C45" s="13">
        <v>5</v>
      </c>
      <c r="D45" s="40"/>
      <c r="E45" s="14"/>
      <c r="F45" s="14"/>
      <c r="G45" s="14"/>
    </row>
    <row r="46" spans="1:7" s="12" customFormat="1" ht="14.15" customHeight="1">
      <c r="A46" s="15" t="s">
        <v>5</v>
      </c>
      <c r="B46" s="21" t="s">
        <v>32</v>
      </c>
      <c r="C46" s="13"/>
      <c r="D46" s="40"/>
      <c r="E46" s="14"/>
      <c r="F46" s="14"/>
      <c r="G46" s="14"/>
    </row>
    <row r="47" spans="1:7" s="12" customFormat="1" ht="14.15" customHeight="1">
      <c r="A47" s="85"/>
      <c r="B47" s="36" t="s">
        <v>99</v>
      </c>
      <c r="C47" s="37">
        <v>-1</v>
      </c>
      <c r="D47" s="40"/>
      <c r="E47" s="14"/>
      <c r="F47" s="14"/>
      <c r="G47" s="14"/>
    </row>
    <row r="48" spans="1:7" s="12" customFormat="1" ht="14.15" customHeight="1">
      <c r="A48" s="86"/>
      <c r="B48" s="21" t="s">
        <v>33</v>
      </c>
      <c r="C48" s="13">
        <v>-2</v>
      </c>
      <c r="D48" s="40"/>
      <c r="E48" s="14"/>
      <c r="F48" s="14"/>
      <c r="G48" s="14"/>
    </row>
    <row r="49" spans="1:7" s="12" customFormat="1" ht="14.15" customHeight="1">
      <c r="A49" s="86"/>
      <c r="B49" s="21" t="s">
        <v>34</v>
      </c>
      <c r="C49" s="13">
        <v>-5</v>
      </c>
      <c r="D49" s="40"/>
      <c r="E49" s="14"/>
      <c r="F49" s="14"/>
      <c r="G49" s="14"/>
    </row>
    <row r="50" spans="1:7" s="12" customFormat="1" ht="14.15" customHeight="1">
      <c r="A50" s="86"/>
      <c r="B50" s="36" t="s">
        <v>110</v>
      </c>
      <c r="C50" s="13">
        <v>-5</v>
      </c>
      <c r="D50" s="40"/>
      <c r="E50" s="14"/>
      <c r="F50" s="14"/>
      <c r="G50" s="14"/>
    </row>
    <row r="51" spans="1:7" s="12" customFormat="1" ht="14.15" customHeight="1">
      <c r="A51" s="86"/>
      <c r="B51" s="21" t="s">
        <v>35</v>
      </c>
      <c r="C51" s="13">
        <v>-5</v>
      </c>
      <c r="D51" s="40"/>
      <c r="E51" s="14"/>
      <c r="F51" s="14"/>
      <c r="G51" s="14"/>
    </row>
    <row r="52" spans="1:7" s="12" customFormat="1" ht="14.15" customHeight="1">
      <c r="A52" s="86"/>
      <c r="B52" s="21" t="s">
        <v>36</v>
      </c>
      <c r="C52" s="13">
        <v>-2</v>
      </c>
      <c r="D52" s="40"/>
      <c r="E52" s="14"/>
      <c r="F52" s="14"/>
      <c r="G52" s="14"/>
    </row>
    <row r="53" spans="1:7" s="12" customFormat="1" ht="14.15" customHeight="1">
      <c r="A53" s="86"/>
      <c r="B53" s="21" t="s">
        <v>37</v>
      </c>
      <c r="C53" s="13">
        <v>-10</v>
      </c>
      <c r="D53" s="40"/>
      <c r="E53" s="14"/>
      <c r="F53" s="14"/>
      <c r="G53" s="14"/>
    </row>
    <row r="54" spans="1:7" s="12" customFormat="1" ht="14.15" customHeight="1">
      <c r="A54" s="87"/>
      <c r="B54" s="21" t="s">
        <v>38</v>
      </c>
      <c r="C54" s="13">
        <v>-5</v>
      </c>
      <c r="D54" s="40"/>
      <c r="E54" s="14"/>
      <c r="F54" s="14"/>
      <c r="G54" s="14"/>
    </row>
    <row r="55" spans="1:7" s="12" customFormat="1" ht="14.15" customHeight="1">
      <c r="A55" s="15"/>
      <c r="B55" s="27" t="s">
        <v>78</v>
      </c>
      <c r="C55" s="13"/>
      <c r="D55" s="43" t="s">
        <v>131</v>
      </c>
      <c r="E55" s="14"/>
      <c r="F55" s="14"/>
      <c r="G55" s="14"/>
    </row>
    <row r="56" spans="1:7" s="12" customFormat="1" ht="14.15" customHeight="1">
      <c r="A56" s="11" t="s">
        <v>7</v>
      </c>
      <c r="B56" s="20" t="s">
        <v>83</v>
      </c>
      <c r="C56" s="13"/>
      <c r="D56" s="11">
        <f>SUM(D57,D62,D70)</f>
        <v>0</v>
      </c>
      <c r="E56" s="14"/>
      <c r="F56" s="14"/>
      <c r="G56" s="14"/>
    </row>
    <row r="57" spans="1:7" s="12" customFormat="1" ht="25" customHeight="1">
      <c r="A57" s="15" t="s">
        <v>3</v>
      </c>
      <c r="B57" s="22" t="s">
        <v>52</v>
      </c>
      <c r="C57" s="13"/>
      <c r="D57" s="40">
        <f>SUM(D58:D61)</f>
        <v>0</v>
      </c>
      <c r="E57" s="14"/>
      <c r="F57" s="14"/>
      <c r="G57" s="14"/>
    </row>
    <row r="58" spans="1:7" s="12" customFormat="1" ht="25" customHeight="1">
      <c r="A58" s="95"/>
      <c r="B58" s="30" t="s">
        <v>111</v>
      </c>
      <c r="C58" s="13">
        <v>4</v>
      </c>
      <c r="D58" s="40"/>
      <c r="E58" s="14"/>
      <c r="F58" s="14"/>
      <c r="G58" s="14"/>
    </row>
    <row r="59" spans="1:7" s="12" customFormat="1" ht="25" customHeight="1">
      <c r="A59" s="95"/>
      <c r="B59" s="30" t="s">
        <v>90</v>
      </c>
      <c r="C59" s="13">
        <v>5</v>
      </c>
      <c r="D59" s="40"/>
      <c r="E59" s="14"/>
      <c r="F59" s="14"/>
      <c r="G59" s="14"/>
    </row>
    <row r="60" spans="1:7" s="12" customFormat="1" ht="25" customHeight="1">
      <c r="A60" s="95"/>
      <c r="B60" s="30" t="s">
        <v>91</v>
      </c>
      <c r="C60" s="13">
        <v>10</v>
      </c>
      <c r="D60" s="40"/>
      <c r="E60" s="14"/>
      <c r="F60" s="14"/>
      <c r="G60" s="14"/>
    </row>
    <row r="61" spans="1:7" s="12" customFormat="1" ht="25" customHeight="1">
      <c r="A61" s="95"/>
      <c r="B61" s="22" t="s">
        <v>123</v>
      </c>
      <c r="C61" s="13">
        <v>5</v>
      </c>
      <c r="D61" s="40"/>
      <c r="E61" s="14"/>
      <c r="F61" s="14"/>
      <c r="G61" s="14"/>
    </row>
    <row r="62" spans="1:7" s="12" customFormat="1" ht="14.15" customHeight="1">
      <c r="A62" s="15" t="s">
        <v>4</v>
      </c>
      <c r="B62" s="21" t="s">
        <v>39</v>
      </c>
      <c r="C62" s="13"/>
      <c r="D62" s="40"/>
      <c r="E62" s="14"/>
      <c r="F62" s="14"/>
      <c r="G62" s="14"/>
    </row>
    <row r="63" spans="1:7" s="12" customFormat="1" ht="14.15" customHeight="1">
      <c r="A63" s="85"/>
      <c r="B63" s="36" t="s">
        <v>100</v>
      </c>
      <c r="C63" s="37">
        <v>5</v>
      </c>
      <c r="D63" s="40"/>
      <c r="E63" s="14"/>
      <c r="F63" s="14"/>
      <c r="G63" s="14"/>
    </row>
    <row r="64" spans="1:7" s="12" customFormat="1" ht="14.15" customHeight="1">
      <c r="A64" s="86"/>
      <c r="B64" s="29" t="s">
        <v>40</v>
      </c>
      <c r="C64" s="28">
        <v>5</v>
      </c>
      <c r="D64" s="40"/>
      <c r="E64" s="14"/>
      <c r="F64" s="14"/>
      <c r="G64" s="14"/>
    </row>
    <row r="65" spans="1:7" s="12" customFormat="1" ht="14.15" customHeight="1">
      <c r="A65" s="86"/>
      <c r="B65" s="21" t="s">
        <v>43</v>
      </c>
      <c r="C65" s="13">
        <v>5</v>
      </c>
      <c r="D65" s="40"/>
      <c r="E65" s="14"/>
      <c r="F65" s="14"/>
      <c r="G65" s="14"/>
    </row>
    <row r="66" spans="1:7" s="12" customFormat="1" ht="14.15" customHeight="1">
      <c r="A66" s="86"/>
      <c r="B66" s="32" t="s">
        <v>92</v>
      </c>
      <c r="C66" s="13">
        <v>5</v>
      </c>
      <c r="D66" s="40"/>
      <c r="E66" s="14"/>
      <c r="F66" s="14"/>
      <c r="G66" s="14"/>
    </row>
    <row r="67" spans="1:7" s="12" customFormat="1" ht="14.15" customHeight="1">
      <c r="A67" s="86"/>
      <c r="B67" s="32" t="s">
        <v>112</v>
      </c>
      <c r="C67" s="13">
        <v>5</v>
      </c>
      <c r="D67" s="40"/>
      <c r="E67" s="14"/>
      <c r="F67" s="14"/>
      <c r="G67" s="14"/>
    </row>
    <row r="68" spans="1:7" s="12" customFormat="1" ht="14.15" customHeight="1">
      <c r="A68" s="86"/>
      <c r="B68" s="21" t="s">
        <v>95</v>
      </c>
      <c r="C68" s="37">
        <v>5</v>
      </c>
      <c r="D68" s="40"/>
      <c r="E68" s="14"/>
      <c r="F68" s="14"/>
      <c r="G68" s="14"/>
    </row>
    <row r="69" spans="1:7" s="12" customFormat="1" ht="26">
      <c r="A69" s="87"/>
      <c r="B69" s="22" t="s">
        <v>41</v>
      </c>
      <c r="C69" s="37">
        <v>5</v>
      </c>
      <c r="D69" s="40"/>
      <c r="E69" s="14"/>
      <c r="F69" s="14"/>
      <c r="G69" s="14"/>
    </row>
    <row r="70" spans="1:7" s="12" customFormat="1" ht="14.15" customHeight="1">
      <c r="A70" s="15" t="s">
        <v>5</v>
      </c>
      <c r="B70" s="32" t="s">
        <v>113</v>
      </c>
      <c r="C70" s="13"/>
      <c r="D70" s="40"/>
      <c r="E70" s="14"/>
      <c r="F70" s="14"/>
      <c r="G70" s="14"/>
    </row>
    <row r="71" spans="1:7" s="12" customFormat="1" ht="14.15" customHeight="1">
      <c r="A71" s="15"/>
      <c r="B71" s="36" t="s">
        <v>101</v>
      </c>
      <c r="C71" s="37">
        <v>3</v>
      </c>
      <c r="D71" s="40"/>
      <c r="E71" s="14"/>
      <c r="F71" s="14"/>
      <c r="G71" s="14"/>
    </row>
    <row r="72" spans="1:7" s="12" customFormat="1" ht="14.15" customHeight="1">
      <c r="A72" s="15"/>
      <c r="B72" s="21" t="s">
        <v>42</v>
      </c>
      <c r="C72" s="37">
        <v>5</v>
      </c>
      <c r="D72" s="40"/>
      <c r="E72" s="14"/>
      <c r="F72" s="14"/>
      <c r="G72" s="14"/>
    </row>
    <row r="73" spans="1:7" s="12" customFormat="1" ht="14.15" customHeight="1">
      <c r="A73" s="15"/>
      <c r="B73" s="27" t="s">
        <v>78</v>
      </c>
      <c r="C73" s="13"/>
      <c r="D73" s="43" t="s">
        <v>131</v>
      </c>
      <c r="E73" s="14"/>
      <c r="F73" s="14"/>
      <c r="G73" s="14"/>
    </row>
    <row r="74" spans="1:7" s="12" customFormat="1" ht="14.15" customHeight="1">
      <c r="A74" s="15"/>
      <c r="B74" s="27" t="s">
        <v>102</v>
      </c>
      <c r="C74" s="13"/>
      <c r="D74" s="40"/>
      <c r="E74" s="14"/>
      <c r="F74" s="14"/>
      <c r="G74" s="14"/>
    </row>
    <row r="75" spans="1:7" s="12" customFormat="1" ht="14.15" customHeight="1">
      <c r="A75" s="11" t="s">
        <v>8</v>
      </c>
      <c r="B75" s="20" t="s">
        <v>82</v>
      </c>
      <c r="C75" s="13"/>
      <c r="D75" s="11">
        <f>SUM(D76,D93,D98)</f>
        <v>0</v>
      </c>
      <c r="E75" s="14"/>
      <c r="F75" s="14"/>
      <c r="G75" s="14"/>
    </row>
    <row r="76" spans="1:7" s="12" customFormat="1" ht="14.15" customHeight="1">
      <c r="A76" s="15" t="s">
        <v>3</v>
      </c>
      <c r="B76" s="22" t="s">
        <v>48</v>
      </c>
      <c r="C76" s="13"/>
      <c r="D76" s="40">
        <f>SUM(D77:D92)</f>
        <v>0</v>
      </c>
      <c r="E76" s="14"/>
      <c r="F76" s="14"/>
      <c r="G76" s="14"/>
    </row>
    <row r="77" spans="1:7" s="12" customFormat="1" ht="25" customHeight="1">
      <c r="A77" s="85"/>
      <c r="B77" s="30" t="s">
        <v>93</v>
      </c>
      <c r="C77" s="13">
        <v>10</v>
      </c>
      <c r="D77" s="40"/>
      <c r="E77" s="14"/>
      <c r="F77" s="14"/>
      <c r="G77" s="14"/>
    </row>
    <row r="78" spans="1:7" s="12" customFormat="1" ht="25" customHeight="1">
      <c r="A78" s="86"/>
      <c r="B78" s="30" t="s">
        <v>94</v>
      </c>
      <c r="C78" s="13">
        <v>8</v>
      </c>
      <c r="D78" s="40"/>
      <c r="E78" s="14"/>
      <c r="F78" s="14"/>
      <c r="G78" s="14"/>
    </row>
    <row r="79" spans="1:7" s="12" customFormat="1" ht="14.15" customHeight="1">
      <c r="A79" s="86"/>
      <c r="B79" s="21" t="s">
        <v>54</v>
      </c>
      <c r="C79" s="13">
        <v>6</v>
      </c>
      <c r="D79" s="40"/>
      <c r="E79" s="14"/>
      <c r="F79" s="14"/>
      <c r="G79" s="14"/>
    </row>
    <row r="80" spans="1:7" s="12" customFormat="1" ht="14.15" customHeight="1">
      <c r="A80" s="86"/>
      <c r="B80" s="21" t="s">
        <v>44</v>
      </c>
      <c r="C80" s="13">
        <v>4</v>
      </c>
      <c r="D80" s="40"/>
      <c r="E80" s="14"/>
      <c r="F80" s="14"/>
      <c r="G80" s="14"/>
    </row>
    <row r="81" spans="1:7" s="12" customFormat="1" ht="25" customHeight="1">
      <c r="A81" s="86"/>
      <c r="B81" s="22" t="s">
        <v>55</v>
      </c>
      <c r="C81" s="13">
        <v>5</v>
      </c>
      <c r="D81" s="40"/>
      <c r="E81" s="14"/>
      <c r="F81" s="14"/>
      <c r="G81" s="14"/>
    </row>
    <row r="82" spans="1:7" s="12" customFormat="1" ht="14.15" customHeight="1">
      <c r="A82" s="86"/>
      <c r="B82" s="31" t="s">
        <v>81</v>
      </c>
      <c r="C82" s="28">
        <v>5</v>
      </c>
      <c r="D82" s="40"/>
      <c r="E82" s="14"/>
      <c r="F82" s="14"/>
      <c r="G82" s="14"/>
    </row>
    <row r="83" spans="1:7" s="12" customFormat="1" ht="14.15" customHeight="1">
      <c r="A83" s="86"/>
      <c r="B83" s="31" t="s">
        <v>45</v>
      </c>
      <c r="C83" s="28">
        <v>10</v>
      </c>
      <c r="D83" s="40"/>
      <c r="E83" s="14"/>
      <c r="F83" s="14"/>
      <c r="G83" s="14"/>
    </row>
    <row r="84" spans="1:7" s="12" customFormat="1" ht="14.15" customHeight="1">
      <c r="A84" s="86"/>
      <c r="B84" s="29" t="s">
        <v>53</v>
      </c>
      <c r="C84" s="28">
        <v>5</v>
      </c>
      <c r="D84" s="40"/>
      <c r="E84" s="14"/>
      <c r="F84" s="14"/>
      <c r="G84" s="14"/>
    </row>
    <row r="85" spans="1:7" s="12" customFormat="1" ht="14.15" customHeight="1">
      <c r="A85" s="86"/>
      <c r="B85" s="29" t="s">
        <v>63</v>
      </c>
      <c r="C85" s="28">
        <v>5</v>
      </c>
      <c r="D85" s="40"/>
      <c r="E85" s="14"/>
      <c r="F85" s="14"/>
      <c r="G85" s="14"/>
    </row>
    <row r="86" spans="1:7" s="12" customFormat="1" ht="26">
      <c r="A86" s="86"/>
      <c r="B86" s="38" t="s">
        <v>120</v>
      </c>
      <c r="C86" s="28">
        <v>5</v>
      </c>
      <c r="D86" s="40"/>
      <c r="E86" s="14"/>
      <c r="F86" s="14"/>
      <c r="G86" s="14"/>
    </row>
    <row r="87" spans="1:7" s="12" customFormat="1" ht="14.15" customHeight="1">
      <c r="A87" s="86"/>
      <c r="B87" s="29" t="s">
        <v>46</v>
      </c>
      <c r="C87" s="28">
        <v>5</v>
      </c>
      <c r="D87" s="40"/>
      <c r="E87" s="14"/>
      <c r="F87" s="14"/>
      <c r="G87" s="14"/>
    </row>
    <row r="88" spans="1:7" s="12" customFormat="1" ht="14.15" customHeight="1">
      <c r="A88" s="86"/>
      <c r="B88" s="31" t="s">
        <v>56</v>
      </c>
      <c r="C88" s="28">
        <v>5</v>
      </c>
      <c r="D88" s="40"/>
      <c r="E88" s="14"/>
      <c r="F88" s="14"/>
      <c r="G88" s="14"/>
    </row>
    <row r="89" spans="1:7" s="12" customFormat="1" ht="14.15" customHeight="1">
      <c r="A89" s="86"/>
      <c r="B89" s="31" t="s">
        <v>57</v>
      </c>
      <c r="C89" s="28">
        <v>3</v>
      </c>
      <c r="D89" s="40"/>
      <c r="E89" s="14"/>
      <c r="F89" s="14"/>
      <c r="G89" s="14"/>
    </row>
    <row r="90" spans="1:7" s="12" customFormat="1" ht="14.15" customHeight="1">
      <c r="A90" s="86"/>
      <c r="B90" s="31" t="s">
        <v>47</v>
      </c>
      <c r="C90" s="28">
        <v>5</v>
      </c>
      <c r="D90" s="40"/>
      <c r="E90" s="14"/>
      <c r="F90" s="14"/>
      <c r="G90" s="14"/>
    </row>
    <row r="91" spans="1:7" s="12" customFormat="1" ht="14.15" customHeight="1">
      <c r="A91" s="86"/>
      <c r="B91" s="31" t="s">
        <v>58</v>
      </c>
      <c r="C91" s="28">
        <v>3</v>
      </c>
      <c r="D91" s="40"/>
      <c r="E91" s="14"/>
      <c r="F91" s="14"/>
      <c r="G91" s="14"/>
    </row>
    <row r="92" spans="1:7" s="12" customFormat="1" ht="14.15" customHeight="1">
      <c r="A92" s="87"/>
      <c r="B92" s="31" t="s">
        <v>59</v>
      </c>
      <c r="C92" s="28">
        <v>5</v>
      </c>
      <c r="D92" s="40"/>
      <c r="E92" s="14"/>
      <c r="F92" s="14"/>
      <c r="G92" s="14"/>
    </row>
    <row r="93" spans="1:7" s="12" customFormat="1" ht="14.15" customHeight="1">
      <c r="A93" s="15" t="s">
        <v>4</v>
      </c>
      <c r="B93" s="29" t="s">
        <v>103</v>
      </c>
      <c r="C93" s="28"/>
      <c r="D93" s="40">
        <f>SUM(D94:D97)</f>
        <v>0</v>
      </c>
      <c r="E93" s="14"/>
      <c r="F93" s="14"/>
      <c r="G93" s="14"/>
    </row>
    <row r="94" spans="1:7" s="12" customFormat="1" ht="14.15" customHeight="1">
      <c r="A94" s="85"/>
      <c r="B94" s="36" t="s">
        <v>114</v>
      </c>
      <c r="C94" s="28">
        <v>5</v>
      </c>
      <c r="D94" s="40"/>
      <c r="E94" s="14"/>
      <c r="F94" s="14"/>
      <c r="G94" s="14"/>
    </row>
    <row r="95" spans="1:7" s="12" customFormat="1" ht="14.15" customHeight="1">
      <c r="A95" s="86"/>
      <c r="B95" s="36" t="s">
        <v>115</v>
      </c>
      <c r="C95" s="28">
        <v>5</v>
      </c>
      <c r="D95" s="40"/>
      <c r="E95" s="14"/>
      <c r="F95" s="14"/>
      <c r="G95" s="14"/>
    </row>
    <row r="96" spans="1:7" s="12" customFormat="1" ht="14.15" customHeight="1">
      <c r="A96" s="86"/>
      <c r="B96" s="36" t="s">
        <v>116</v>
      </c>
      <c r="C96" s="28">
        <v>10</v>
      </c>
      <c r="D96" s="40"/>
      <c r="E96" s="14"/>
      <c r="F96" s="14"/>
      <c r="G96" s="14"/>
    </row>
    <row r="97" spans="1:7" s="12" customFormat="1" ht="14.15" customHeight="1">
      <c r="A97" s="87"/>
      <c r="B97" s="36" t="s">
        <v>104</v>
      </c>
      <c r="C97" s="37">
        <v>5</v>
      </c>
      <c r="D97" s="40"/>
      <c r="E97" s="14"/>
      <c r="F97" s="14"/>
      <c r="G97" s="14"/>
    </row>
    <row r="98" spans="1:7" s="12" customFormat="1" ht="25" customHeight="1">
      <c r="A98" s="15" t="s">
        <v>5</v>
      </c>
      <c r="B98" s="31" t="s">
        <v>69</v>
      </c>
      <c r="C98" s="28"/>
      <c r="D98" s="40">
        <f>SUM(D99:D100)</f>
        <v>0</v>
      </c>
      <c r="E98" s="14"/>
      <c r="F98" s="14"/>
      <c r="G98" s="14"/>
    </row>
    <row r="99" spans="1:7" s="12" customFormat="1" ht="14.15" customHeight="1">
      <c r="A99" s="85"/>
      <c r="B99" s="36" t="s">
        <v>117</v>
      </c>
      <c r="C99" s="28">
        <v>5</v>
      </c>
      <c r="D99" s="40"/>
      <c r="E99" s="14"/>
      <c r="F99" s="14"/>
      <c r="G99" s="14"/>
    </row>
    <row r="100" spans="1:7" s="12" customFormat="1" ht="14.15" customHeight="1">
      <c r="A100" s="87"/>
      <c r="B100" s="36" t="s">
        <v>118</v>
      </c>
      <c r="C100" s="28">
        <v>2</v>
      </c>
      <c r="D100" s="40"/>
      <c r="E100" s="14"/>
      <c r="F100" s="14"/>
      <c r="G100" s="14"/>
    </row>
    <row r="101" spans="1:7" s="12" customFormat="1" ht="14.15" customHeight="1">
      <c r="A101" s="16"/>
      <c r="B101" s="33" t="s">
        <v>79</v>
      </c>
      <c r="C101" s="28"/>
      <c r="D101" s="43" t="s">
        <v>132</v>
      </c>
      <c r="E101" s="14"/>
      <c r="F101" s="14"/>
      <c r="G101" s="14"/>
    </row>
    <row r="102" spans="1:7" s="12" customFormat="1" ht="26">
      <c r="A102" s="34" t="s">
        <v>64</v>
      </c>
      <c r="B102" s="31" t="s">
        <v>68</v>
      </c>
      <c r="C102" s="28"/>
      <c r="D102" s="11">
        <f>SUM(D103:D110)</f>
        <v>0</v>
      </c>
      <c r="E102" s="14"/>
      <c r="F102" s="14"/>
      <c r="G102" s="14"/>
    </row>
    <row r="103" spans="1:7" s="12" customFormat="1" ht="14.15" customHeight="1">
      <c r="A103" s="88"/>
      <c r="B103" s="32" t="s">
        <v>122</v>
      </c>
      <c r="C103" s="28">
        <v>20</v>
      </c>
      <c r="D103" s="40"/>
      <c r="E103" s="14"/>
      <c r="F103" s="14"/>
      <c r="G103" s="14"/>
    </row>
    <row r="104" spans="1:7" s="12" customFormat="1" ht="14.15" customHeight="1">
      <c r="A104" s="89"/>
      <c r="B104" s="32" t="s">
        <v>121</v>
      </c>
      <c r="C104" s="28">
        <v>10</v>
      </c>
      <c r="D104" s="40"/>
      <c r="E104" s="14"/>
      <c r="F104" s="14"/>
      <c r="G104" s="14"/>
    </row>
    <row r="105" spans="1:7" s="12" customFormat="1" ht="14.15" customHeight="1">
      <c r="A105" s="89"/>
      <c r="B105" s="36" t="s">
        <v>119</v>
      </c>
      <c r="C105" s="37">
        <v>10</v>
      </c>
      <c r="D105" s="40"/>
      <c r="E105" s="14"/>
      <c r="F105" s="14"/>
      <c r="G105" s="14"/>
    </row>
    <row r="106" spans="1:7" s="12" customFormat="1" ht="14.15" customHeight="1">
      <c r="A106" s="89"/>
      <c r="B106" s="36" t="s">
        <v>105</v>
      </c>
      <c r="C106" s="37">
        <v>10</v>
      </c>
      <c r="D106" s="40"/>
      <c r="E106" s="14"/>
      <c r="F106" s="14"/>
      <c r="G106" s="14"/>
    </row>
    <row r="107" spans="1:7" s="12" customFormat="1" ht="14.15" customHeight="1">
      <c r="A107" s="89"/>
      <c r="B107" s="36" t="s">
        <v>126</v>
      </c>
      <c r="C107" s="37">
        <v>5</v>
      </c>
      <c r="D107" s="40"/>
      <c r="E107" s="14"/>
      <c r="F107" s="14"/>
      <c r="G107" s="14"/>
    </row>
    <row r="108" spans="1:7" s="12" customFormat="1" ht="14.15" customHeight="1">
      <c r="A108" s="89"/>
      <c r="B108" s="36" t="s">
        <v>106</v>
      </c>
      <c r="C108" s="37">
        <v>5</v>
      </c>
      <c r="D108" s="40"/>
      <c r="E108" s="14"/>
      <c r="F108" s="14"/>
      <c r="G108" s="14"/>
    </row>
    <row r="109" spans="1:7" s="12" customFormat="1" ht="14.15" customHeight="1">
      <c r="A109" s="89"/>
      <c r="B109" s="36" t="s">
        <v>107</v>
      </c>
      <c r="C109" s="37">
        <v>10</v>
      </c>
      <c r="D109" s="40"/>
      <c r="E109" s="14"/>
      <c r="F109" s="14"/>
      <c r="G109" s="14"/>
    </row>
    <row r="110" spans="1:7" s="12" customFormat="1" ht="14.15" customHeight="1">
      <c r="A110" s="90"/>
      <c r="B110" s="36" t="s">
        <v>108</v>
      </c>
      <c r="C110" s="37">
        <v>15</v>
      </c>
      <c r="D110" s="40"/>
      <c r="E110" s="14"/>
      <c r="F110" s="14"/>
      <c r="G110" s="14"/>
    </row>
    <row r="111" spans="1:7" s="12" customFormat="1" ht="18" customHeight="1">
      <c r="A111" s="13"/>
      <c r="B111" s="19" t="s">
        <v>15</v>
      </c>
      <c r="C111" s="14"/>
      <c r="D111" s="40"/>
      <c r="E111" s="14"/>
      <c r="F111" s="14"/>
      <c r="G111" s="14"/>
    </row>
    <row r="112" spans="1:7" ht="5.15" customHeight="1"/>
    <row r="113" spans="1:7" ht="15" customHeight="1">
      <c r="B113" s="18"/>
      <c r="C113" s="94" t="s">
        <v>60</v>
      </c>
      <c r="D113" s="94"/>
      <c r="E113" s="94"/>
      <c r="F113" s="94"/>
      <c r="G113" s="94"/>
    </row>
    <row r="114" spans="1:7" ht="15" customHeight="1">
      <c r="B114" s="23" t="s">
        <v>16</v>
      </c>
      <c r="C114" s="91" t="s">
        <v>128</v>
      </c>
      <c r="D114" s="91"/>
      <c r="E114" s="91"/>
      <c r="F114" s="91"/>
      <c r="G114" s="91"/>
    </row>
    <row r="115" spans="1:7" ht="15" customHeight="1"/>
    <row r="116" spans="1:7" ht="15" customHeight="1"/>
    <row r="117" spans="1:7" ht="20.149999999999999" customHeight="1"/>
    <row r="118" spans="1:7" ht="20.149999999999999" customHeight="1">
      <c r="A118" s="4">
        <v>1</v>
      </c>
    </row>
    <row r="119" spans="1:7" ht="20.149999999999999" customHeight="1">
      <c r="A119" s="4"/>
    </row>
    <row r="120" spans="1:7" ht="20.149999999999999"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93"/>
  <sheetViews>
    <sheetView view="pageBreakPreview" zoomScaleNormal="100" zoomScaleSheetLayoutView="100" workbookViewId="0">
      <selection sqref="A1:XFD1048576"/>
    </sheetView>
  </sheetViews>
  <sheetFormatPr defaultColWidth="9" defaultRowHeight="14"/>
  <cols>
    <col min="1" max="1" width="5.08984375" style="4" customWidth="1"/>
    <col min="2" max="2" width="10.6328125" style="4" customWidth="1"/>
    <col min="3" max="3" width="20.6328125" style="4" customWidth="1"/>
    <col min="4" max="4" width="7.6328125" style="4" customWidth="1"/>
    <col min="5" max="5" width="8.08984375" style="4" customWidth="1"/>
    <col min="6" max="6" width="9.6328125" style="4" customWidth="1"/>
    <col min="7" max="7" width="8.08984375" style="4" customWidth="1"/>
    <col min="8" max="8" width="9.6328125" style="4" customWidth="1"/>
    <col min="9" max="9" width="20.6328125" style="4" customWidth="1"/>
    <col min="10" max="16384" width="9" style="4"/>
  </cols>
  <sheetData>
    <row r="1" spans="1:20" ht="15" customHeight="1">
      <c r="A1" s="46"/>
      <c r="B1" s="46"/>
      <c r="C1" s="46"/>
      <c r="D1" s="46"/>
      <c r="E1" s="46"/>
      <c r="F1" s="46"/>
      <c r="G1" s="46"/>
      <c r="H1" s="46"/>
      <c r="I1" s="47" t="s">
        <v>133</v>
      </c>
    </row>
    <row r="2" spans="1:20" ht="17.149999999999999" customHeight="1">
      <c r="A2" s="127" t="s">
        <v>134</v>
      </c>
      <c r="B2" s="127"/>
      <c r="C2" s="127"/>
      <c r="D2" s="127"/>
      <c r="E2" s="98" t="s">
        <v>135</v>
      </c>
      <c r="F2" s="98"/>
      <c r="G2" s="98"/>
      <c r="H2" s="98"/>
      <c r="I2" s="98"/>
      <c r="J2" s="3"/>
      <c r="K2" s="3"/>
      <c r="L2" s="3"/>
      <c r="M2" s="3"/>
      <c r="N2" s="3"/>
      <c r="O2" s="3"/>
      <c r="P2" s="3"/>
      <c r="Q2" s="3"/>
      <c r="R2" s="3"/>
      <c r="S2" s="3"/>
      <c r="T2" s="3"/>
    </row>
    <row r="3" spans="1:20" ht="17.149999999999999" customHeight="1">
      <c r="A3" s="98" t="s">
        <v>136</v>
      </c>
      <c r="B3" s="98"/>
      <c r="C3" s="98"/>
      <c r="D3" s="98"/>
      <c r="E3" s="99" t="s">
        <v>137</v>
      </c>
      <c r="F3" s="99"/>
      <c r="G3" s="99"/>
      <c r="H3" s="99"/>
      <c r="I3" s="99"/>
      <c r="J3" s="3"/>
      <c r="K3" s="3"/>
      <c r="L3" s="3"/>
      <c r="M3" s="3"/>
      <c r="N3" s="3"/>
      <c r="O3" s="3"/>
      <c r="P3" s="3"/>
      <c r="Q3" s="3"/>
      <c r="R3" s="3"/>
      <c r="S3" s="3"/>
      <c r="T3" s="3"/>
    </row>
    <row r="4" spans="1:20" ht="17.149999999999999" customHeight="1">
      <c r="A4" s="98" t="s">
        <v>138</v>
      </c>
      <c r="B4" s="98"/>
      <c r="C4" s="98"/>
      <c r="D4" s="98"/>
      <c r="E4" s="97"/>
      <c r="F4" s="97"/>
      <c r="G4" s="97"/>
      <c r="H4" s="97"/>
      <c r="I4" s="97"/>
      <c r="J4" s="3"/>
      <c r="K4" s="3"/>
      <c r="L4" s="3"/>
      <c r="M4" s="3"/>
      <c r="N4" s="3"/>
      <c r="O4" s="3"/>
      <c r="P4" s="3"/>
      <c r="Q4" s="3"/>
      <c r="R4" s="3"/>
      <c r="S4" s="3"/>
      <c r="T4" s="3"/>
    </row>
    <row r="5" spans="1:20" s="49" customFormat="1" ht="12" customHeight="1">
      <c r="A5" s="105"/>
      <c r="B5" s="105"/>
      <c r="C5" s="105"/>
      <c r="D5" s="105"/>
      <c r="E5" s="48"/>
      <c r="J5" s="48"/>
      <c r="K5" s="48"/>
      <c r="L5" s="48"/>
      <c r="M5" s="48"/>
      <c r="N5" s="48"/>
      <c r="O5" s="48"/>
      <c r="P5" s="48"/>
      <c r="Q5" s="48"/>
      <c r="R5" s="48"/>
      <c r="S5" s="48"/>
      <c r="T5" s="48"/>
    </row>
    <row r="6" spans="1:20" ht="25" customHeight="1">
      <c r="A6" s="106" t="s">
        <v>139</v>
      </c>
      <c r="B6" s="106"/>
      <c r="C6" s="106"/>
      <c r="D6" s="106"/>
      <c r="E6" s="106"/>
      <c r="F6" s="106"/>
      <c r="G6" s="106"/>
      <c r="H6" s="106"/>
      <c r="I6" s="106"/>
      <c r="J6" s="5"/>
      <c r="K6" s="5"/>
      <c r="L6" s="5"/>
      <c r="M6" s="5"/>
      <c r="N6" s="5"/>
      <c r="O6" s="5"/>
      <c r="P6" s="5"/>
      <c r="Q6" s="5"/>
      <c r="R6" s="5"/>
      <c r="S6" s="5"/>
      <c r="T6" s="5"/>
    </row>
    <row r="7" spans="1:20" s="8" customFormat="1" ht="20.149999999999999" customHeight="1">
      <c r="A7" s="106" t="s">
        <v>159</v>
      </c>
      <c r="B7" s="106"/>
      <c r="C7" s="106"/>
      <c r="D7" s="106"/>
      <c r="E7" s="106"/>
      <c r="F7" s="106"/>
      <c r="G7" s="106"/>
      <c r="H7" s="106"/>
      <c r="I7" s="106"/>
      <c r="J7" s="50"/>
      <c r="K7" s="50"/>
      <c r="L7" s="50"/>
      <c r="M7" s="50"/>
      <c r="N7" s="50"/>
      <c r="O7" s="50"/>
      <c r="P7" s="50"/>
      <c r="Q7" s="50"/>
      <c r="R7" s="50"/>
      <c r="S7" s="50"/>
      <c r="T7" s="50"/>
    </row>
    <row r="8" spans="1:20" s="8" customFormat="1" ht="18" customHeight="1">
      <c r="A8" s="107" t="s">
        <v>160</v>
      </c>
      <c r="B8" s="107"/>
      <c r="C8" s="107"/>
      <c r="D8" s="107"/>
      <c r="E8" s="107"/>
      <c r="F8" s="107"/>
      <c r="G8" s="107"/>
      <c r="H8" s="107"/>
      <c r="I8" s="107"/>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08" t="s">
        <v>0</v>
      </c>
      <c r="B10" s="108" t="s">
        <v>140</v>
      </c>
      <c r="C10" s="111" t="s">
        <v>141</v>
      </c>
      <c r="D10" s="112"/>
      <c r="E10" s="115" t="s">
        <v>142</v>
      </c>
      <c r="F10" s="116"/>
      <c r="G10" s="115" t="s">
        <v>143</v>
      </c>
      <c r="H10" s="116"/>
      <c r="I10" s="117" t="s">
        <v>13</v>
      </c>
    </row>
    <row r="11" spans="1:20" s="12" customFormat="1" ht="30" customHeight="1">
      <c r="A11" s="109"/>
      <c r="B11" s="110"/>
      <c r="C11" s="113"/>
      <c r="D11" s="114"/>
      <c r="E11" s="52" t="s">
        <v>144</v>
      </c>
      <c r="F11" s="52" t="s">
        <v>145</v>
      </c>
      <c r="G11" s="52" t="s">
        <v>144</v>
      </c>
      <c r="H11" s="52" t="s">
        <v>145</v>
      </c>
      <c r="I11" s="109"/>
    </row>
    <row r="12" spans="1:20" s="12" customFormat="1" ht="17.5" customHeight="1">
      <c r="A12" s="45">
        <v>1</v>
      </c>
      <c r="B12" s="53"/>
      <c r="C12" s="54"/>
      <c r="D12" s="55"/>
      <c r="E12" s="45"/>
      <c r="F12" s="56" t="str">
        <f>IF(AND(E12&gt;=90),"Xuất sắc",IF(AND(E12&gt;=80),"Tốt",IF(AND(E12&gt;=70),"Khá",IF(AND(E12&gt;=60),"TB",IF(AND(E12&gt;=50),"TB",IF(AND(E12&lt;50),IF(AND(E12&gt;0),"Yếu",IF(AND(E12=0),"Không XL"," "))))))))</f>
        <v>Không XL</v>
      </c>
      <c r="G12" s="45"/>
      <c r="H12" s="56" t="str">
        <f>IF(AND(G12&gt;=90),"Xuất sắc",IF(AND(G12&gt;=80),"Tốt",IF(AND(G12&gt;=70),"Khá",IF(AND(G12&gt;=60),"TB",IF(AND(G12&gt;=50),"TB",IF(AND(G12&lt;50),IF(AND(G12&gt;0),"Yếu",IF(AND(G12=0),"Không XL"," "))))))))</f>
        <v>Không XL</v>
      </c>
      <c r="I12" s="57"/>
    </row>
    <row r="13" spans="1:20" s="12" customFormat="1" ht="17.5" customHeight="1">
      <c r="A13" s="45">
        <v>2</v>
      </c>
      <c r="B13" s="53"/>
      <c r="C13" s="54"/>
      <c r="D13" s="55"/>
      <c r="E13" s="45"/>
      <c r="F13" s="66" t="str">
        <f t="shared" ref="F13:F76" si="0">IF(AND(E13&gt;=90),"Xuất sắc",IF(AND(E13&gt;=80),"Tốt",IF(AND(E13&gt;=70),"Khá",IF(AND(E13&gt;=60),"TB",IF(AND(E13&gt;=50),"TB",IF(AND(E13&lt;50),IF(AND(E13&gt;0),"Yếu",IF(AND(E13=0),"Không XL"," "))))))))</f>
        <v>Không XL</v>
      </c>
      <c r="G13" s="45"/>
      <c r="H13" s="66" t="str">
        <f t="shared" ref="H13:H76" si="1">IF(AND(G13&gt;=90),"Xuất sắc",IF(AND(G13&gt;=80),"Tốt",IF(AND(G13&gt;=70),"Khá",IF(AND(G13&gt;=60),"TB",IF(AND(G13&gt;=50),"TB",IF(AND(G13&lt;50),IF(AND(G13&gt;0),"Yếu",IF(AND(G13=0),"Không XL"," "))))))))</f>
        <v>Không XL</v>
      </c>
      <c r="I13" s="57"/>
    </row>
    <row r="14" spans="1:20" s="12" customFormat="1" ht="17.5" customHeight="1">
      <c r="A14" s="45">
        <v>3</v>
      </c>
      <c r="B14" s="53"/>
      <c r="C14" s="54"/>
      <c r="D14" s="55"/>
      <c r="E14" s="45"/>
      <c r="F14" s="66" t="str">
        <f t="shared" si="0"/>
        <v>Không XL</v>
      </c>
      <c r="G14" s="45"/>
      <c r="H14" s="66" t="str">
        <f t="shared" si="1"/>
        <v>Không XL</v>
      </c>
      <c r="I14" s="57"/>
    </row>
    <row r="15" spans="1:20" s="12" customFormat="1" ht="17.5" customHeight="1">
      <c r="A15" s="45">
        <v>4</v>
      </c>
      <c r="B15" s="53"/>
      <c r="C15" s="54"/>
      <c r="D15" s="55"/>
      <c r="E15" s="45"/>
      <c r="F15" s="66" t="str">
        <f t="shared" si="0"/>
        <v>Không XL</v>
      </c>
      <c r="G15" s="45"/>
      <c r="H15" s="66" t="str">
        <f t="shared" si="1"/>
        <v>Không XL</v>
      </c>
      <c r="I15" s="14"/>
    </row>
    <row r="16" spans="1:20" s="12" customFormat="1" ht="17.5" customHeight="1">
      <c r="A16" s="45">
        <v>5</v>
      </c>
      <c r="B16" s="53"/>
      <c r="C16" s="54"/>
      <c r="D16" s="55"/>
      <c r="E16" s="45"/>
      <c r="F16" s="66" t="str">
        <f t="shared" si="0"/>
        <v>Không XL</v>
      </c>
      <c r="G16" s="45"/>
      <c r="H16" s="66" t="str">
        <f t="shared" si="1"/>
        <v>Không XL</v>
      </c>
      <c r="I16" s="14"/>
    </row>
    <row r="17" spans="1:9" s="12" customFormat="1" ht="17.5" customHeight="1">
      <c r="A17" s="45">
        <v>6</v>
      </c>
      <c r="B17" s="53"/>
      <c r="C17" s="54"/>
      <c r="D17" s="55"/>
      <c r="E17" s="45"/>
      <c r="F17" s="66" t="str">
        <f t="shared" si="0"/>
        <v>Không XL</v>
      </c>
      <c r="G17" s="45"/>
      <c r="H17" s="66" t="str">
        <f t="shared" si="1"/>
        <v>Không XL</v>
      </c>
      <c r="I17" s="14"/>
    </row>
    <row r="18" spans="1:9" s="12" customFormat="1" ht="17.5" customHeight="1">
      <c r="A18" s="45">
        <v>7</v>
      </c>
      <c r="B18" s="53"/>
      <c r="C18" s="54"/>
      <c r="D18" s="55"/>
      <c r="E18" s="45"/>
      <c r="F18" s="66" t="str">
        <f t="shared" si="0"/>
        <v>Không XL</v>
      </c>
      <c r="G18" s="45"/>
      <c r="H18" s="66" t="str">
        <f t="shared" si="1"/>
        <v>Không XL</v>
      </c>
      <c r="I18" s="14"/>
    </row>
    <row r="19" spans="1:9" s="12" customFormat="1" ht="17.5" customHeight="1">
      <c r="A19" s="45">
        <v>8</v>
      </c>
      <c r="B19" s="53"/>
      <c r="C19" s="54"/>
      <c r="D19" s="55"/>
      <c r="E19" s="45"/>
      <c r="F19" s="66" t="str">
        <f t="shared" si="0"/>
        <v>Không XL</v>
      </c>
      <c r="G19" s="45"/>
      <c r="H19" s="66" t="str">
        <f t="shared" si="1"/>
        <v>Không XL</v>
      </c>
      <c r="I19" s="14"/>
    </row>
    <row r="20" spans="1:9" s="12" customFormat="1" ht="17.5" customHeight="1">
      <c r="A20" s="45">
        <v>9</v>
      </c>
      <c r="B20" s="53"/>
      <c r="C20" s="54"/>
      <c r="D20" s="55"/>
      <c r="E20" s="45"/>
      <c r="F20" s="66" t="str">
        <f t="shared" si="0"/>
        <v>Không XL</v>
      </c>
      <c r="G20" s="45"/>
      <c r="H20" s="66" t="str">
        <f t="shared" si="1"/>
        <v>Không XL</v>
      </c>
      <c r="I20" s="57"/>
    </row>
    <row r="21" spans="1:9" s="12" customFormat="1" ht="17.5" customHeight="1">
      <c r="A21" s="45">
        <v>10</v>
      </c>
      <c r="B21" s="53"/>
      <c r="C21" s="54"/>
      <c r="D21" s="55"/>
      <c r="E21" s="45"/>
      <c r="F21" s="66" t="str">
        <f t="shared" si="0"/>
        <v>Không XL</v>
      </c>
      <c r="G21" s="45"/>
      <c r="H21" s="66" t="str">
        <f t="shared" si="1"/>
        <v>Không XL</v>
      </c>
      <c r="I21" s="57"/>
    </row>
    <row r="22" spans="1:9" s="12" customFormat="1" ht="17.5" customHeight="1">
      <c r="A22" s="45">
        <v>11</v>
      </c>
      <c r="B22" s="53"/>
      <c r="C22" s="54"/>
      <c r="D22" s="55"/>
      <c r="E22" s="45"/>
      <c r="F22" s="66" t="str">
        <f t="shared" si="0"/>
        <v>Không XL</v>
      </c>
      <c r="G22" s="45"/>
      <c r="H22" s="66" t="str">
        <f t="shared" si="1"/>
        <v>Không XL</v>
      </c>
      <c r="I22" s="57"/>
    </row>
    <row r="23" spans="1:9" s="12" customFormat="1" ht="17.5" customHeight="1">
      <c r="A23" s="45">
        <v>12</v>
      </c>
      <c r="B23" s="53"/>
      <c r="C23" s="54"/>
      <c r="D23" s="55"/>
      <c r="E23" s="45"/>
      <c r="F23" s="66" t="str">
        <f t="shared" si="0"/>
        <v>Không XL</v>
      </c>
      <c r="G23" s="45"/>
      <c r="H23" s="66" t="str">
        <f t="shared" si="1"/>
        <v>Không XL</v>
      </c>
      <c r="I23" s="14"/>
    </row>
    <row r="24" spans="1:9" s="12" customFormat="1" ht="17.5" customHeight="1">
      <c r="A24" s="45">
        <v>13</v>
      </c>
      <c r="B24" s="53"/>
      <c r="C24" s="54"/>
      <c r="D24" s="55"/>
      <c r="E24" s="45"/>
      <c r="F24" s="66" t="str">
        <f t="shared" si="0"/>
        <v>Không XL</v>
      </c>
      <c r="G24" s="45"/>
      <c r="H24" s="66" t="str">
        <f t="shared" si="1"/>
        <v>Không XL</v>
      </c>
      <c r="I24" s="14"/>
    </row>
    <row r="25" spans="1:9" s="12" customFormat="1" ht="17.5" customHeight="1">
      <c r="A25" s="45">
        <v>14</v>
      </c>
      <c r="B25" s="53"/>
      <c r="C25" s="54"/>
      <c r="D25" s="55"/>
      <c r="E25" s="45"/>
      <c r="F25" s="66" t="str">
        <f t="shared" si="0"/>
        <v>Không XL</v>
      </c>
      <c r="G25" s="45"/>
      <c r="H25" s="66" t="str">
        <f t="shared" si="1"/>
        <v>Không XL</v>
      </c>
      <c r="I25" s="14"/>
    </row>
    <row r="26" spans="1:9" s="12" customFormat="1" ht="17.5" customHeight="1">
      <c r="A26" s="45">
        <v>15</v>
      </c>
      <c r="B26" s="53"/>
      <c r="C26" s="54"/>
      <c r="D26" s="55"/>
      <c r="E26" s="45"/>
      <c r="F26" s="66" t="str">
        <f t="shared" si="0"/>
        <v>Không XL</v>
      </c>
      <c r="G26" s="45"/>
      <c r="H26" s="66" t="str">
        <f t="shared" si="1"/>
        <v>Không XL</v>
      </c>
      <c r="I26" s="14"/>
    </row>
    <row r="27" spans="1:9" s="12" customFormat="1" ht="17.5" customHeight="1">
      <c r="A27" s="45">
        <v>16</v>
      </c>
      <c r="B27" s="53"/>
      <c r="C27" s="54"/>
      <c r="D27" s="55"/>
      <c r="E27" s="45"/>
      <c r="F27" s="66" t="str">
        <f t="shared" si="0"/>
        <v>Không XL</v>
      </c>
      <c r="G27" s="45"/>
      <c r="H27" s="66" t="str">
        <f t="shared" si="1"/>
        <v>Không XL</v>
      </c>
      <c r="I27" s="14"/>
    </row>
    <row r="28" spans="1:9" s="12" customFormat="1" ht="17.5" customHeight="1">
      <c r="A28" s="45">
        <v>17</v>
      </c>
      <c r="B28" s="53"/>
      <c r="C28" s="54"/>
      <c r="D28" s="55"/>
      <c r="E28" s="45"/>
      <c r="F28" s="66" t="str">
        <f t="shared" si="0"/>
        <v>Không XL</v>
      </c>
      <c r="G28" s="45"/>
      <c r="H28" s="66" t="str">
        <f t="shared" si="1"/>
        <v>Không XL</v>
      </c>
      <c r="I28" s="14"/>
    </row>
    <row r="29" spans="1:9" s="12" customFormat="1" ht="17.5" customHeight="1">
      <c r="A29" s="45">
        <v>18</v>
      </c>
      <c r="B29" s="53"/>
      <c r="C29" s="54"/>
      <c r="D29" s="55"/>
      <c r="E29" s="45"/>
      <c r="F29" s="66" t="str">
        <f t="shared" si="0"/>
        <v>Không XL</v>
      </c>
      <c r="G29" s="45"/>
      <c r="H29" s="66" t="str">
        <f t="shared" si="1"/>
        <v>Không XL</v>
      </c>
      <c r="I29" s="14"/>
    </row>
    <row r="30" spans="1:9" s="12" customFormat="1" ht="17.5" customHeight="1">
      <c r="A30" s="45">
        <v>19</v>
      </c>
      <c r="B30" s="53"/>
      <c r="C30" s="54"/>
      <c r="D30" s="55"/>
      <c r="E30" s="45"/>
      <c r="F30" s="66" t="str">
        <f t="shared" si="0"/>
        <v>Không XL</v>
      </c>
      <c r="G30" s="45"/>
      <c r="H30" s="66" t="str">
        <f t="shared" si="1"/>
        <v>Không XL</v>
      </c>
      <c r="I30" s="14"/>
    </row>
    <row r="31" spans="1:9" s="12" customFormat="1" ht="17.5" customHeight="1">
      <c r="A31" s="45">
        <v>20</v>
      </c>
      <c r="B31" s="53"/>
      <c r="C31" s="54"/>
      <c r="D31" s="55"/>
      <c r="E31" s="45"/>
      <c r="F31" s="66" t="str">
        <f t="shared" si="0"/>
        <v>Không XL</v>
      </c>
      <c r="G31" s="45"/>
      <c r="H31" s="66" t="str">
        <f t="shared" si="1"/>
        <v>Không XL</v>
      </c>
      <c r="I31" s="57"/>
    </row>
    <row r="32" spans="1:9" s="12" customFormat="1" ht="17.5" customHeight="1">
      <c r="A32" s="45">
        <v>21</v>
      </c>
      <c r="B32" s="53"/>
      <c r="C32" s="54"/>
      <c r="D32" s="55"/>
      <c r="E32" s="45"/>
      <c r="F32" s="66" t="str">
        <f t="shared" si="0"/>
        <v>Không XL</v>
      </c>
      <c r="G32" s="45"/>
      <c r="H32" s="66" t="str">
        <f t="shared" si="1"/>
        <v>Không XL</v>
      </c>
      <c r="I32" s="14"/>
    </row>
    <row r="33" spans="1:9" s="12" customFormat="1" ht="17.5" customHeight="1">
      <c r="A33" s="45">
        <v>22</v>
      </c>
      <c r="B33" s="53"/>
      <c r="C33" s="54"/>
      <c r="D33" s="55"/>
      <c r="E33" s="45"/>
      <c r="F33" s="66" t="str">
        <f t="shared" si="0"/>
        <v>Không XL</v>
      </c>
      <c r="G33" s="45"/>
      <c r="H33" s="66" t="str">
        <f t="shared" si="1"/>
        <v>Không XL</v>
      </c>
      <c r="I33" s="14"/>
    </row>
    <row r="34" spans="1:9" s="12" customFormat="1" ht="17.5" customHeight="1">
      <c r="A34" s="45">
        <v>23</v>
      </c>
      <c r="B34" s="53"/>
      <c r="C34" s="54"/>
      <c r="D34" s="55"/>
      <c r="E34" s="45"/>
      <c r="F34" s="66" t="str">
        <f t="shared" si="0"/>
        <v>Không XL</v>
      </c>
      <c r="G34" s="45"/>
      <c r="H34" s="66" t="str">
        <f t="shared" si="1"/>
        <v>Không XL</v>
      </c>
      <c r="I34" s="14"/>
    </row>
    <row r="35" spans="1:9" s="12" customFormat="1" ht="17.5" customHeight="1">
      <c r="A35" s="45">
        <v>24</v>
      </c>
      <c r="B35" s="53"/>
      <c r="C35" s="54"/>
      <c r="D35" s="55"/>
      <c r="E35" s="45"/>
      <c r="F35" s="66" t="str">
        <f t="shared" si="0"/>
        <v>Không XL</v>
      </c>
      <c r="G35" s="45"/>
      <c r="H35" s="66" t="str">
        <f t="shared" si="1"/>
        <v>Không XL</v>
      </c>
      <c r="I35" s="14"/>
    </row>
    <row r="36" spans="1:9" s="12" customFormat="1" ht="17.5" customHeight="1">
      <c r="A36" s="45">
        <v>25</v>
      </c>
      <c r="B36" s="53"/>
      <c r="C36" s="54"/>
      <c r="D36" s="55"/>
      <c r="E36" s="45"/>
      <c r="F36" s="66" t="str">
        <f t="shared" si="0"/>
        <v>Không XL</v>
      </c>
      <c r="G36" s="45"/>
      <c r="H36" s="66" t="str">
        <f t="shared" si="1"/>
        <v>Không XL</v>
      </c>
      <c r="I36" s="14"/>
    </row>
    <row r="37" spans="1:9" s="12" customFormat="1" ht="17.5" customHeight="1">
      <c r="A37" s="45">
        <v>26</v>
      </c>
      <c r="B37" s="53"/>
      <c r="C37" s="54"/>
      <c r="D37" s="55"/>
      <c r="E37" s="45"/>
      <c r="F37" s="66" t="str">
        <f t="shared" si="0"/>
        <v>Không XL</v>
      </c>
      <c r="G37" s="45"/>
      <c r="H37" s="66" t="str">
        <f t="shared" si="1"/>
        <v>Không XL</v>
      </c>
      <c r="I37" s="14"/>
    </row>
    <row r="38" spans="1:9" s="12" customFormat="1" ht="17.5" customHeight="1">
      <c r="A38" s="45">
        <v>27</v>
      </c>
      <c r="B38" s="53"/>
      <c r="C38" s="54"/>
      <c r="D38" s="55"/>
      <c r="E38" s="45"/>
      <c r="F38" s="66" t="str">
        <f t="shared" si="0"/>
        <v>Không XL</v>
      </c>
      <c r="G38" s="45"/>
      <c r="H38" s="66" t="str">
        <f t="shared" si="1"/>
        <v>Không XL</v>
      </c>
      <c r="I38" s="57"/>
    </row>
    <row r="39" spans="1:9" s="12" customFormat="1" ht="17.5" customHeight="1">
      <c r="A39" s="45">
        <v>28</v>
      </c>
      <c r="B39" s="53"/>
      <c r="C39" s="54"/>
      <c r="D39" s="55"/>
      <c r="E39" s="45"/>
      <c r="F39" s="66" t="str">
        <f t="shared" si="0"/>
        <v>Không XL</v>
      </c>
      <c r="G39" s="45"/>
      <c r="H39" s="66" t="str">
        <f t="shared" si="1"/>
        <v>Không XL</v>
      </c>
      <c r="I39" s="14"/>
    </row>
    <row r="40" spans="1:9" s="12" customFormat="1" ht="17.5" customHeight="1">
      <c r="A40" s="45">
        <v>29</v>
      </c>
      <c r="B40" s="53"/>
      <c r="C40" s="54"/>
      <c r="D40" s="55"/>
      <c r="E40" s="45"/>
      <c r="F40" s="66" t="str">
        <f t="shared" si="0"/>
        <v>Không XL</v>
      </c>
      <c r="G40" s="45"/>
      <c r="H40" s="66" t="str">
        <f t="shared" si="1"/>
        <v>Không XL</v>
      </c>
      <c r="I40" s="57"/>
    </row>
    <row r="41" spans="1:9" s="12" customFormat="1" ht="17.5" customHeight="1">
      <c r="A41" s="45">
        <v>30</v>
      </c>
      <c r="B41" s="53"/>
      <c r="C41" s="54"/>
      <c r="D41" s="55"/>
      <c r="E41" s="45"/>
      <c r="F41" s="66" t="str">
        <f t="shared" si="0"/>
        <v>Không XL</v>
      </c>
      <c r="G41" s="45"/>
      <c r="H41" s="66" t="str">
        <f t="shared" si="1"/>
        <v>Không XL</v>
      </c>
      <c r="I41" s="57"/>
    </row>
    <row r="42" spans="1:9" s="12" customFormat="1" ht="17.5" customHeight="1">
      <c r="A42" s="45">
        <v>31</v>
      </c>
      <c r="B42" s="53"/>
      <c r="C42" s="54"/>
      <c r="D42" s="55"/>
      <c r="E42" s="45"/>
      <c r="F42" s="66" t="str">
        <f t="shared" si="0"/>
        <v>Không XL</v>
      </c>
      <c r="G42" s="45"/>
      <c r="H42" s="66" t="str">
        <f t="shared" si="1"/>
        <v>Không XL</v>
      </c>
      <c r="I42" s="57"/>
    </row>
    <row r="43" spans="1:9" s="12" customFormat="1" ht="17.5" customHeight="1">
      <c r="A43" s="45">
        <v>32</v>
      </c>
      <c r="B43" s="53"/>
      <c r="C43" s="54"/>
      <c r="D43" s="55"/>
      <c r="E43" s="45"/>
      <c r="F43" s="66" t="str">
        <f t="shared" si="0"/>
        <v>Không XL</v>
      </c>
      <c r="G43" s="45"/>
      <c r="H43" s="66" t="str">
        <f t="shared" si="1"/>
        <v>Không XL</v>
      </c>
      <c r="I43" s="14"/>
    </row>
    <row r="44" spans="1:9" s="12" customFormat="1" ht="17.5" customHeight="1">
      <c r="A44" s="45">
        <v>33</v>
      </c>
      <c r="B44" s="53"/>
      <c r="C44" s="54"/>
      <c r="D44" s="55"/>
      <c r="E44" s="45"/>
      <c r="F44" s="66" t="str">
        <f t="shared" si="0"/>
        <v>Không XL</v>
      </c>
      <c r="G44" s="45"/>
      <c r="H44" s="66" t="str">
        <f t="shared" si="1"/>
        <v>Không XL</v>
      </c>
      <c r="I44" s="14"/>
    </row>
    <row r="45" spans="1:9" s="12" customFormat="1" ht="17.5" customHeight="1">
      <c r="A45" s="45">
        <v>34</v>
      </c>
      <c r="B45" s="53"/>
      <c r="C45" s="54"/>
      <c r="D45" s="55"/>
      <c r="E45" s="45"/>
      <c r="F45" s="66" t="str">
        <f t="shared" si="0"/>
        <v>Không XL</v>
      </c>
      <c r="G45" s="45"/>
      <c r="H45" s="66" t="str">
        <f t="shared" si="1"/>
        <v>Không XL</v>
      </c>
      <c r="I45" s="14"/>
    </row>
    <row r="46" spans="1:9" s="12" customFormat="1" ht="17.5" customHeight="1">
      <c r="A46" s="45">
        <v>35</v>
      </c>
      <c r="B46" s="53"/>
      <c r="C46" s="54"/>
      <c r="D46" s="55"/>
      <c r="E46" s="45"/>
      <c r="F46" s="66" t="str">
        <f t="shared" si="0"/>
        <v>Không XL</v>
      </c>
      <c r="G46" s="45"/>
      <c r="H46" s="66" t="str">
        <f t="shared" si="1"/>
        <v>Không XL</v>
      </c>
      <c r="I46" s="14"/>
    </row>
    <row r="47" spans="1:9" s="12" customFormat="1" ht="17.5" customHeight="1">
      <c r="A47" s="45">
        <v>36</v>
      </c>
      <c r="B47" s="53"/>
      <c r="C47" s="54"/>
      <c r="D47" s="55"/>
      <c r="E47" s="45"/>
      <c r="F47" s="66" t="str">
        <f t="shared" si="0"/>
        <v>Không XL</v>
      </c>
      <c r="G47" s="45"/>
      <c r="H47" s="66" t="str">
        <f t="shared" si="1"/>
        <v>Không XL</v>
      </c>
      <c r="I47" s="14"/>
    </row>
    <row r="48" spans="1:9" s="12" customFormat="1" ht="17.5" customHeight="1">
      <c r="A48" s="45">
        <v>37</v>
      </c>
      <c r="B48" s="53"/>
      <c r="C48" s="54"/>
      <c r="D48" s="55"/>
      <c r="E48" s="45"/>
      <c r="F48" s="66" t="str">
        <f t="shared" si="0"/>
        <v>Không XL</v>
      </c>
      <c r="G48" s="45"/>
      <c r="H48" s="66" t="str">
        <f t="shared" si="1"/>
        <v>Không XL</v>
      </c>
      <c r="I48" s="14"/>
    </row>
    <row r="49" spans="1:9" s="12" customFormat="1" ht="17.5" customHeight="1">
      <c r="A49" s="45">
        <v>38</v>
      </c>
      <c r="B49" s="53"/>
      <c r="C49" s="54"/>
      <c r="D49" s="55"/>
      <c r="E49" s="45"/>
      <c r="F49" s="66" t="str">
        <f t="shared" si="0"/>
        <v>Không XL</v>
      </c>
      <c r="G49" s="45"/>
      <c r="H49" s="66" t="str">
        <f t="shared" si="1"/>
        <v>Không XL</v>
      </c>
      <c r="I49" s="14"/>
    </row>
    <row r="50" spans="1:9" s="12" customFormat="1" ht="17.5" customHeight="1">
      <c r="A50" s="45">
        <v>39</v>
      </c>
      <c r="B50" s="53"/>
      <c r="C50" s="54"/>
      <c r="D50" s="55"/>
      <c r="E50" s="45"/>
      <c r="F50" s="66" t="str">
        <f t="shared" si="0"/>
        <v>Không XL</v>
      </c>
      <c r="G50" s="45"/>
      <c r="H50" s="66" t="str">
        <f t="shared" si="1"/>
        <v>Không XL</v>
      </c>
      <c r="I50" s="14"/>
    </row>
    <row r="51" spans="1:9" s="12" customFormat="1" ht="17.5" customHeight="1">
      <c r="A51" s="45">
        <v>40</v>
      </c>
      <c r="B51" s="53"/>
      <c r="C51" s="54"/>
      <c r="D51" s="55"/>
      <c r="E51" s="45"/>
      <c r="F51" s="66" t="str">
        <f t="shared" si="0"/>
        <v>Không XL</v>
      </c>
      <c r="G51" s="45"/>
      <c r="H51" s="66" t="str">
        <f t="shared" si="1"/>
        <v>Không XL</v>
      </c>
      <c r="I51" s="57"/>
    </row>
    <row r="52" spans="1:9" s="12" customFormat="1" ht="17.5" customHeight="1">
      <c r="A52" s="45">
        <v>41</v>
      </c>
      <c r="B52" s="53"/>
      <c r="C52" s="54"/>
      <c r="D52" s="55"/>
      <c r="E52" s="45"/>
      <c r="F52" s="66" t="str">
        <f t="shared" si="0"/>
        <v>Không XL</v>
      </c>
      <c r="G52" s="45"/>
      <c r="H52" s="66" t="str">
        <f t="shared" si="1"/>
        <v>Không XL</v>
      </c>
      <c r="I52" s="14"/>
    </row>
    <row r="53" spans="1:9" s="12" customFormat="1" ht="17.5" customHeight="1">
      <c r="A53" s="45">
        <v>42</v>
      </c>
      <c r="B53" s="53"/>
      <c r="C53" s="54"/>
      <c r="D53" s="55"/>
      <c r="E53" s="45"/>
      <c r="F53" s="66" t="str">
        <f t="shared" si="0"/>
        <v>Không XL</v>
      </c>
      <c r="G53" s="45"/>
      <c r="H53" s="66" t="str">
        <f t="shared" si="1"/>
        <v>Không XL</v>
      </c>
      <c r="I53" s="14"/>
    </row>
    <row r="54" spans="1:9" s="12" customFormat="1" ht="17.5" customHeight="1">
      <c r="A54" s="45">
        <v>43</v>
      </c>
      <c r="B54" s="53"/>
      <c r="C54" s="54"/>
      <c r="D54" s="55"/>
      <c r="E54" s="45"/>
      <c r="F54" s="66" t="str">
        <f t="shared" si="0"/>
        <v>Không XL</v>
      </c>
      <c r="G54" s="45"/>
      <c r="H54" s="66" t="str">
        <f t="shared" si="1"/>
        <v>Không XL</v>
      </c>
      <c r="I54" s="14"/>
    </row>
    <row r="55" spans="1:9" s="12" customFormat="1" ht="17.5" customHeight="1">
      <c r="A55" s="45">
        <v>44</v>
      </c>
      <c r="B55" s="53"/>
      <c r="C55" s="54"/>
      <c r="D55" s="55"/>
      <c r="E55" s="45"/>
      <c r="F55" s="66" t="str">
        <f t="shared" si="0"/>
        <v>Không XL</v>
      </c>
      <c r="G55" s="45"/>
      <c r="H55" s="66" t="str">
        <f t="shared" si="1"/>
        <v>Không XL</v>
      </c>
      <c r="I55" s="14"/>
    </row>
    <row r="56" spans="1:9" s="12" customFormat="1" ht="17.5" customHeight="1">
      <c r="A56" s="45">
        <v>45</v>
      </c>
      <c r="B56" s="53"/>
      <c r="C56" s="54"/>
      <c r="D56" s="55"/>
      <c r="E56" s="45"/>
      <c r="F56" s="66" t="str">
        <f t="shared" si="0"/>
        <v>Không XL</v>
      </c>
      <c r="G56" s="45"/>
      <c r="H56" s="66" t="str">
        <f t="shared" si="1"/>
        <v>Không XL</v>
      </c>
      <c r="I56" s="14"/>
    </row>
    <row r="57" spans="1:9" s="12" customFormat="1" ht="17.5" customHeight="1">
      <c r="A57" s="45">
        <v>46</v>
      </c>
      <c r="B57" s="53"/>
      <c r="C57" s="54"/>
      <c r="D57" s="55"/>
      <c r="E57" s="45"/>
      <c r="F57" s="66" t="str">
        <f t="shared" si="0"/>
        <v>Không XL</v>
      </c>
      <c r="G57" s="45"/>
      <c r="H57" s="66" t="str">
        <f t="shared" si="1"/>
        <v>Không XL</v>
      </c>
      <c r="I57" s="14"/>
    </row>
    <row r="58" spans="1:9" s="12" customFormat="1" ht="17.5" customHeight="1">
      <c r="A58" s="45">
        <v>47</v>
      </c>
      <c r="B58" s="53"/>
      <c r="C58" s="54"/>
      <c r="D58" s="55"/>
      <c r="E58" s="45"/>
      <c r="F58" s="66" t="str">
        <f t="shared" si="0"/>
        <v>Không XL</v>
      </c>
      <c r="G58" s="45"/>
      <c r="H58" s="66" t="str">
        <f t="shared" si="1"/>
        <v>Không XL</v>
      </c>
      <c r="I58" s="57"/>
    </row>
    <row r="59" spans="1:9" s="12" customFormat="1" ht="17.5" customHeight="1">
      <c r="A59" s="45">
        <v>48</v>
      </c>
      <c r="B59" s="53"/>
      <c r="C59" s="54"/>
      <c r="D59" s="55"/>
      <c r="E59" s="45"/>
      <c r="F59" s="66" t="str">
        <f t="shared" si="0"/>
        <v>Không XL</v>
      </c>
      <c r="G59" s="45"/>
      <c r="H59" s="66" t="str">
        <f t="shared" si="1"/>
        <v>Không XL</v>
      </c>
      <c r="I59" s="14"/>
    </row>
    <row r="60" spans="1:9" s="12" customFormat="1" ht="17.5" customHeight="1">
      <c r="A60" s="45">
        <v>49</v>
      </c>
      <c r="B60" s="53"/>
      <c r="C60" s="54"/>
      <c r="D60" s="55"/>
      <c r="E60" s="45"/>
      <c r="F60" s="66" t="str">
        <f t="shared" si="0"/>
        <v>Không XL</v>
      </c>
      <c r="G60" s="45"/>
      <c r="H60" s="66" t="str">
        <f t="shared" si="1"/>
        <v>Không XL</v>
      </c>
      <c r="I60" s="57"/>
    </row>
    <row r="61" spans="1:9" s="12" customFormat="1" ht="17.5" customHeight="1">
      <c r="A61" s="45">
        <v>50</v>
      </c>
      <c r="B61" s="53"/>
      <c r="C61" s="54"/>
      <c r="D61" s="55"/>
      <c r="E61" s="45"/>
      <c r="F61" s="66" t="str">
        <f t="shared" si="0"/>
        <v>Không XL</v>
      </c>
      <c r="G61" s="45"/>
      <c r="H61" s="66" t="str">
        <f t="shared" si="1"/>
        <v>Không XL</v>
      </c>
      <c r="I61" s="57"/>
    </row>
    <row r="62" spans="1:9" s="12" customFormat="1" ht="17.5" customHeight="1">
      <c r="A62" s="45">
        <v>51</v>
      </c>
      <c r="B62" s="53"/>
      <c r="C62" s="54"/>
      <c r="D62" s="55"/>
      <c r="E62" s="45"/>
      <c r="F62" s="66" t="str">
        <f t="shared" si="0"/>
        <v>Không XL</v>
      </c>
      <c r="G62" s="45"/>
      <c r="H62" s="66" t="str">
        <f t="shared" si="1"/>
        <v>Không XL</v>
      </c>
      <c r="I62" s="57"/>
    </row>
    <row r="63" spans="1:9" s="12" customFormat="1" ht="17.5" customHeight="1">
      <c r="A63" s="45">
        <v>52</v>
      </c>
      <c r="B63" s="53"/>
      <c r="C63" s="54"/>
      <c r="D63" s="55"/>
      <c r="E63" s="45"/>
      <c r="F63" s="66" t="str">
        <f t="shared" si="0"/>
        <v>Không XL</v>
      </c>
      <c r="G63" s="45"/>
      <c r="H63" s="66" t="str">
        <f t="shared" si="1"/>
        <v>Không XL</v>
      </c>
      <c r="I63" s="14"/>
    </row>
    <row r="64" spans="1:9" s="12" customFormat="1" ht="17.5" customHeight="1">
      <c r="A64" s="45">
        <v>53</v>
      </c>
      <c r="B64" s="53"/>
      <c r="C64" s="54"/>
      <c r="D64" s="55"/>
      <c r="E64" s="45"/>
      <c r="F64" s="66" t="str">
        <f t="shared" si="0"/>
        <v>Không XL</v>
      </c>
      <c r="G64" s="45"/>
      <c r="H64" s="66" t="str">
        <f t="shared" si="1"/>
        <v>Không XL</v>
      </c>
      <c r="I64" s="14"/>
    </row>
    <row r="65" spans="1:9" s="12" customFormat="1" ht="17.5" customHeight="1">
      <c r="A65" s="45">
        <v>54</v>
      </c>
      <c r="B65" s="53"/>
      <c r="C65" s="54"/>
      <c r="D65" s="55"/>
      <c r="E65" s="45"/>
      <c r="F65" s="66" t="str">
        <f t="shared" si="0"/>
        <v>Không XL</v>
      </c>
      <c r="G65" s="45"/>
      <c r="H65" s="66" t="str">
        <f t="shared" si="1"/>
        <v>Không XL</v>
      </c>
      <c r="I65" s="14"/>
    </row>
    <row r="66" spans="1:9" s="12" customFormat="1" ht="17.5" customHeight="1">
      <c r="A66" s="45">
        <v>55</v>
      </c>
      <c r="B66" s="53"/>
      <c r="C66" s="54"/>
      <c r="D66" s="55"/>
      <c r="E66" s="45"/>
      <c r="F66" s="66" t="str">
        <f t="shared" si="0"/>
        <v>Không XL</v>
      </c>
      <c r="G66" s="45"/>
      <c r="H66" s="66" t="str">
        <f t="shared" si="1"/>
        <v>Không XL</v>
      </c>
      <c r="I66" s="14"/>
    </row>
    <row r="67" spans="1:9" s="12" customFormat="1" ht="17.5" customHeight="1">
      <c r="A67" s="45">
        <v>56</v>
      </c>
      <c r="B67" s="53"/>
      <c r="C67" s="54"/>
      <c r="D67" s="55"/>
      <c r="E67" s="45"/>
      <c r="F67" s="66" t="str">
        <f t="shared" si="0"/>
        <v>Không XL</v>
      </c>
      <c r="G67" s="45"/>
      <c r="H67" s="66" t="str">
        <f t="shared" si="1"/>
        <v>Không XL</v>
      </c>
      <c r="I67" s="14"/>
    </row>
    <row r="68" spans="1:9" s="12" customFormat="1" ht="17.5" customHeight="1">
      <c r="A68" s="45">
        <v>57</v>
      </c>
      <c r="B68" s="53"/>
      <c r="C68" s="54"/>
      <c r="D68" s="55"/>
      <c r="E68" s="45"/>
      <c r="F68" s="66" t="str">
        <f t="shared" si="0"/>
        <v>Không XL</v>
      </c>
      <c r="G68" s="45"/>
      <c r="H68" s="66" t="str">
        <f t="shared" si="1"/>
        <v>Không XL</v>
      </c>
      <c r="I68" s="14"/>
    </row>
    <row r="69" spans="1:9" s="12" customFormat="1" ht="17.5" customHeight="1">
      <c r="A69" s="45">
        <v>58</v>
      </c>
      <c r="B69" s="53"/>
      <c r="C69" s="54"/>
      <c r="D69" s="55"/>
      <c r="E69" s="45"/>
      <c r="F69" s="66" t="str">
        <f t="shared" si="0"/>
        <v>Không XL</v>
      </c>
      <c r="G69" s="45"/>
      <c r="H69" s="66" t="str">
        <f t="shared" si="1"/>
        <v>Không XL</v>
      </c>
      <c r="I69" s="14"/>
    </row>
    <row r="70" spans="1:9" s="12" customFormat="1" ht="17.5" customHeight="1">
      <c r="A70" s="45">
        <v>59</v>
      </c>
      <c r="B70" s="53"/>
      <c r="C70" s="54"/>
      <c r="D70" s="55"/>
      <c r="E70" s="45"/>
      <c r="F70" s="66" t="str">
        <f t="shared" si="0"/>
        <v>Không XL</v>
      </c>
      <c r="G70" s="45"/>
      <c r="H70" s="66" t="str">
        <f t="shared" si="1"/>
        <v>Không XL</v>
      </c>
      <c r="I70" s="14"/>
    </row>
    <row r="71" spans="1:9" s="12" customFormat="1" ht="17.5" customHeight="1">
      <c r="A71" s="45">
        <v>60</v>
      </c>
      <c r="B71" s="53"/>
      <c r="C71" s="54"/>
      <c r="D71" s="55"/>
      <c r="E71" s="45"/>
      <c r="F71" s="66" t="str">
        <f t="shared" si="0"/>
        <v>Không XL</v>
      </c>
      <c r="G71" s="45"/>
      <c r="H71" s="66" t="str">
        <f t="shared" si="1"/>
        <v>Không XL</v>
      </c>
      <c r="I71" s="57"/>
    </row>
    <row r="72" spans="1:9" s="12" customFormat="1" ht="17.5" customHeight="1">
      <c r="A72" s="45">
        <v>61</v>
      </c>
      <c r="B72" s="53"/>
      <c r="C72" s="54"/>
      <c r="D72" s="55"/>
      <c r="E72" s="45"/>
      <c r="F72" s="66" t="str">
        <f t="shared" si="0"/>
        <v>Không XL</v>
      </c>
      <c r="G72" s="45"/>
      <c r="H72" s="66" t="str">
        <f t="shared" si="1"/>
        <v>Không XL</v>
      </c>
      <c r="I72" s="14"/>
    </row>
    <row r="73" spans="1:9" s="12" customFormat="1" ht="17.5" customHeight="1">
      <c r="A73" s="45">
        <v>62</v>
      </c>
      <c r="B73" s="53"/>
      <c r="C73" s="54"/>
      <c r="D73" s="55"/>
      <c r="E73" s="45"/>
      <c r="F73" s="66" t="str">
        <f t="shared" si="0"/>
        <v>Không XL</v>
      </c>
      <c r="G73" s="45"/>
      <c r="H73" s="66" t="str">
        <f t="shared" si="1"/>
        <v>Không XL</v>
      </c>
      <c r="I73" s="14"/>
    </row>
    <row r="74" spans="1:9" s="12" customFormat="1" ht="17.5" customHeight="1">
      <c r="A74" s="45">
        <v>63</v>
      </c>
      <c r="B74" s="53"/>
      <c r="C74" s="54"/>
      <c r="D74" s="55"/>
      <c r="E74" s="45"/>
      <c r="F74" s="66" t="str">
        <f t="shared" si="0"/>
        <v>Không XL</v>
      </c>
      <c r="G74" s="45"/>
      <c r="H74" s="66" t="str">
        <f t="shared" si="1"/>
        <v>Không XL</v>
      </c>
      <c r="I74" s="14"/>
    </row>
    <row r="75" spans="1:9" s="12" customFormat="1" ht="17.5" customHeight="1">
      <c r="A75" s="45">
        <v>64</v>
      </c>
      <c r="B75" s="53"/>
      <c r="C75" s="54"/>
      <c r="D75" s="55"/>
      <c r="E75" s="45"/>
      <c r="F75" s="66" t="str">
        <f t="shared" si="0"/>
        <v>Không XL</v>
      </c>
      <c r="G75" s="45"/>
      <c r="H75" s="66" t="str">
        <f t="shared" si="1"/>
        <v>Không XL</v>
      </c>
      <c r="I75" s="14"/>
    </row>
    <row r="76" spans="1:9" s="12" customFormat="1" ht="17.5" customHeight="1">
      <c r="A76" s="45">
        <v>65</v>
      </c>
      <c r="B76" s="53"/>
      <c r="C76" s="54"/>
      <c r="D76" s="55"/>
      <c r="E76" s="45"/>
      <c r="F76" s="66" t="str">
        <f t="shared" si="0"/>
        <v>Không XL</v>
      </c>
      <c r="G76" s="45"/>
      <c r="H76" s="66" t="str">
        <f t="shared" si="1"/>
        <v>Không XL</v>
      </c>
      <c r="I76" s="14"/>
    </row>
    <row r="77" spans="1:9" s="12" customFormat="1" ht="17.5" customHeight="1">
      <c r="A77" s="45">
        <v>66</v>
      </c>
      <c r="B77" s="53"/>
      <c r="C77" s="54"/>
      <c r="D77" s="55"/>
      <c r="E77" s="45"/>
      <c r="F77" s="66" t="str">
        <f t="shared" ref="F77" si="2">IF(AND(E77&gt;=90),"Xuất sắc",IF(AND(E77&gt;=80),"Tốt",IF(AND(E77&gt;=70),"Khá",IF(AND(E77&gt;=60),"TB",IF(AND(E77&gt;=50),"TB",IF(AND(E77&lt;50),IF(AND(E77&gt;0),"Yếu",IF(AND(E77=0),"Không XL"," "))))))))</f>
        <v>Không XL</v>
      </c>
      <c r="G77" s="45"/>
      <c r="H77" s="66" t="str">
        <f t="shared" ref="H77" si="3">IF(AND(G77&gt;=90),"Xuất sắc",IF(AND(G77&gt;=80),"Tốt",IF(AND(G77&gt;=70),"Khá",IF(AND(G77&gt;=60),"TB",IF(AND(G77&gt;=50),"TB",IF(AND(G77&lt;50),IF(AND(G77&gt;0),"Yếu",IF(AND(G77=0),"Không XL"," "))))))))</f>
        <v>Không XL</v>
      </c>
      <c r="I77" s="14"/>
    </row>
    <row r="78" spans="1:9" ht="20.149999999999999" customHeight="1">
      <c r="A78" s="46"/>
      <c r="B78" s="46"/>
      <c r="C78" s="118" t="s">
        <v>146</v>
      </c>
      <c r="D78" s="118"/>
      <c r="E78" s="118"/>
      <c r="F78" s="118"/>
      <c r="G78" s="118"/>
      <c r="H78" s="118"/>
      <c r="I78" s="118"/>
    </row>
    <row r="79" spans="1:9" ht="18" customHeight="1">
      <c r="C79" s="119" t="s">
        <v>147</v>
      </c>
      <c r="D79" s="120"/>
      <c r="E79" s="123" t="s">
        <v>142</v>
      </c>
      <c r="F79" s="124"/>
      <c r="G79" s="123" t="s">
        <v>143</v>
      </c>
      <c r="H79" s="124"/>
      <c r="I79" s="125" t="s">
        <v>13</v>
      </c>
    </row>
    <row r="80" spans="1:9" s="12" customFormat="1" ht="18" customHeight="1">
      <c r="C80" s="121"/>
      <c r="D80" s="122"/>
      <c r="E80" s="52" t="s">
        <v>148</v>
      </c>
      <c r="F80" s="19" t="s">
        <v>149</v>
      </c>
      <c r="G80" s="52" t="s">
        <v>148</v>
      </c>
      <c r="H80" s="19" t="s">
        <v>149</v>
      </c>
      <c r="I80" s="126"/>
    </row>
    <row r="81" spans="1:10" ht="18" customHeight="1">
      <c r="C81" s="100" t="s">
        <v>150</v>
      </c>
      <c r="D81" s="101"/>
      <c r="E81" s="58">
        <f>COUNTIF(F12:F77,"Xuất sắc")</f>
        <v>0</v>
      </c>
      <c r="F81" s="59">
        <f>E81*100/$A$77</f>
        <v>0</v>
      </c>
      <c r="G81" s="58">
        <f>COUNTIF(H12:H77,"Xuất sắc")</f>
        <v>0</v>
      </c>
      <c r="H81" s="59">
        <f>G81*100/$A$77</f>
        <v>0</v>
      </c>
      <c r="I81" s="60"/>
    </row>
    <row r="82" spans="1:10" ht="18" customHeight="1">
      <c r="C82" s="100" t="s">
        <v>151</v>
      </c>
      <c r="D82" s="101"/>
      <c r="E82" s="58">
        <f>COUNTIF(F12:F77,"Tốt")</f>
        <v>0</v>
      </c>
      <c r="F82" s="59">
        <f>E82*100/$A$77</f>
        <v>0</v>
      </c>
      <c r="G82" s="58">
        <f>COUNTIF(H12:H77,"Tốt")</f>
        <v>0</v>
      </c>
      <c r="H82" s="59">
        <f t="shared" ref="H82:H86" si="4">G82*100/$A$77</f>
        <v>0</v>
      </c>
      <c r="I82" s="60"/>
    </row>
    <row r="83" spans="1:10" ht="18" customHeight="1">
      <c r="C83" s="100" t="s">
        <v>152</v>
      </c>
      <c r="D83" s="101"/>
      <c r="E83" s="58">
        <f>COUNTIF(F12:F77,"Khá")</f>
        <v>0</v>
      </c>
      <c r="F83" s="59">
        <f t="shared" ref="F83:F86" si="5">E83*100/$A$77</f>
        <v>0</v>
      </c>
      <c r="G83" s="58">
        <f>COUNTIF(H12:H77,"Khá")</f>
        <v>0</v>
      </c>
      <c r="H83" s="59">
        <f t="shared" si="4"/>
        <v>0</v>
      </c>
      <c r="I83" s="60"/>
    </row>
    <row r="84" spans="1:10" ht="18" customHeight="1">
      <c r="C84" s="100" t="s">
        <v>153</v>
      </c>
      <c r="D84" s="101"/>
      <c r="E84" s="58">
        <f>COUNTIF(F12:F77,"TB")</f>
        <v>0</v>
      </c>
      <c r="F84" s="59">
        <f t="shared" si="5"/>
        <v>0</v>
      </c>
      <c r="G84" s="58">
        <f>COUNTIF(H12:H77,"TB")</f>
        <v>0</v>
      </c>
      <c r="H84" s="59">
        <f t="shared" si="4"/>
        <v>0</v>
      </c>
      <c r="I84" s="60"/>
    </row>
    <row r="85" spans="1:10" ht="18" customHeight="1">
      <c r="C85" s="100" t="s">
        <v>154</v>
      </c>
      <c r="D85" s="101"/>
      <c r="E85" s="58">
        <f>COUNTIF(F12:F77,"Yếu")</f>
        <v>0</v>
      </c>
      <c r="F85" s="59">
        <f t="shared" si="5"/>
        <v>0</v>
      </c>
      <c r="G85" s="58">
        <f>COUNTIF(H12:H77,"Yếu")</f>
        <v>0</v>
      </c>
      <c r="H85" s="59">
        <f t="shared" si="4"/>
        <v>0</v>
      </c>
      <c r="I85" s="60"/>
    </row>
    <row r="86" spans="1:10" ht="18" customHeight="1" thickBot="1">
      <c r="C86" s="102" t="s">
        <v>155</v>
      </c>
      <c r="D86" s="103"/>
      <c r="E86" s="61">
        <f>COUNTIF(F12:F77,"Không XL")</f>
        <v>66</v>
      </c>
      <c r="F86" s="62">
        <f t="shared" si="5"/>
        <v>100</v>
      </c>
      <c r="G86" s="61">
        <f>COUNTIF(H12:H77,"Không XL")</f>
        <v>66</v>
      </c>
      <c r="H86" s="62">
        <f t="shared" si="4"/>
        <v>100</v>
      </c>
      <c r="I86" s="63"/>
    </row>
    <row r="87" spans="1:10">
      <c r="C87" s="44"/>
      <c r="D87" s="44"/>
      <c r="F87" s="64"/>
    </row>
    <row r="88" spans="1:10" ht="18" customHeight="1">
      <c r="E88" s="104" t="s">
        <v>156</v>
      </c>
      <c r="F88" s="104"/>
      <c r="G88" s="104"/>
      <c r="H88" s="104"/>
      <c r="I88" s="104"/>
    </row>
    <row r="89" spans="1:10" ht="18" customHeight="1">
      <c r="A89" s="97" t="s">
        <v>157</v>
      </c>
      <c r="B89" s="97"/>
      <c r="C89" s="97"/>
      <c r="D89" s="97"/>
      <c r="E89" s="97"/>
      <c r="F89" s="97" t="s">
        <v>142</v>
      </c>
      <c r="G89" s="97"/>
      <c r="H89" s="97"/>
      <c r="I89" s="65" t="s">
        <v>158</v>
      </c>
      <c r="J89" s="65"/>
    </row>
    <row r="90" spans="1:10" ht="18" customHeight="1"/>
    <row r="91" spans="1:10" ht="18" customHeight="1"/>
    <row r="92" spans="1:10" ht="18" customHeight="1"/>
    <row r="93" spans="1:10" ht="18" customHeight="1">
      <c r="A93" s="4">
        <v>1</v>
      </c>
    </row>
  </sheetData>
  <mergeCells count="30">
    <mergeCell ref="A2:D2"/>
    <mergeCell ref="E2:I2"/>
    <mergeCell ref="A3:D3"/>
    <mergeCell ref="E3:I3"/>
    <mergeCell ref="A4:D4"/>
    <mergeCell ref="E4:I4"/>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89:E89"/>
    <mergeCell ref="F89:H89"/>
    <mergeCell ref="C82:D82"/>
    <mergeCell ref="C83:D83"/>
    <mergeCell ref="C84:D84"/>
    <mergeCell ref="C85:D85"/>
    <mergeCell ref="C86:D86"/>
    <mergeCell ref="E88:I88"/>
  </mergeCells>
  <conditionalFormatting sqref="F12:F77 H12:H77">
    <cfRule type="cellIs" dxfId="13" priority="1" stopIfTrue="1" operator="equal">
      <formula>"SVG"</formula>
    </cfRule>
    <cfRule type="cellIs" dxfId="12" priority="2" stopIfTrue="1" operator="equal">
      <formula>"SVXS"</formula>
    </cfRule>
  </conditionalFormatting>
  <pageMargins left="0.5" right="0.25" top="0.5" bottom="0.5" header="0" footer="0.25"/>
  <pageSetup paperSize="9"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41"/>
  <sheetViews>
    <sheetView workbookViewId="0">
      <selection activeCell="C1" sqref="C1"/>
    </sheetView>
  </sheetViews>
  <sheetFormatPr defaultColWidth="7.26953125" defaultRowHeight="12.5"/>
  <cols>
    <col min="1" max="1" width="23.453125" style="1" customWidth="1"/>
    <col min="2" max="2" width="1" style="1" customWidth="1"/>
    <col min="3" max="3" width="25.36328125" style="1" customWidth="1"/>
    <col min="4" max="16384" width="7.26953125" style="1"/>
  </cols>
  <sheetData>
    <row r="1" spans="1:3" ht="16">
      <c r="A1" s="2"/>
      <c r="C1" s="2"/>
    </row>
    <row r="2" spans="1:3" ht="16.5" thickBot="1">
      <c r="A2" s="2"/>
    </row>
    <row r="3" spans="1:3" ht="16.5" thickBot="1">
      <c r="A3" s="2"/>
      <c r="C3" s="2"/>
    </row>
    <row r="4" spans="1:3" ht="16">
      <c r="A4" s="2"/>
      <c r="C4" s="2"/>
    </row>
    <row r="5" spans="1:3" ht="16">
      <c r="C5" s="2"/>
    </row>
    <row r="6" spans="1:3" ht="16.5" thickBot="1">
      <c r="C6" s="2"/>
    </row>
    <row r="7" spans="1:3" ht="16">
      <c r="A7" s="2"/>
      <c r="C7" s="2"/>
    </row>
    <row r="8" spans="1:3" ht="16">
      <c r="A8" s="2"/>
      <c r="C8" s="2"/>
    </row>
    <row r="9" spans="1:3" ht="16">
      <c r="A9"/>
      <c r="C9" s="2"/>
    </row>
    <row r="10" spans="1:3" ht="16">
      <c r="A10" s="2"/>
      <c r="C10" s="2"/>
    </row>
    <row r="11" spans="1:3" ht="16.5" thickBot="1">
      <c r="A11"/>
      <c r="C11" s="2"/>
    </row>
    <row r="12" spans="1:3" ht="16">
      <c r="C12" s="2"/>
    </row>
    <row r="13" spans="1:3" ht="16.5" thickBot="1">
      <c r="C13" s="2"/>
    </row>
    <row r="14" spans="1:3" ht="16.5" thickBot="1">
      <c r="A14" s="2"/>
      <c r="C14"/>
    </row>
    <row r="15" spans="1:3" ht="16">
      <c r="A15" s="2"/>
    </row>
    <row r="16" spans="1:3" ht="16.5" thickBot="1">
      <c r="A16" s="2"/>
    </row>
    <row r="17" spans="1:3" ht="16.5" thickBot="1">
      <c r="A17"/>
      <c r="C17" s="2"/>
    </row>
    <row r="18" spans="1:3" ht="16">
      <c r="C18" s="2"/>
    </row>
    <row r="19" spans="1:3" ht="16">
      <c r="C19" s="2"/>
    </row>
    <row r="20" spans="1:3" ht="16">
      <c r="A20"/>
      <c r="C20" s="2"/>
    </row>
    <row r="21" spans="1:3" ht="16">
      <c r="A21"/>
      <c r="C21" s="2"/>
    </row>
    <row r="22" spans="1:3" ht="16">
      <c r="A22" s="2"/>
      <c r="C22" s="2"/>
    </row>
    <row r="23" spans="1:3" ht="16">
      <c r="A23" s="2"/>
      <c r="C23"/>
    </row>
    <row r="24" spans="1:3" ht="16">
      <c r="A24" s="2"/>
    </row>
    <row r="25" spans="1:3" ht="16">
      <c r="A25" s="2"/>
    </row>
    <row r="26" spans="1:3" ht="16.5" thickBot="1">
      <c r="A26" s="2"/>
      <c r="C26"/>
    </row>
    <row r="27" spans="1:3" ht="16">
      <c r="A27" s="2"/>
      <c r="C27" s="2"/>
    </row>
    <row r="28" spans="1:3" ht="16">
      <c r="A28" s="2"/>
      <c r="C28" s="2"/>
    </row>
    <row r="29" spans="1:3" ht="16">
      <c r="A29" s="2"/>
      <c r="C29" s="2"/>
    </row>
    <row r="30" spans="1:3" ht="16">
      <c r="A30" s="2"/>
      <c r="C30" s="2"/>
    </row>
    <row r="31" spans="1:3" ht="16">
      <c r="A31" s="2"/>
      <c r="C31" s="2"/>
    </row>
    <row r="32" spans="1:3" ht="16">
      <c r="A32" s="2"/>
      <c r="C32" s="2"/>
    </row>
    <row r="33" spans="1:3" ht="16">
      <c r="A33" s="2"/>
      <c r="C33" s="2"/>
    </row>
    <row r="34" spans="1:3" ht="16">
      <c r="A34" s="2"/>
      <c r="C34" s="2"/>
    </row>
    <row r="35" spans="1:3" ht="16">
      <c r="A35" s="2"/>
      <c r="C35" s="2"/>
    </row>
    <row r="36" spans="1:3" ht="16">
      <c r="A36" s="2"/>
      <c r="C36"/>
    </row>
    <row r="37" spans="1:3" ht="16">
      <c r="A37" s="2"/>
    </row>
    <row r="38" spans="1:3" ht="16">
      <c r="A38" s="2"/>
    </row>
    <row r="39" spans="1:3" ht="16">
      <c r="A39" s="2"/>
      <c r="C39"/>
    </row>
    <row r="40" spans="1:3" ht="16">
      <c r="A40" s="2"/>
      <c r="C40" s="2"/>
    </row>
    <row r="41" spans="1:3" ht="16">
      <c r="A41"/>
      <c r="C41"/>
    </row>
  </sheetData>
  <sheetProtection password="8863" sheet="1" objects="1"/>
  <phoneticPr fontId="1" type="noConversion"/>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46"/>
  <sheetViews>
    <sheetView topLeftCell="A21" workbookViewId="0">
      <selection activeCell="I43" sqref="I43"/>
    </sheetView>
  </sheetViews>
  <sheetFormatPr defaultColWidth="9" defaultRowHeight="14"/>
  <cols>
    <col min="1" max="1" width="5.08984375" style="4" customWidth="1"/>
    <col min="2" max="2" width="10.6328125" style="4" customWidth="1"/>
    <col min="3" max="3" width="20.6328125" style="4" customWidth="1"/>
    <col min="4" max="4" width="7.6328125" style="4" customWidth="1"/>
    <col min="5" max="5" width="8.08984375" style="4" customWidth="1"/>
    <col min="6" max="6" width="9.6328125" style="4" customWidth="1"/>
    <col min="7" max="7" width="8.08984375" style="4" customWidth="1"/>
    <col min="8" max="8" width="9.6328125" style="4" customWidth="1"/>
    <col min="9" max="9" width="20.6328125" style="4" customWidth="1"/>
    <col min="10" max="16384" width="9" style="4"/>
  </cols>
  <sheetData>
    <row r="1" spans="1:20" ht="15" customHeight="1">
      <c r="A1" s="46"/>
      <c r="B1" s="46"/>
      <c r="C1" s="46"/>
      <c r="D1" s="46"/>
      <c r="E1" s="46"/>
      <c r="F1" s="46"/>
      <c r="G1" s="46"/>
      <c r="H1" s="46"/>
      <c r="I1" s="47" t="s">
        <v>133</v>
      </c>
    </row>
    <row r="2" spans="1:20" ht="17.149999999999999" customHeight="1">
      <c r="A2" s="127" t="s">
        <v>134</v>
      </c>
      <c r="B2" s="127"/>
      <c r="C2" s="127"/>
      <c r="D2" s="127"/>
      <c r="E2" s="98" t="s">
        <v>135</v>
      </c>
      <c r="F2" s="98"/>
      <c r="G2" s="98"/>
      <c r="H2" s="98"/>
      <c r="I2" s="98"/>
      <c r="J2" s="3"/>
      <c r="K2" s="3"/>
      <c r="L2" s="3"/>
      <c r="M2" s="3"/>
      <c r="N2" s="3"/>
      <c r="O2" s="3"/>
      <c r="P2" s="3"/>
      <c r="Q2" s="3"/>
      <c r="R2" s="3"/>
      <c r="S2" s="3"/>
      <c r="T2" s="3"/>
    </row>
    <row r="3" spans="1:20" ht="17.149999999999999" customHeight="1">
      <c r="A3" s="98" t="s">
        <v>136</v>
      </c>
      <c r="B3" s="98"/>
      <c r="C3" s="98"/>
      <c r="D3" s="98"/>
      <c r="E3" s="99" t="s">
        <v>137</v>
      </c>
      <c r="F3" s="99"/>
      <c r="G3" s="99"/>
      <c r="H3" s="99"/>
      <c r="I3" s="99"/>
      <c r="J3" s="3"/>
      <c r="K3" s="3"/>
      <c r="L3" s="3"/>
      <c r="M3" s="3"/>
      <c r="N3" s="3"/>
      <c r="O3" s="3"/>
      <c r="P3" s="3"/>
      <c r="Q3" s="3"/>
      <c r="R3" s="3"/>
      <c r="S3" s="3"/>
      <c r="T3" s="3"/>
    </row>
    <row r="4" spans="1:20" ht="17.149999999999999" customHeight="1">
      <c r="A4" s="98" t="s">
        <v>138</v>
      </c>
      <c r="B4" s="98"/>
      <c r="C4" s="98"/>
      <c r="D4" s="98"/>
      <c r="E4" s="97"/>
      <c r="F4" s="97"/>
      <c r="G4" s="97"/>
      <c r="H4" s="97"/>
      <c r="I4" s="97"/>
      <c r="J4" s="3"/>
      <c r="K4" s="3"/>
      <c r="L4" s="3"/>
      <c r="M4" s="3"/>
      <c r="N4" s="3"/>
      <c r="O4" s="3"/>
      <c r="P4" s="3"/>
      <c r="Q4" s="3"/>
      <c r="R4" s="3"/>
      <c r="S4" s="3"/>
      <c r="T4" s="3"/>
    </row>
    <row r="5" spans="1:20" s="49" customFormat="1" ht="12" customHeight="1">
      <c r="A5" s="105"/>
      <c r="B5" s="105"/>
      <c r="C5" s="105"/>
      <c r="D5" s="105"/>
      <c r="E5" s="48"/>
      <c r="J5" s="48"/>
      <c r="K5" s="48"/>
      <c r="L5" s="48"/>
      <c r="M5" s="48"/>
      <c r="N5" s="48"/>
      <c r="O5" s="48"/>
      <c r="P5" s="48"/>
      <c r="Q5" s="48"/>
      <c r="R5" s="48"/>
      <c r="S5" s="48"/>
      <c r="T5" s="48"/>
    </row>
    <row r="6" spans="1:20" ht="25" customHeight="1">
      <c r="A6" s="106" t="s">
        <v>139</v>
      </c>
      <c r="B6" s="106"/>
      <c r="C6" s="106"/>
      <c r="D6" s="106"/>
      <c r="E6" s="106"/>
      <c r="F6" s="106"/>
      <c r="G6" s="106"/>
      <c r="H6" s="106"/>
      <c r="I6" s="106"/>
      <c r="J6" s="5"/>
      <c r="K6" s="5"/>
      <c r="L6" s="5"/>
      <c r="M6" s="5"/>
      <c r="N6" s="5"/>
      <c r="O6" s="5"/>
      <c r="P6" s="5"/>
      <c r="Q6" s="5"/>
      <c r="R6" s="5"/>
      <c r="S6" s="5"/>
      <c r="T6" s="5"/>
    </row>
    <row r="7" spans="1:20" s="8" customFormat="1" ht="20.149999999999999" customHeight="1">
      <c r="A7" s="106" t="s">
        <v>218</v>
      </c>
      <c r="B7" s="106"/>
      <c r="C7" s="106"/>
      <c r="D7" s="106"/>
      <c r="E7" s="106"/>
      <c r="F7" s="106"/>
      <c r="G7" s="106"/>
      <c r="H7" s="106"/>
      <c r="I7" s="106"/>
      <c r="J7" s="50"/>
      <c r="K7" s="50"/>
      <c r="L7" s="50"/>
      <c r="M7" s="50"/>
      <c r="N7" s="50"/>
      <c r="O7" s="50"/>
      <c r="P7" s="50"/>
      <c r="Q7" s="50"/>
      <c r="R7" s="50"/>
      <c r="S7" s="50"/>
      <c r="T7" s="50"/>
    </row>
    <row r="8" spans="1:20" s="8" customFormat="1" ht="18" customHeight="1">
      <c r="A8" s="107" t="s">
        <v>472</v>
      </c>
      <c r="B8" s="107"/>
      <c r="C8" s="107"/>
      <c r="D8" s="107"/>
      <c r="E8" s="107"/>
      <c r="F8" s="107"/>
      <c r="G8" s="107"/>
      <c r="H8" s="107"/>
      <c r="I8" s="107"/>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8" t="s">
        <v>0</v>
      </c>
      <c r="B10" s="108" t="s">
        <v>140</v>
      </c>
      <c r="C10" s="111" t="s">
        <v>141</v>
      </c>
      <c r="D10" s="112"/>
      <c r="E10" s="115" t="s">
        <v>142</v>
      </c>
      <c r="F10" s="116"/>
      <c r="G10" s="115" t="s">
        <v>143</v>
      </c>
      <c r="H10" s="116"/>
      <c r="I10" s="117" t="s">
        <v>13</v>
      </c>
    </row>
    <row r="11" spans="1:20" s="12" customFormat="1" ht="30" customHeight="1">
      <c r="A11" s="110"/>
      <c r="B11" s="110"/>
      <c r="C11" s="113"/>
      <c r="D11" s="114"/>
      <c r="E11" s="52" t="s">
        <v>144</v>
      </c>
      <c r="F11" s="52" t="s">
        <v>145</v>
      </c>
      <c r="G11" s="52" t="s">
        <v>144</v>
      </c>
      <c r="H11" s="52" t="s">
        <v>145</v>
      </c>
      <c r="I11" s="109"/>
    </row>
    <row r="12" spans="1:20" s="12" customFormat="1" ht="17.5" customHeight="1">
      <c r="A12" s="71">
        <v>1</v>
      </c>
      <c r="B12" s="76" t="s">
        <v>433</v>
      </c>
      <c r="C12" s="77" t="s">
        <v>434</v>
      </c>
      <c r="D12" s="78" t="s">
        <v>435</v>
      </c>
      <c r="E12" s="79">
        <v>70</v>
      </c>
      <c r="F12" s="56" t="str">
        <f>IF(AND(E12&gt;=90),"Xuất sắc",IF(AND(E12&gt;=80),"Tốt",IF(AND(E12&gt;=70),"Khá",IF(AND(E12&gt;=60),"TB",IF(AND(E12&gt;=50),"TB",IF(AND(E12&lt;50),IF(AND(E12&gt;0),"Yếu",IF(AND(E12=0),"Không XL"," "))))))))</f>
        <v>Khá</v>
      </c>
      <c r="G12" s="79">
        <v>70</v>
      </c>
      <c r="H12" s="56" t="str">
        <f>IF(AND(G12&gt;=90),"Xuất sắc",IF(AND(G12&gt;=80),"Tốt",IF(AND(G12&gt;=70),"Khá",IF(AND(G12&gt;=60),"TB",IF(AND(G12&gt;=50),"TB",IF(AND(G12&lt;50),IF(AND(G12&gt;0),"Yếu",IF(AND(G12=0),"Không XL"," "))))))))</f>
        <v>Khá</v>
      </c>
      <c r="I12" s="57"/>
    </row>
    <row r="13" spans="1:20" s="12" customFormat="1" ht="17.5" customHeight="1">
      <c r="A13" s="71">
        <v>2</v>
      </c>
      <c r="B13" s="76" t="s">
        <v>436</v>
      </c>
      <c r="C13" s="77" t="s">
        <v>437</v>
      </c>
      <c r="D13" s="78" t="s">
        <v>161</v>
      </c>
      <c r="E13" s="79">
        <v>72</v>
      </c>
      <c r="F13" s="56" t="str">
        <f t="shared" ref="F13:F30" si="0">IF(AND(E13&gt;=90),"Xuất sắc",IF(AND(E13&gt;=80),"Tốt",IF(AND(E13&gt;=70),"Khá",IF(AND(E13&gt;=60),"TB",IF(AND(E13&gt;=50),"TB",IF(AND(E13&lt;50),IF(AND(E13&gt;0),"Yếu",IF(AND(E13=0),"Không XL"," "))))))))</f>
        <v>Khá</v>
      </c>
      <c r="G13" s="79">
        <v>72</v>
      </c>
      <c r="H13" s="56" t="str">
        <f t="shared" ref="H13:H30" si="1">IF(AND(G13&gt;=90),"Xuất sắc",IF(AND(G13&gt;=80),"Tốt",IF(AND(G13&gt;=70),"Khá",IF(AND(G13&gt;=60),"TB",IF(AND(G13&gt;=50),"TB",IF(AND(G13&lt;50),IF(AND(G13&gt;0),"Yếu",IF(AND(G13=0),"Không XL"," "))))))))</f>
        <v>Khá</v>
      </c>
      <c r="I13" s="57"/>
    </row>
    <row r="14" spans="1:20" s="12" customFormat="1" ht="17.5" customHeight="1">
      <c r="A14" s="71">
        <v>3</v>
      </c>
      <c r="B14" s="76" t="s">
        <v>438</v>
      </c>
      <c r="C14" s="77" t="s">
        <v>439</v>
      </c>
      <c r="D14" s="78" t="s">
        <v>162</v>
      </c>
      <c r="E14" s="79">
        <v>72</v>
      </c>
      <c r="F14" s="56" t="str">
        <f t="shared" si="0"/>
        <v>Khá</v>
      </c>
      <c r="G14" s="79">
        <v>72</v>
      </c>
      <c r="H14" s="56" t="str">
        <f t="shared" si="1"/>
        <v>Khá</v>
      </c>
      <c r="I14" s="57"/>
    </row>
    <row r="15" spans="1:20" s="12" customFormat="1" ht="17.5" customHeight="1">
      <c r="A15" s="71">
        <v>4</v>
      </c>
      <c r="B15" s="76" t="s">
        <v>440</v>
      </c>
      <c r="C15" s="77" t="s">
        <v>441</v>
      </c>
      <c r="D15" s="78" t="s">
        <v>162</v>
      </c>
      <c r="E15" s="79">
        <v>69</v>
      </c>
      <c r="F15" s="56" t="str">
        <f t="shared" si="0"/>
        <v>TB</v>
      </c>
      <c r="G15" s="79">
        <v>69</v>
      </c>
      <c r="H15" s="56" t="str">
        <f t="shared" si="1"/>
        <v>TB</v>
      </c>
      <c r="I15" s="14"/>
    </row>
    <row r="16" spans="1:20" s="12" customFormat="1" ht="17.5" customHeight="1">
      <c r="A16" s="71">
        <v>5</v>
      </c>
      <c r="B16" s="76" t="s">
        <v>442</v>
      </c>
      <c r="C16" s="77" t="s">
        <v>184</v>
      </c>
      <c r="D16" s="78" t="s">
        <v>169</v>
      </c>
      <c r="E16" s="79">
        <v>69</v>
      </c>
      <c r="F16" s="56" t="str">
        <f t="shared" si="0"/>
        <v>TB</v>
      </c>
      <c r="G16" s="79">
        <v>69</v>
      </c>
      <c r="H16" s="56" t="str">
        <f t="shared" si="1"/>
        <v>TB</v>
      </c>
      <c r="I16" s="14"/>
    </row>
    <row r="17" spans="1:9" s="12" customFormat="1">
      <c r="A17" s="71">
        <v>6</v>
      </c>
      <c r="B17" s="76" t="s">
        <v>443</v>
      </c>
      <c r="C17" s="77" t="s">
        <v>444</v>
      </c>
      <c r="D17" s="78" t="s">
        <v>169</v>
      </c>
      <c r="E17" s="79">
        <v>66</v>
      </c>
      <c r="F17" s="56" t="str">
        <f t="shared" si="0"/>
        <v>TB</v>
      </c>
      <c r="G17" s="79">
        <v>66</v>
      </c>
      <c r="H17" s="56" t="str">
        <f t="shared" si="1"/>
        <v>TB</v>
      </c>
      <c r="I17" s="14"/>
    </row>
    <row r="18" spans="1:9" s="12" customFormat="1">
      <c r="A18" s="71">
        <v>7</v>
      </c>
      <c r="B18" s="76" t="s">
        <v>445</v>
      </c>
      <c r="C18" s="77" t="s">
        <v>446</v>
      </c>
      <c r="D18" s="78" t="s">
        <v>447</v>
      </c>
      <c r="E18" s="79"/>
      <c r="F18" s="56" t="str">
        <f t="shared" si="0"/>
        <v>Không XL</v>
      </c>
      <c r="G18" s="79"/>
      <c r="H18" s="56" t="str">
        <f t="shared" si="1"/>
        <v>Không XL</v>
      </c>
      <c r="I18" s="14"/>
    </row>
    <row r="19" spans="1:9" s="12" customFormat="1">
      <c r="A19" s="71">
        <v>8</v>
      </c>
      <c r="B19" s="76" t="s">
        <v>448</v>
      </c>
      <c r="C19" s="77" t="s">
        <v>255</v>
      </c>
      <c r="D19" s="78" t="s">
        <v>164</v>
      </c>
      <c r="E19" s="79">
        <v>58</v>
      </c>
      <c r="F19" s="56" t="str">
        <f t="shared" si="0"/>
        <v>TB</v>
      </c>
      <c r="G19" s="79">
        <v>58</v>
      </c>
      <c r="H19" s="56" t="str">
        <f t="shared" si="1"/>
        <v>TB</v>
      </c>
      <c r="I19" s="14"/>
    </row>
    <row r="20" spans="1:9" s="12" customFormat="1">
      <c r="A20" s="71">
        <v>9</v>
      </c>
      <c r="B20" s="76" t="s">
        <v>449</v>
      </c>
      <c r="C20" s="77" t="s">
        <v>450</v>
      </c>
      <c r="D20" s="78" t="s">
        <v>164</v>
      </c>
      <c r="E20" s="79">
        <v>67</v>
      </c>
      <c r="F20" s="56" t="str">
        <f t="shared" si="0"/>
        <v>TB</v>
      </c>
      <c r="G20" s="79">
        <v>67</v>
      </c>
      <c r="H20" s="56" t="str">
        <f t="shared" si="1"/>
        <v>TB</v>
      </c>
      <c r="I20" s="57"/>
    </row>
    <row r="21" spans="1:9" s="12" customFormat="1">
      <c r="A21" s="71">
        <v>10</v>
      </c>
      <c r="B21" s="76" t="s">
        <v>451</v>
      </c>
      <c r="C21" s="77" t="s">
        <v>452</v>
      </c>
      <c r="D21" s="78" t="s">
        <v>453</v>
      </c>
      <c r="E21" s="79">
        <v>0</v>
      </c>
      <c r="F21" s="56" t="str">
        <f t="shared" si="0"/>
        <v>Không XL</v>
      </c>
      <c r="G21" s="79">
        <v>0</v>
      </c>
      <c r="H21" s="56" t="str">
        <f t="shared" si="1"/>
        <v>Không XL</v>
      </c>
      <c r="I21" s="57"/>
    </row>
    <row r="22" spans="1:9" s="12" customFormat="1">
      <c r="A22" s="71">
        <v>11</v>
      </c>
      <c r="B22" s="76" t="s">
        <v>454</v>
      </c>
      <c r="C22" s="77" t="s">
        <v>455</v>
      </c>
      <c r="D22" s="78" t="s">
        <v>456</v>
      </c>
      <c r="E22" s="79">
        <v>66</v>
      </c>
      <c r="F22" s="56" t="str">
        <f t="shared" si="0"/>
        <v>TB</v>
      </c>
      <c r="G22" s="79">
        <v>66</v>
      </c>
      <c r="H22" s="56" t="str">
        <f t="shared" si="1"/>
        <v>TB</v>
      </c>
      <c r="I22" s="57"/>
    </row>
    <row r="23" spans="1:9" s="12" customFormat="1">
      <c r="A23" s="71">
        <v>12</v>
      </c>
      <c r="B23" s="76" t="s">
        <v>457</v>
      </c>
      <c r="C23" s="77" t="s">
        <v>458</v>
      </c>
      <c r="D23" s="78" t="s">
        <v>179</v>
      </c>
      <c r="E23" s="79">
        <v>69</v>
      </c>
      <c r="F23" s="56" t="str">
        <f t="shared" si="0"/>
        <v>TB</v>
      </c>
      <c r="G23" s="79">
        <v>69</v>
      </c>
      <c r="H23" s="56" t="str">
        <f t="shared" si="1"/>
        <v>TB</v>
      </c>
      <c r="I23" s="14"/>
    </row>
    <row r="24" spans="1:9" s="12" customFormat="1">
      <c r="A24" s="71">
        <v>13</v>
      </c>
      <c r="B24" s="76" t="s">
        <v>459</v>
      </c>
      <c r="C24" s="77" t="s">
        <v>446</v>
      </c>
      <c r="D24" s="78" t="s">
        <v>185</v>
      </c>
      <c r="E24" s="79">
        <v>71</v>
      </c>
      <c r="F24" s="56" t="str">
        <f t="shared" si="0"/>
        <v>Khá</v>
      </c>
      <c r="G24" s="79">
        <v>71</v>
      </c>
      <c r="H24" s="56" t="str">
        <f t="shared" si="1"/>
        <v>Khá</v>
      </c>
      <c r="I24" s="14"/>
    </row>
    <row r="25" spans="1:9" s="12" customFormat="1">
      <c r="A25" s="71">
        <v>14</v>
      </c>
      <c r="B25" s="76" t="s">
        <v>460</v>
      </c>
      <c r="C25" s="77" t="s">
        <v>461</v>
      </c>
      <c r="D25" s="78" t="s">
        <v>186</v>
      </c>
      <c r="E25" s="79">
        <v>67</v>
      </c>
      <c r="F25" s="56" t="str">
        <f t="shared" si="0"/>
        <v>TB</v>
      </c>
      <c r="G25" s="79">
        <v>67</v>
      </c>
      <c r="H25" s="56" t="str">
        <f t="shared" si="1"/>
        <v>TB</v>
      </c>
      <c r="I25" s="14"/>
    </row>
    <row r="26" spans="1:9" s="12" customFormat="1">
      <c r="A26" s="71">
        <v>15</v>
      </c>
      <c r="B26" s="76" t="s">
        <v>462</v>
      </c>
      <c r="C26" s="77" t="s">
        <v>463</v>
      </c>
      <c r="D26" s="78" t="s">
        <v>188</v>
      </c>
      <c r="E26" s="79">
        <v>67</v>
      </c>
      <c r="F26" s="56" t="str">
        <f t="shared" si="0"/>
        <v>TB</v>
      </c>
      <c r="G26" s="79">
        <v>67</v>
      </c>
      <c r="H26" s="56" t="str">
        <f t="shared" si="1"/>
        <v>TB</v>
      </c>
      <c r="I26" s="14"/>
    </row>
    <row r="27" spans="1:9" s="12" customFormat="1">
      <c r="A27" s="71">
        <v>16</v>
      </c>
      <c r="B27" s="76" t="s">
        <v>464</v>
      </c>
      <c r="C27" s="77" t="s">
        <v>173</v>
      </c>
      <c r="D27" s="78" t="s">
        <v>188</v>
      </c>
      <c r="E27" s="79">
        <v>63</v>
      </c>
      <c r="F27" s="56" t="str">
        <f t="shared" si="0"/>
        <v>TB</v>
      </c>
      <c r="G27" s="79">
        <v>63</v>
      </c>
      <c r="H27" s="56" t="str">
        <f t="shared" si="1"/>
        <v>TB</v>
      </c>
      <c r="I27" s="14"/>
    </row>
    <row r="28" spans="1:9" s="12" customFormat="1">
      <c r="A28" s="71">
        <v>17</v>
      </c>
      <c r="B28" s="76" t="s">
        <v>465</v>
      </c>
      <c r="C28" s="77" t="s">
        <v>466</v>
      </c>
      <c r="D28" s="78" t="s">
        <v>189</v>
      </c>
      <c r="E28" s="79">
        <v>54</v>
      </c>
      <c r="F28" s="56" t="str">
        <f t="shared" si="0"/>
        <v>TB</v>
      </c>
      <c r="G28" s="79">
        <v>54</v>
      </c>
      <c r="H28" s="56" t="str">
        <f t="shared" si="1"/>
        <v>TB</v>
      </c>
      <c r="I28" s="14"/>
    </row>
    <row r="29" spans="1:9" s="12" customFormat="1">
      <c r="A29" s="71">
        <v>18</v>
      </c>
      <c r="B29" s="76" t="s">
        <v>467</v>
      </c>
      <c r="C29" s="77" t="s">
        <v>468</v>
      </c>
      <c r="D29" s="78" t="s">
        <v>204</v>
      </c>
      <c r="E29" s="79">
        <v>0</v>
      </c>
      <c r="F29" s="56" t="str">
        <f t="shared" si="0"/>
        <v>Không XL</v>
      </c>
      <c r="G29" s="79">
        <v>0</v>
      </c>
      <c r="H29" s="56" t="str">
        <f t="shared" si="1"/>
        <v>Không XL</v>
      </c>
      <c r="I29" s="14"/>
    </row>
    <row r="30" spans="1:9" s="12" customFormat="1">
      <c r="A30" s="71">
        <v>19</v>
      </c>
      <c r="B30" s="76" t="s">
        <v>469</v>
      </c>
      <c r="C30" s="77" t="s">
        <v>470</v>
      </c>
      <c r="D30" s="78" t="s">
        <v>471</v>
      </c>
      <c r="E30" s="79">
        <v>65</v>
      </c>
      <c r="F30" s="56" t="str">
        <f t="shared" si="0"/>
        <v>TB</v>
      </c>
      <c r="G30" s="79">
        <v>65</v>
      </c>
      <c r="H30" s="56" t="str">
        <f t="shared" si="1"/>
        <v>TB</v>
      </c>
      <c r="I30" s="14"/>
    </row>
    <row r="31" spans="1:9" ht="15">
      <c r="A31" s="46"/>
      <c r="B31" s="46"/>
      <c r="C31" s="128" t="s">
        <v>146</v>
      </c>
      <c r="D31" s="128"/>
      <c r="E31" s="128"/>
      <c r="F31" s="128"/>
      <c r="G31" s="128"/>
      <c r="H31" s="128"/>
      <c r="I31" s="128"/>
    </row>
    <row r="32" spans="1:9">
      <c r="C32" s="119" t="s">
        <v>147</v>
      </c>
      <c r="D32" s="120"/>
      <c r="E32" s="129" t="s">
        <v>142</v>
      </c>
      <c r="F32" s="130"/>
      <c r="G32" s="129" t="s">
        <v>143</v>
      </c>
      <c r="H32" s="130"/>
      <c r="I32" s="131" t="s">
        <v>13</v>
      </c>
    </row>
    <row r="33" spans="1:10" s="12" customFormat="1">
      <c r="C33" s="121"/>
      <c r="D33" s="122"/>
      <c r="E33" s="52" t="s">
        <v>148</v>
      </c>
      <c r="F33" s="19" t="s">
        <v>149</v>
      </c>
      <c r="G33" s="52" t="s">
        <v>148</v>
      </c>
      <c r="H33" s="19" t="s">
        <v>149</v>
      </c>
      <c r="I33" s="125"/>
    </row>
    <row r="34" spans="1:10">
      <c r="C34" s="100" t="s">
        <v>150</v>
      </c>
      <c r="D34" s="101"/>
      <c r="E34" s="58">
        <f>COUNTIF(F12:F30,"Xuất sắc")</f>
        <v>0</v>
      </c>
      <c r="F34" s="59">
        <f t="shared" ref="F34:H39" si="2">E34*100/$A$30</f>
        <v>0</v>
      </c>
      <c r="G34" s="58">
        <f>COUNTIF(H12:H30,"Xuất sắc")</f>
        <v>0</v>
      </c>
      <c r="H34" s="59">
        <f t="shared" si="2"/>
        <v>0</v>
      </c>
      <c r="I34" s="60"/>
    </row>
    <row r="35" spans="1:10">
      <c r="C35" s="100" t="s">
        <v>151</v>
      </c>
      <c r="D35" s="101"/>
      <c r="E35" s="58">
        <f>COUNTIF(F12:F30,"Tốt")</f>
        <v>0</v>
      </c>
      <c r="F35" s="59">
        <f t="shared" si="2"/>
        <v>0</v>
      </c>
      <c r="G35" s="58">
        <f>COUNTIF(H12:H30,"Tốt")</f>
        <v>0</v>
      </c>
      <c r="H35" s="59">
        <f t="shared" si="2"/>
        <v>0</v>
      </c>
      <c r="I35" s="60"/>
    </row>
    <row r="36" spans="1:10">
      <c r="C36" s="100" t="s">
        <v>152</v>
      </c>
      <c r="D36" s="101"/>
      <c r="E36" s="58">
        <f>COUNTIF(F12:F30,"Khá")</f>
        <v>4</v>
      </c>
      <c r="F36" s="59">
        <f t="shared" si="2"/>
        <v>21.05263157894737</v>
      </c>
      <c r="G36" s="58">
        <f>COUNTIF(H12:H30,"Khá")</f>
        <v>4</v>
      </c>
      <c r="H36" s="59">
        <f t="shared" si="2"/>
        <v>21.05263157894737</v>
      </c>
      <c r="I36" s="60"/>
    </row>
    <row r="37" spans="1:10">
      <c r="C37" s="100" t="s">
        <v>153</v>
      </c>
      <c r="D37" s="101"/>
      <c r="E37" s="58">
        <f>COUNTIF(F12:F30,"TB")</f>
        <v>12</v>
      </c>
      <c r="F37" s="59">
        <f t="shared" si="2"/>
        <v>63.157894736842103</v>
      </c>
      <c r="G37" s="58">
        <f>COUNTIF(H12:H30,"TB")</f>
        <v>12</v>
      </c>
      <c r="H37" s="59">
        <f t="shared" si="2"/>
        <v>63.157894736842103</v>
      </c>
      <c r="I37" s="60"/>
    </row>
    <row r="38" spans="1:10">
      <c r="C38" s="100" t="s">
        <v>154</v>
      </c>
      <c r="D38" s="101"/>
      <c r="E38" s="58">
        <f>COUNTIF(F12:F30,"Yếu")</f>
        <v>0</v>
      </c>
      <c r="F38" s="59">
        <f t="shared" si="2"/>
        <v>0</v>
      </c>
      <c r="G38" s="58">
        <f>COUNTIF(H12:H30,"Yếu")</f>
        <v>0</v>
      </c>
      <c r="H38" s="59">
        <f t="shared" si="2"/>
        <v>0</v>
      </c>
      <c r="I38" s="60"/>
    </row>
    <row r="39" spans="1:10" ht="14.5" thickBot="1">
      <c r="C39" s="102" t="s">
        <v>155</v>
      </c>
      <c r="D39" s="103"/>
      <c r="E39" s="61">
        <f>COUNTIF(F12:F30,"Không XL")</f>
        <v>3</v>
      </c>
      <c r="F39" s="62">
        <f t="shared" si="2"/>
        <v>15.789473684210526</v>
      </c>
      <c r="G39" s="61">
        <f>COUNTIF(H12:H30,"Không XL")</f>
        <v>3</v>
      </c>
      <c r="H39" s="62">
        <f t="shared" si="2"/>
        <v>15.789473684210526</v>
      </c>
      <c r="I39" s="63"/>
    </row>
    <row r="40" spans="1:10">
      <c r="C40" s="70"/>
      <c r="D40" s="70"/>
      <c r="F40" s="64"/>
    </row>
    <row r="41" spans="1:10" ht="15.5">
      <c r="E41" s="104" t="s">
        <v>480</v>
      </c>
      <c r="F41" s="104"/>
      <c r="G41" s="104"/>
      <c r="H41" s="104"/>
      <c r="I41" s="104"/>
    </row>
    <row r="42" spans="1:10">
      <c r="A42" s="97" t="s">
        <v>157</v>
      </c>
      <c r="B42" s="97"/>
      <c r="C42" s="97"/>
      <c r="D42" s="97"/>
      <c r="E42" s="97"/>
      <c r="F42" s="97" t="s">
        <v>142</v>
      </c>
      <c r="G42" s="97"/>
      <c r="H42" s="97"/>
      <c r="I42" s="65" t="s">
        <v>158</v>
      </c>
      <c r="J42" s="65"/>
    </row>
    <row r="46" spans="1:10">
      <c r="A46" s="4">
        <v>1</v>
      </c>
    </row>
  </sheetData>
  <mergeCells count="30">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C31:I31"/>
    <mergeCell ref="C32:D33"/>
    <mergeCell ref="E32:F32"/>
    <mergeCell ref="G32:H32"/>
    <mergeCell ref="I32:I33"/>
    <mergeCell ref="C39:D39"/>
    <mergeCell ref="E41:I41"/>
    <mergeCell ref="A42:E42"/>
    <mergeCell ref="F42:H42"/>
    <mergeCell ref="C34:D34"/>
    <mergeCell ref="C35:D35"/>
    <mergeCell ref="C36:D36"/>
    <mergeCell ref="C37:D37"/>
    <mergeCell ref="C38:D38"/>
  </mergeCells>
  <conditionalFormatting sqref="F12:F30 H12:H30">
    <cfRule type="cellIs" dxfId="11" priority="1" stopIfTrue="1" operator="equal">
      <formula>"SVG"</formula>
    </cfRule>
    <cfRule type="cellIs" dxfId="10" priority="2" stopIfTrue="1" operator="equal">
      <formula>"SVXS"</formula>
    </cfRule>
  </conditionalFormatting>
  <pageMargins left="0.17" right="0.32" top="0.18" bottom="0.41" header="0.16"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T62"/>
  <sheetViews>
    <sheetView topLeftCell="A31" workbookViewId="0">
      <selection activeCell="H63" sqref="H63"/>
    </sheetView>
  </sheetViews>
  <sheetFormatPr defaultColWidth="9" defaultRowHeight="14"/>
  <cols>
    <col min="1" max="1" width="5.08984375" style="4" customWidth="1"/>
    <col min="2" max="2" width="10.6328125" style="4" customWidth="1"/>
    <col min="3" max="3" width="20.6328125" style="4" customWidth="1"/>
    <col min="4" max="4" width="7.6328125" style="4" customWidth="1"/>
    <col min="5" max="5" width="8.08984375" style="4" customWidth="1"/>
    <col min="6" max="6" width="9.6328125" style="4" customWidth="1"/>
    <col min="7" max="7" width="8.08984375" style="4" customWidth="1"/>
    <col min="8" max="8" width="9.6328125" style="4" customWidth="1"/>
    <col min="9" max="9" width="16.7265625" style="4" customWidth="1"/>
    <col min="10" max="16384" width="9" style="4"/>
  </cols>
  <sheetData>
    <row r="1" spans="1:20" ht="15" customHeight="1">
      <c r="A1" s="46"/>
      <c r="B1" s="46"/>
      <c r="C1" s="46"/>
      <c r="D1" s="46"/>
      <c r="E1" s="46"/>
      <c r="F1" s="46"/>
      <c r="G1" s="46"/>
      <c r="H1" s="46"/>
      <c r="I1" s="47" t="s">
        <v>133</v>
      </c>
    </row>
    <row r="2" spans="1:20" ht="17.149999999999999" customHeight="1">
      <c r="A2" s="127" t="s">
        <v>134</v>
      </c>
      <c r="B2" s="127"/>
      <c r="C2" s="127"/>
      <c r="D2" s="127"/>
      <c r="E2" s="98" t="s">
        <v>135</v>
      </c>
      <c r="F2" s="98"/>
      <c r="G2" s="98"/>
      <c r="H2" s="98"/>
      <c r="I2" s="98"/>
      <c r="J2" s="3"/>
      <c r="K2" s="3"/>
      <c r="L2" s="3"/>
      <c r="M2" s="3"/>
      <c r="N2" s="3"/>
      <c r="O2" s="3"/>
      <c r="P2" s="3"/>
      <c r="Q2" s="3"/>
      <c r="R2" s="3"/>
      <c r="S2" s="3"/>
      <c r="T2" s="3"/>
    </row>
    <row r="3" spans="1:20" ht="17.149999999999999" customHeight="1">
      <c r="A3" s="98" t="s">
        <v>136</v>
      </c>
      <c r="B3" s="98"/>
      <c r="C3" s="98"/>
      <c r="D3" s="98"/>
      <c r="E3" s="99" t="s">
        <v>137</v>
      </c>
      <c r="F3" s="99"/>
      <c r="G3" s="99"/>
      <c r="H3" s="99"/>
      <c r="I3" s="99"/>
      <c r="J3" s="3"/>
      <c r="K3" s="3"/>
      <c r="L3" s="3"/>
      <c r="M3" s="3"/>
      <c r="N3" s="3"/>
      <c r="O3" s="3"/>
      <c r="P3" s="3"/>
      <c r="Q3" s="3"/>
      <c r="R3" s="3"/>
      <c r="S3" s="3"/>
      <c r="T3" s="3"/>
    </row>
    <row r="4" spans="1:20" ht="17.149999999999999" customHeight="1">
      <c r="A4" s="98" t="s">
        <v>138</v>
      </c>
      <c r="B4" s="98"/>
      <c r="C4" s="98"/>
      <c r="D4" s="98"/>
      <c r="E4" s="97"/>
      <c r="F4" s="97"/>
      <c r="G4" s="97"/>
      <c r="H4" s="97"/>
      <c r="I4" s="97"/>
      <c r="J4" s="3"/>
      <c r="K4" s="3"/>
      <c r="L4" s="3"/>
      <c r="M4" s="3"/>
      <c r="N4" s="3"/>
      <c r="O4" s="3"/>
      <c r="P4" s="3"/>
      <c r="Q4" s="3"/>
      <c r="R4" s="3"/>
      <c r="S4" s="3"/>
      <c r="T4" s="3"/>
    </row>
    <row r="5" spans="1:20" s="49" customFormat="1" ht="12" customHeight="1">
      <c r="A5" s="105"/>
      <c r="B5" s="105"/>
      <c r="C5" s="105"/>
      <c r="D5" s="105"/>
      <c r="E5" s="48"/>
      <c r="J5" s="48"/>
      <c r="K5" s="48"/>
      <c r="L5" s="48"/>
      <c r="M5" s="48"/>
      <c r="N5" s="48"/>
      <c r="O5" s="48"/>
      <c r="P5" s="48"/>
      <c r="Q5" s="48"/>
      <c r="R5" s="48"/>
      <c r="S5" s="48"/>
      <c r="T5" s="48"/>
    </row>
    <row r="6" spans="1:20" ht="25" customHeight="1">
      <c r="A6" s="106" t="s">
        <v>139</v>
      </c>
      <c r="B6" s="106"/>
      <c r="C6" s="106"/>
      <c r="D6" s="106"/>
      <c r="E6" s="106"/>
      <c r="F6" s="106"/>
      <c r="G6" s="106"/>
      <c r="H6" s="106"/>
      <c r="I6" s="106"/>
      <c r="J6" s="5"/>
      <c r="K6" s="5"/>
      <c r="L6" s="5"/>
      <c r="M6" s="5"/>
      <c r="N6" s="5"/>
      <c r="O6" s="5"/>
      <c r="P6" s="5"/>
      <c r="Q6" s="5"/>
      <c r="R6" s="5"/>
      <c r="S6" s="5"/>
      <c r="T6" s="5"/>
    </row>
    <row r="7" spans="1:20" s="8" customFormat="1" ht="20.149999999999999" customHeight="1">
      <c r="A7" s="106" t="s">
        <v>218</v>
      </c>
      <c r="B7" s="106"/>
      <c r="C7" s="106"/>
      <c r="D7" s="106"/>
      <c r="E7" s="106"/>
      <c r="F7" s="106"/>
      <c r="G7" s="106"/>
      <c r="H7" s="106"/>
      <c r="I7" s="106"/>
      <c r="J7" s="50"/>
      <c r="K7" s="50"/>
      <c r="L7" s="50"/>
      <c r="M7" s="50"/>
      <c r="N7" s="50"/>
      <c r="O7" s="50"/>
      <c r="P7" s="50"/>
      <c r="Q7" s="50"/>
      <c r="R7" s="50"/>
      <c r="S7" s="50"/>
      <c r="T7" s="50"/>
    </row>
    <row r="8" spans="1:20" s="8" customFormat="1" ht="18" customHeight="1">
      <c r="A8" s="107" t="s">
        <v>341</v>
      </c>
      <c r="B8" s="107"/>
      <c r="C8" s="107"/>
      <c r="D8" s="107"/>
      <c r="E8" s="107"/>
      <c r="F8" s="107"/>
      <c r="G8" s="107"/>
      <c r="H8" s="107"/>
      <c r="I8" s="107"/>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8" t="s">
        <v>0</v>
      </c>
      <c r="B10" s="108" t="s">
        <v>140</v>
      </c>
      <c r="C10" s="111" t="s">
        <v>141</v>
      </c>
      <c r="D10" s="112"/>
      <c r="E10" s="115" t="s">
        <v>142</v>
      </c>
      <c r="F10" s="116"/>
      <c r="G10" s="115" t="s">
        <v>143</v>
      </c>
      <c r="H10" s="116"/>
      <c r="I10" s="117" t="s">
        <v>13</v>
      </c>
    </row>
    <row r="11" spans="1:20" s="12" customFormat="1" ht="30" customHeight="1">
      <c r="A11" s="110"/>
      <c r="B11" s="110"/>
      <c r="C11" s="113"/>
      <c r="D11" s="114"/>
      <c r="E11" s="52" t="s">
        <v>144</v>
      </c>
      <c r="F11" s="52" t="s">
        <v>145</v>
      </c>
      <c r="G11" s="52" t="s">
        <v>144</v>
      </c>
      <c r="H11" s="52" t="s">
        <v>145</v>
      </c>
      <c r="I11" s="109"/>
    </row>
    <row r="12" spans="1:20" s="12" customFormat="1" ht="17.5" customHeight="1">
      <c r="A12" s="68">
        <v>1</v>
      </c>
      <c r="B12" s="76" t="s">
        <v>219</v>
      </c>
      <c r="C12" s="77" t="s">
        <v>220</v>
      </c>
      <c r="D12" s="78" t="s">
        <v>161</v>
      </c>
      <c r="E12" s="79">
        <v>35</v>
      </c>
      <c r="F12" s="56" t="str">
        <f>IF(AND(E12&gt;=90),"Xuất sắc",IF(AND(E12&gt;=80),"Tốt",IF(AND(E12&gt;=70),"Khá",IF(AND(E12&gt;=60),"TB",IF(AND(E12&gt;=50),"TB",IF(AND(E12&lt;50),IF(AND(E12&gt;0),"Yếu",IF(AND(E12=0),"Không XL"," "))))))))</f>
        <v>Yếu</v>
      </c>
      <c r="G12" s="79">
        <v>35</v>
      </c>
      <c r="H12" s="56" t="str">
        <f>IF(AND(G12&gt;=90),"Xuất sắc",IF(AND(G12&gt;=80),"Tốt",IF(AND(G12&gt;=70),"Khá",IF(AND(G12&gt;=60),"TB",IF(AND(G12&gt;=50),"TB",IF(AND(G12&lt;50),IF(AND(G12&gt;0),"Yếu",IF(AND(G12=0),"Không XL"," "))))))))</f>
        <v>Yếu</v>
      </c>
      <c r="I12" s="57"/>
    </row>
    <row r="13" spans="1:20" s="12" customFormat="1" ht="17.5" customHeight="1">
      <c r="A13" s="68">
        <v>2</v>
      </c>
      <c r="B13" s="76" t="s">
        <v>221</v>
      </c>
      <c r="C13" s="77" t="s">
        <v>222</v>
      </c>
      <c r="D13" s="78" t="s">
        <v>161</v>
      </c>
      <c r="E13" s="79">
        <v>77</v>
      </c>
      <c r="F13" s="56" t="str">
        <f t="shared" ref="F13:F45" si="0">IF(AND(E13&gt;=90),"Xuất sắc",IF(AND(E13&gt;=80),"Tốt",IF(AND(E13&gt;=70),"Khá",IF(AND(E13&gt;=60),"TB",IF(AND(E13&gt;=50),"TB",IF(AND(E13&lt;50),IF(AND(E13&gt;0),"Yếu",IF(AND(E13=0),"Không XL"," "))))))))</f>
        <v>Khá</v>
      </c>
      <c r="G13" s="79">
        <v>77</v>
      </c>
      <c r="H13" s="56" t="str">
        <f t="shared" ref="H13:H45" si="1">IF(AND(G13&gt;=90),"Xuất sắc",IF(AND(G13&gt;=80),"Tốt",IF(AND(G13&gt;=70),"Khá",IF(AND(G13&gt;=60),"TB",IF(AND(G13&gt;=50),"TB",IF(AND(G13&lt;50),IF(AND(G13&gt;0),"Yếu",IF(AND(G13=0),"Không XL"," "))))))))</f>
        <v>Khá</v>
      </c>
      <c r="I13" s="57"/>
    </row>
    <row r="14" spans="1:20" s="12" customFormat="1" ht="17.5" customHeight="1">
      <c r="A14" s="68">
        <v>3</v>
      </c>
      <c r="B14" s="76" t="s">
        <v>223</v>
      </c>
      <c r="C14" s="77" t="s">
        <v>224</v>
      </c>
      <c r="D14" s="78" t="s">
        <v>162</v>
      </c>
      <c r="E14" s="79">
        <v>80</v>
      </c>
      <c r="F14" s="56" t="str">
        <f t="shared" si="0"/>
        <v>Tốt</v>
      </c>
      <c r="G14" s="79">
        <v>80</v>
      </c>
      <c r="H14" s="56" t="str">
        <f t="shared" si="1"/>
        <v>Tốt</v>
      </c>
      <c r="I14" s="57"/>
    </row>
    <row r="15" spans="1:20" s="12" customFormat="1" ht="17.5" customHeight="1">
      <c r="A15" s="68">
        <v>4</v>
      </c>
      <c r="B15" s="76" t="s">
        <v>225</v>
      </c>
      <c r="C15" s="77" t="s">
        <v>226</v>
      </c>
      <c r="D15" s="78" t="s">
        <v>162</v>
      </c>
      <c r="E15" s="79">
        <v>80</v>
      </c>
      <c r="F15" s="56" t="str">
        <f t="shared" si="0"/>
        <v>Tốt</v>
      </c>
      <c r="G15" s="79">
        <v>80</v>
      </c>
      <c r="H15" s="56" t="str">
        <f t="shared" si="1"/>
        <v>Tốt</v>
      </c>
      <c r="I15" s="14"/>
    </row>
    <row r="16" spans="1:20" s="12" customFormat="1" ht="17.5" customHeight="1">
      <c r="A16" s="68">
        <v>5</v>
      </c>
      <c r="B16" s="76" t="s">
        <v>227</v>
      </c>
      <c r="C16" s="77" t="s">
        <v>228</v>
      </c>
      <c r="D16" s="78" t="s">
        <v>229</v>
      </c>
      <c r="E16" s="79">
        <v>84</v>
      </c>
      <c r="F16" s="56" t="str">
        <f t="shared" si="0"/>
        <v>Tốt</v>
      </c>
      <c r="G16" s="79">
        <v>84</v>
      </c>
      <c r="H16" s="56" t="str">
        <f t="shared" si="1"/>
        <v>Tốt</v>
      </c>
      <c r="I16" s="14"/>
    </row>
    <row r="17" spans="1:9" s="12" customFormat="1">
      <c r="A17" s="68">
        <v>6</v>
      </c>
      <c r="B17" s="76" t="s">
        <v>230</v>
      </c>
      <c r="C17" s="77" t="s">
        <v>231</v>
      </c>
      <c r="D17" s="78" t="s">
        <v>232</v>
      </c>
      <c r="E17" s="79">
        <v>77</v>
      </c>
      <c r="F17" s="56" t="str">
        <f t="shared" si="0"/>
        <v>Khá</v>
      </c>
      <c r="G17" s="79">
        <v>77</v>
      </c>
      <c r="H17" s="56" t="str">
        <f t="shared" si="1"/>
        <v>Khá</v>
      </c>
      <c r="I17" s="14"/>
    </row>
    <row r="18" spans="1:9" s="12" customFormat="1">
      <c r="A18" s="68">
        <v>7</v>
      </c>
      <c r="B18" s="76" t="s">
        <v>233</v>
      </c>
      <c r="C18" s="77" t="s">
        <v>234</v>
      </c>
      <c r="D18" s="78" t="s">
        <v>235</v>
      </c>
      <c r="E18" s="79">
        <v>81</v>
      </c>
      <c r="F18" s="56" t="str">
        <f t="shared" si="0"/>
        <v>Tốt</v>
      </c>
      <c r="G18" s="79">
        <v>81</v>
      </c>
      <c r="H18" s="56" t="str">
        <f t="shared" si="1"/>
        <v>Tốt</v>
      </c>
      <c r="I18" s="14"/>
    </row>
    <row r="19" spans="1:9" s="12" customFormat="1">
      <c r="A19" s="68">
        <v>8</v>
      </c>
      <c r="B19" s="76" t="s">
        <v>236</v>
      </c>
      <c r="C19" s="77" t="s">
        <v>237</v>
      </c>
      <c r="D19" s="78" t="s">
        <v>238</v>
      </c>
      <c r="E19" s="79">
        <v>73</v>
      </c>
      <c r="F19" s="56" t="str">
        <f t="shared" si="0"/>
        <v>Khá</v>
      </c>
      <c r="G19" s="79">
        <v>73</v>
      </c>
      <c r="H19" s="56" t="str">
        <f t="shared" si="1"/>
        <v>Khá</v>
      </c>
      <c r="I19" s="14"/>
    </row>
    <row r="20" spans="1:9" s="12" customFormat="1">
      <c r="A20" s="68">
        <v>9</v>
      </c>
      <c r="B20" s="76" t="s">
        <v>239</v>
      </c>
      <c r="C20" s="77" t="s">
        <v>240</v>
      </c>
      <c r="D20" s="78" t="s">
        <v>241</v>
      </c>
      <c r="E20" s="79">
        <v>81</v>
      </c>
      <c r="F20" s="56" t="str">
        <f t="shared" si="0"/>
        <v>Tốt</v>
      </c>
      <c r="G20" s="79">
        <v>81</v>
      </c>
      <c r="H20" s="56" t="str">
        <f t="shared" si="1"/>
        <v>Tốt</v>
      </c>
      <c r="I20" s="57"/>
    </row>
    <row r="21" spans="1:9" s="12" customFormat="1">
      <c r="A21" s="68">
        <v>10</v>
      </c>
      <c r="B21" s="76" t="s">
        <v>242</v>
      </c>
      <c r="C21" s="77" t="s">
        <v>210</v>
      </c>
      <c r="D21" s="78" t="s">
        <v>174</v>
      </c>
      <c r="E21" s="79">
        <v>88</v>
      </c>
      <c r="F21" s="56" t="str">
        <f t="shared" si="0"/>
        <v>Tốt</v>
      </c>
      <c r="G21" s="79">
        <v>88</v>
      </c>
      <c r="H21" s="56" t="str">
        <f t="shared" si="1"/>
        <v>Tốt</v>
      </c>
      <c r="I21" s="57"/>
    </row>
    <row r="22" spans="1:9" s="12" customFormat="1">
      <c r="A22" s="68">
        <v>11</v>
      </c>
      <c r="B22" s="76" t="s">
        <v>243</v>
      </c>
      <c r="C22" s="77" t="s">
        <v>190</v>
      </c>
      <c r="D22" s="78" t="s">
        <v>169</v>
      </c>
      <c r="E22" s="79">
        <v>78</v>
      </c>
      <c r="F22" s="56" t="str">
        <f t="shared" si="0"/>
        <v>Khá</v>
      </c>
      <c r="G22" s="79">
        <v>78</v>
      </c>
      <c r="H22" s="56" t="str">
        <f t="shared" si="1"/>
        <v>Khá</v>
      </c>
      <c r="I22" s="57"/>
    </row>
    <row r="23" spans="1:9" s="12" customFormat="1">
      <c r="A23" s="68">
        <v>12</v>
      </c>
      <c r="B23" s="76" t="s">
        <v>244</v>
      </c>
      <c r="C23" s="77" t="s">
        <v>245</v>
      </c>
      <c r="D23" s="78" t="s">
        <v>214</v>
      </c>
      <c r="E23" s="79">
        <v>79</v>
      </c>
      <c r="F23" s="56" t="str">
        <f t="shared" si="0"/>
        <v>Khá</v>
      </c>
      <c r="G23" s="79">
        <v>79</v>
      </c>
      <c r="H23" s="56" t="str">
        <f t="shared" si="1"/>
        <v>Khá</v>
      </c>
      <c r="I23" s="14"/>
    </row>
    <row r="24" spans="1:9" s="12" customFormat="1">
      <c r="A24" s="68">
        <v>13</v>
      </c>
      <c r="B24" s="76" t="s">
        <v>246</v>
      </c>
      <c r="C24" s="77" t="s">
        <v>247</v>
      </c>
      <c r="D24" s="78" t="s">
        <v>175</v>
      </c>
      <c r="E24" s="79">
        <v>80</v>
      </c>
      <c r="F24" s="56" t="str">
        <f t="shared" si="0"/>
        <v>Tốt</v>
      </c>
      <c r="G24" s="79">
        <v>80</v>
      </c>
      <c r="H24" s="56" t="str">
        <f t="shared" si="1"/>
        <v>Tốt</v>
      </c>
      <c r="I24" s="14"/>
    </row>
    <row r="25" spans="1:9" s="12" customFormat="1">
      <c r="A25" s="68">
        <v>14</v>
      </c>
      <c r="B25" s="76" t="s">
        <v>248</v>
      </c>
      <c r="C25" s="77" t="s">
        <v>249</v>
      </c>
      <c r="D25" s="78" t="s">
        <v>175</v>
      </c>
      <c r="E25" s="79">
        <v>71</v>
      </c>
      <c r="F25" s="56" t="str">
        <f t="shared" si="0"/>
        <v>Khá</v>
      </c>
      <c r="G25" s="79">
        <v>71</v>
      </c>
      <c r="H25" s="56" t="str">
        <f t="shared" si="1"/>
        <v>Khá</v>
      </c>
      <c r="I25" s="14"/>
    </row>
    <row r="26" spans="1:9" s="12" customFormat="1">
      <c r="A26" s="68">
        <v>15</v>
      </c>
      <c r="B26" s="76" t="s">
        <v>250</v>
      </c>
      <c r="C26" s="77" t="s">
        <v>251</v>
      </c>
      <c r="D26" s="78" t="s">
        <v>164</v>
      </c>
      <c r="E26" s="79">
        <v>69</v>
      </c>
      <c r="F26" s="56" t="str">
        <f t="shared" si="0"/>
        <v>TB</v>
      </c>
      <c r="G26" s="79">
        <v>69</v>
      </c>
      <c r="H26" s="56" t="str">
        <f t="shared" si="1"/>
        <v>TB</v>
      </c>
      <c r="I26" s="14"/>
    </row>
    <row r="27" spans="1:9" s="12" customFormat="1">
      <c r="A27" s="68">
        <v>16</v>
      </c>
      <c r="B27" s="76" t="s">
        <v>252</v>
      </c>
      <c r="C27" s="77" t="s">
        <v>253</v>
      </c>
      <c r="D27" s="78" t="s">
        <v>164</v>
      </c>
      <c r="E27" s="79">
        <v>81</v>
      </c>
      <c r="F27" s="56" t="str">
        <f t="shared" si="0"/>
        <v>Tốt</v>
      </c>
      <c r="G27" s="79">
        <v>81</v>
      </c>
      <c r="H27" s="56" t="str">
        <f t="shared" si="1"/>
        <v>Tốt</v>
      </c>
      <c r="I27" s="14"/>
    </row>
    <row r="28" spans="1:9" s="12" customFormat="1">
      <c r="A28" s="68">
        <v>17</v>
      </c>
      <c r="B28" s="76" t="s">
        <v>254</v>
      </c>
      <c r="C28" s="77" t="s">
        <v>255</v>
      </c>
      <c r="D28" s="78" t="s">
        <v>164</v>
      </c>
      <c r="E28" s="79">
        <v>54</v>
      </c>
      <c r="F28" s="56" t="str">
        <f t="shared" si="0"/>
        <v>TB</v>
      </c>
      <c r="G28" s="79">
        <v>54</v>
      </c>
      <c r="H28" s="56" t="str">
        <f t="shared" si="1"/>
        <v>TB</v>
      </c>
      <c r="I28" s="14"/>
    </row>
    <row r="29" spans="1:9" s="12" customFormat="1">
      <c r="A29" s="68">
        <v>18</v>
      </c>
      <c r="B29" s="76" t="s">
        <v>256</v>
      </c>
      <c r="C29" s="77" t="s">
        <v>197</v>
      </c>
      <c r="D29" s="78" t="s">
        <v>194</v>
      </c>
      <c r="E29" s="79">
        <v>82</v>
      </c>
      <c r="F29" s="56" t="str">
        <f t="shared" si="0"/>
        <v>Tốt</v>
      </c>
      <c r="G29" s="79">
        <v>82</v>
      </c>
      <c r="H29" s="56" t="str">
        <f t="shared" si="1"/>
        <v>Tốt</v>
      </c>
      <c r="I29" s="14"/>
    </row>
    <row r="30" spans="1:9" s="12" customFormat="1">
      <c r="A30" s="68">
        <v>19</v>
      </c>
      <c r="B30" s="76" t="s">
        <v>257</v>
      </c>
      <c r="C30" s="77" t="s">
        <v>258</v>
      </c>
      <c r="D30" s="78" t="s">
        <v>259</v>
      </c>
      <c r="E30" s="79">
        <v>30</v>
      </c>
      <c r="F30" s="56" t="str">
        <f t="shared" si="0"/>
        <v>Yếu</v>
      </c>
      <c r="G30" s="79">
        <v>30</v>
      </c>
      <c r="H30" s="56" t="str">
        <f t="shared" si="1"/>
        <v>Yếu</v>
      </c>
      <c r="I30" s="14"/>
    </row>
    <row r="31" spans="1:9" s="12" customFormat="1">
      <c r="A31" s="68">
        <v>20</v>
      </c>
      <c r="B31" s="76" t="s">
        <v>260</v>
      </c>
      <c r="C31" s="77" t="s">
        <v>261</v>
      </c>
      <c r="D31" s="78" t="s">
        <v>183</v>
      </c>
      <c r="E31" s="79">
        <v>80</v>
      </c>
      <c r="F31" s="56" t="str">
        <f t="shared" si="0"/>
        <v>Tốt</v>
      </c>
      <c r="G31" s="79">
        <v>80</v>
      </c>
      <c r="H31" s="56" t="str">
        <f t="shared" si="1"/>
        <v>Tốt</v>
      </c>
      <c r="I31" s="57"/>
    </row>
    <row r="32" spans="1:9" s="12" customFormat="1">
      <c r="A32" s="68">
        <v>21</v>
      </c>
      <c r="B32" s="76" t="s">
        <v>262</v>
      </c>
      <c r="C32" s="77" t="s">
        <v>263</v>
      </c>
      <c r="D32" s="78" t="s">
        <v>185</v>
      </c>
      <c r="E32" s="79">
        <v>70</v>
      </c>
      <c r="F32" s="56" t="str">
        <f t="shared" si="0"/>
        <v>Khá</v>
      </c>
      <c r="G32" s="79">
        <v>70</v>
      </c>
      <c r="H32" s="56" t="str">
        <f t="shared" si="1"/>
        <v>Khá</v>
      </c>
      <c r="I32" s="14"/>
    </row>
    <row r="33" spans="1:9" s="12" customFormat="1">
      <c r="A33" s="68">
        <v>22</v>
      </c>
      <c r="B33" s="76" t="s">
        <v>264</v>
      </c>
      <c r="C33" s="77" t="s">
        <v>208</v>
      </c>
      <c r="D33" s="78" t="s">
        <v>215</v>
      </c>
      <c r="E33" s="79">
        <v>79</v>
      </c>
      <c r="F33" s="56" t="str">
        <f t="shared" si="0"/>
        <v>Khá</v>
      </c>
      <c r="G33" s="79">
        <v>79</v>
      </c>
      <c r="H33" s="56" t="str">
        <f t="shared" si="1"/>
        <v>Khá</v>
      </c>
      <c r="I33" s="14"/>
    </row>
    <row r="34" spans="1:9" s="12" customFormat="1">
      <c r="A34" s="68">
        <v>23</v>
      </c>
      <c r="B34" s="76" t="s">
        <v>265</v>
      </c>
      <c r="C34" s="77" t="s">
        <v>266</v>
      </c>
      <c r="D34" s="78" t="s">
        <v>215</v>
      </c>
      <c r="E34" s="79">
        <v>72</v>
      </c>
      <c r="F34" s="56" t="str">
        <f t="shared" si="0"/>
        <v>Khá</v>
      </c>
      <c r="G34" s="79">
        <v>72</v>
      </c>
      <c r="H34" s="56" t="str">
        <f t="shared" si="1"/>
        <v>Khá</v>
      </c>
      <c r="I34" s="14"/>
    </row>
    <row r="35" spans="1:9" s="12" customFormat="1">
      <c r="A35" s="68">
        <v>24</v>
      </c>
      <c r="B35" s="76" t="s">
        <v>267</v>
      </c>
      <c r="C35" s="77" t="s">
        <v>268</v>
      </c>
      <c r="D35" s="78" t="s">
        <v>187</v>
      </c>
      <c r="E35" s="79">
        <v>76</v>
      </c>
      <c r="F35" s="56" t="str">
        <f t="shared" si="0"/>
        <v>Khá</v>
      </c>
      <c r="G35" s="79">
        <v>76</v>
      </c>
      <c r="H35" s="56" t="str">
        <f t="shared" si="1"/>
        <v>Khá</v>
      </c>
      <c r="I35" s="14"/>
    </row>
    <row r="36" spans="1:9" s="12" customFormat="1">
      <c r="A36" s="68">
        <v>25</v>
      </c>
      <c r="B36" s="76" t="s">
        <v>269</v>
      </c>
      <c r="C36" s="77" t="s">
        <v>270</v>
      </c>
      <c r="D36" s="78" t="s">
        <v>188</v>
      </c>
      <c r="E36" s="79">
        <v>71</v>
      </c>
      <c r="F36" s="56" t="str">
        <f t="shared" si="0"/>
        <v>Khá</v>
      </c>
      <c r="G36" s="79">
        <v>71</v>
      </c>
      <c r="H36" s="56" t="str">
        <f t="shared" si="1"/>
        <v>Khá</v>
      </c>
      <c r="I36" s="14"/>
    </row>
    <row r="37" spans="1:9" s="12" customFormat="1">
      <c r="A37" s="68">
        <v>26</v>
      </c>
      <c r="B37" s="76" t="s">
        <v>271</v>
      </c>
      <c r="C37" s="77" t="s">
        <v>190</v>
      </c>
      <c r="D37" s="78" t="s">
        <v>205</v>
      </c>
      <c r="E37" s="79">
        <v>81</v>
      </c>
      <c r="F37" s="56" t="str">
        <f t="shared" si="0"/>
        <v>Tốt</v>
      </c>
      <c r="G37" s="79">
        <v>81</v>
      </c>
      <c r="H37" s="56" t="str">
        <f t="shared" si="1"/>
        <v>Tốt</v>
      </c>
      <c r="I37" s="14"/>
    </row>
    <row r="38" spans="1:9" s="12" customFormat="1">
      <c r="A38" s="68">
        <v>27</v>
      </c>
      <c r="B38" s="76" t="s">
        <v>272</v>
      </c>
      <c r="C38" s="77" t="s">
        <v>273</v>
      </c>
      <c r="D38" s="78" t="s">
        <v>274</v>
      </c>
      <c r="E38" s="79">
        <v>71</v>
      </c>
      <c r="F38" s="56" t="str">
        <f t="shared" si="0"/>
        <v>Khá</v>
      </c>
      <c r="G38" s="79">
        <v>71</v>
      </c>
      <c r="H38" s="56" t="str">
        <f t="shared" si="1"/>
        <v>Khá</v>
      </c>
      <c r="I38" s="57"/>
    </row>
    <row r="39" spans="1:9" s="12" customFormat="1">
      <c r="A39" s="68">
        <v>28</v>
      </c>
      <c r="B39" s="76" t="s">
        <v>275</v>
      </c>
      <c r="C39" s="77" t="s">
        <v>276</v>
      </c>
      <c r="D39" s="78" t="s">
        <v>212</v>
      </c>
      <c r="E39" s="79">
        <v>75</v>
      </c>
      <c r="F39" s="56" t="str">
        <f t="shared" si="0"/>
        <v>Khá</v>
      </c>
      <c r="G39" s="79">
        <v>75</v>
      </c>
      <c r="H39" s="56" t="str">
        <f t="shared" si="1"/>
        <v>Khá</v>
      </c>
      <c r="I39" s="14"/>
    </row>
    <row r="40" spans="1:9" s="12" customFormat="1">
      <c r="A40" s="68">
        <v>29</v>
      </c>
      <c r="B40" s="76" t="s">
        <v>277</v>
      </c>
      <c r="C40" s="77" t="s">
        <v>278</v>
      </c>
      <c r="D40" s="78" t="s">
        <v>206</v>
      </c>
      <c r="E40" s="79">
        <v>77</v>
      </c>
      <c r="F40" s="56" t="str">
        <f t="shared" si="0"/>
        <v>Khá</v>
      </c>
      <c r="G40" s="79">
        <v>77</v>
      </c>
      <c r="H40" s="56" t="str">
        <f t="shared" si="1"/>
        <v>Khá</v>
      </c>
      <c r="I40" s="57"/>
    </row>
    <row r="41" spans="1:9" s="12" customFormat="1">
      <c r="A41" s="68">
        <v>30</v>
      </c>
      <c r="B41" s="76" t="s">
        <v>279</v>
      </c>
      <c r="C41" s="77" t="s">
        <v>178</v>
      </c>
      <c r="D41" s="78" t="s">
        <v>166</v>
      </c>
      <c r="E41" s="79">
        <v>76</v>
      </c>
      <c r="F41" s="56" t="str">
        <f t="shared" si="0"/>
        <v>Khá</v>
      </c>
      <c r="G41" s="79">
        <v>76</v>
      </c>
      <c r="H41" s="56" t="str">
        <f t="shared" si="1"/>
        <v>Khá</v>
      </c>
      <c r="I41" s="57"/>
    </row>
    <row r="42" spans="1:9" s="12" customFormat="1">
      <c r="A42" s="68">
        <v>31</v>
      </c>
      <c r="B42" s="76" t="s">
        <v>280</v>
      </c>
      <c r="C42" s="77" t="s">
        <v>281</v>
      </c>
      <c r="D42" s="78" t="s">
        <v>282</v>
      </c>
      <c r="E42" s="79">
        <v>77</v>
      </c>
      <c r="F42" s="56" t="str">
        <f t="shared" si="0"/>
        <v>Khá</v>
      </c>
      <c r="G42" s="79">
        <v>77</v>
      </c>
      <c r="H42" s="56" t="str">
        <f t="shared" si="1"/>
        <v>Khá</v>
      </c>
      <c r="I42" s="57"/>
    </row>
    <row r="43" spans="1:9" s="12" customFormat="1">
      <c r="A43" s="68">
        <v>32</v>
      </c>
      <c r="B43" s="76" t="s">
        <v>283</v>
      </c>
      <c r="C43" s="77" t="s">
        <v>284</v>
      </c>
      <c r="D43" s="78" t="s">
        <v>285</v>
      </c>
      <c r="E43" s="79">
        <v>80</v>
      </c>
      <c r="F43" s="56" t="str">
        <f t="shared" si="0"/>
        <v>Tốt</v>
      </c>
      <c r="G43" s="79">
        <v>80</v>
      </c>
      <c r="H43" s="56" t="str">
        <f t="shared" si="1"/>
        <v>Tốt</v>
      </c>
      <c r="I43" s="14"/>
    </row>
    <row r="44" spans="1:9" s="12" customFormat="1">
      <c r="A44" s="68">
        <v>33</v>
      </c>
      <c r="B44" s="76" t="s">
        <v>286</v>
      </c>
      <c r="C44" s="77" t="s">
        <v>287</v>
      </c>
      <c r="D44" s="78" t="s">
        <v>172</v>
      </c>
      <c r="E44" s="79">
        <v>69</v>
      </c>
      <c r="F44" s="56" t="str">
        <f t="shared" si="0"/>
        <v>TB</v>
      </c>
      <c r="G44" s="79">
        <v>69</v>
      </c>
      <c r="H44" s="56" t="str">
        <f t="shared" si="1"/>
        <v>TB</v>
      </c>
      <c r="I44" s="14"/>
    </row>
    <row r="45" spans="1:9" s="12" customFormat="1">
      <c r="A45" s="68">
        <v>34</v>
      </c>
      <c r="B45" s="76" t="s">
        <v>288</v>
      </c>
      <c r="C45" s="77" t="s">
        <v>289</v>
      </c>
      <c r="D45" s="78" t="s">
        <v>207</v>
      </c>
      <c r="E45" s="79">
        <v>77</v>
      </c>
      <c r="F45" s="56" t="str">
        <f t="shared" si="0"/>
        <v>Khá</v>
      </c>
      <c r="G45" s="79">
        <v>77</v>
      </c>
      <c r="H45" s="56" t="str">
        <f t="shared" si="1"/>
        <v>Khá</v>
      </c>
      <c r="I45" s="14"/>
    </row>
    <row r="46" spans="1:9" ht="15">
      <c r="A46" s="46"/>
      <c r="B46" s="46"/>
      <c r="C46" s="128" t="s">
        <v>146</v>
      </c>
      <c r="D46" s="128"/>
      <c r="E46" s="128"/>
      <c r="F46" s="128"/>
      <c r="G46" s="128"/>
      <c r="H46" s="128"/>
      <c r="I46" s="128"/>
    </row>
    <row r="47" spans="1:9">
      <c r="C47" s="119" t="s">
        <v>147</v>
      </c>
      <c r="D47" s="120"/>
      <c r="E47" s="129" t="s">
        <v>142</v>
      </c>
      <c r="F47" s="130"/>
      <c r="G47" s="129" t="s">
        <v>143</v>
      </c>
      <c r="H47" s="130"/>
      <c r="I47" s="131" t="s">
        <v>13</v>
      </c>
    </row>
    <row r="48" spans="1:9" s="12" customFormat="1">
      <c r="C48" s="121"/>
      <c r="D48" s="122"/>
      <c r="E48" s="52" t="s">
        <v>148</v>
      </c>
      <c r="F48" s="19" t="s">
        <v>149</v>
      </c>
      <c r="G48" s="52" t="s">
        <v>148</v>
      </c>
      <c r="H48" s="19" t="s">
        <v>149</v>
      </c>
      <c r="I48" s="125"/>
    </row>
    <row r="49" spans="1:10">
      <c r="C49" s="100" t="s">
        <v>150</v>
      </c>
      <c r="D49" s="101"/>
      <c r="E49" s="58">
        <f>COUNTIF(F12:F45,"Xuất sắc")</f>
        <v>0</v>
      </c>
      <c r="F49" s="80">
        <f t="shared" ref="F49:F54" si="2">E49*100/$A$45</f>
        <v>0</v>
      </c>
      <c r="G49" s="58">
        <f>COUNTIF(H12:H45,"Xuất sắc")</f>
        <v>0</v>
      </c>
      <c r="H49" s="80">
        <f t="shared" ref="H49:H54" si="3">G49*100/$A$45</f>
        <v>0</v>
      </c>
      <c r="I49" s="60"/>
    </row>
    <row r="50" spans="1:10">
      <c r="C50" s="100" t="s">
        <v>151</v>
      </c>
      <c r="D50" s="101"/>
      <c r="E50" s="58">
        <f>COUNTIF(F12:F45,"Tốt")</f>
        <v>12</v>
      </c>
      <c r="F50" s="80">
        <f t="shared" si="2"/>
        <v>35.294117647058826</v>
      </c>
      <c r="G50" s="58">
        <f>COUNTIF(H12:H45,"Tốt")</f>
        <v>12</v>
      </c>
      <c r="H50" s="80">
        <f t="shared" si="3"/>
        <v>35.294117647058826</v>
      </c>
      <c r="I50" s="60"/>
    </row>
    <row r="51" spans="1:10">
      <c r="C51" s="100" t="s">
        <v>152</v>
      </c>
      <c r="D51" s="101"/>
      <c r="E51" s="58">
        <f>COUNTIF(F12:F45,"Khá")</f>
        <v>17</v>
      </c>
      <c r="F51" s="80">
        <f t="shared" si="2"/>
        <v>50</v>
      </c>
      <c r="G51" s="58">
        <f>COUNTIF(H12:H45,"Khá")</f>
        <v>17</v>
      </c>
      <c r="H51" s="80">
        <f t="shared" si="3"/>
        <v>50</v>
      </c>
      <c r="I51" s="60"/>
    </row>
    <row r="52" spans="1:10">
      <c r="C52" s="100" t="s">
        <v>153</v>
      </c>
      <c r="D52" s="101"/>
      <c r="E52" s="58">
        <f>COUNTIF(F12:F45,"TB")</f>
        <v>3</v>
      </c>
      <c r="F52" s="80">
        <f t="shared" si="2"/>
        <v>8.8235294117647065</v>
      </c>
      <c r="G52" s="58">
        <f>COUNTIF(H12:H45,"TB")</f>
        <v>3</v>
      </c>
      <c r="H52" s="80">
        <f t="shared" si="3"/>
        <v>8.8235294117647065</v>
      </c>
      <c r="I52" s="60"/>
    </row>
    <row r="53" spans="1:10">
      <c r="C53" s="100" t="s">
        <v>154</v>
      </c>
      <c r="D53" s="101"/>
      <c r="E53" s="58">
        <f>COUNTIF(F12:F45,"Yếu")</f>
        <v>2</v>
      </c>
      <c r="F53" s="80">
        <f t="shared" si="2"/>
        <v>5.882352941176471</v>
      </c>
      <c r="G53" s="58">
        <f>COUNTIF(H12:H45,"Yếu")</f>
        <v>2</v>
      </c>
      <c r="H53" s="80">
        <f t="shared" si="3"/>
        <v>5.882352941176471</v>
      </c>
      <c r="I53" s="60"/>
    </row>
    <row r="54" spans="1:10" ht="14.5" thickBot="1">
      <c r="C54" s="102" t="s">
        <v>155</v>
      </c>
      <c r="D54" s="103"/>
      <c r="E54" s="61">
        <f>COUNTIF(F12:F45,"Không XL")</f>
        <v>0</v>
      </c>
      <c r="F54" s="81">
        <f t="shared" si="2"/>
        <v>0</v>
      </c>
      <c r="G54" s="61">
        <f>COUNTIF(H12:H45,"Không XL")</f>
        <v>0</v>
      </c>
      <c r="H54" s="81">
        <f t="shared" si="3"/>
        <v>0</v>
      </c>
      <c r="I54" s="63"/>
    </row>
    <row r="55" spans="1:10">
      <c r="C55" s="67"/>
      <c r="D55" s="67"/>
      <c r="F55" s="64"/>
    </row>
    <row r="56" spans="1:10" ht="15.5">
      <c r="E56" s="104" t="s">
        <v>216</v>
      </c>
      <c r="F56" s="104"/>
      <c r="G56" s="104"/>
      <c r="H56" s="104"/>
      <c r="I56" s="104"/>
    </row>
    <row r="57" spans="1:10">
      <c r="A57" s="97" t="s">
        <v>157</v>
      </c>
      <c r="B57" s="97"/>
      <c r="C57" s="97"/>
      <c r="D57" s="97"/>
      <c r="E57" s="97"/>
      <c r="F57" s="97" t="s">
        <v>142</v>
      </c>
      <c r="G57" s="97"/>
      <c r="H57" s="97"/>
      <c r="I57" s="73" t="s">
        <v>158</v>
      </c>
      <c r="J57" s="65"/>
    </row>
    <row r="62" spans="1:10">
      <c r="F62" s="132" t="s">
        <v>432</v>
      </c>
      <c r="G62" s="132"/>
      <c r="H62" s="132"/>
      <c r="I62" s="72"/>
    </row>
  </sheetData>
  <mergeCells count="31">
    <mergeCell ref="A2:D2"/>
    <mergeCell ref="E2:I2"/>
    <mergeCell ref="A3:D3"/>
    <mergeCell ref="E3:I3"/>
    <mergeCell ref="A4:D4"/>
    <mergeCell ref="E4:I4"/>
    <mergeCell ref="C49:D49"/>
    <mergeCell ref="A5:D5"/>
    <mergeCell ref="A6:I6"/>
    <mergeCell ref="A7:I7"/>
    <mergeCell ref="A8:I8"/>
    <mergeCell ref="A10:A11"/>
    <mergeCell ref="B10:B11"/>
    <mergeCell ref="C10:D11"/>
    <mergeCell ref="E10:F10"/>
    <mergeCell ref="G10:H10"/>
    <mergeCell ref="I10:I11"/>
    <mergeCell ref="C46:I46"/>
    <mergeCell ref="C47:D48"/>
    <mergeCell ref="E47:F47"/>
    <mergeCell ref="G47:H47"/>
    <mergeCell ref="I47:I48"/>
    <mergeCell ref="F62:H62"/>
    <mergeCell ref="A57:E57"/>
    <mergeCell ref="F57:H57"/>
    <mergeCell ref="C50:D50"/>
    <mergeCell ref="C51:D51"/>
    <mergeCell ref="C52:D52"/>
    <mergeCell ref="C53:D53"/>
    <mergeCell ref="C54:D54"/>
    <mergeCell ref="E56:I56"/>
  </mergeCells>
  <conditionalFormatting sqref="F12:F45 H12:H45">
    <cfRule type="cellIs" dxfId="9" priority="1" stopIfTrue="1" operator="equal">
      <formula>"SVG"</formula>
    </cfRule>
    <cfRule type="cellIs" dxfId="8" priority="2" stopIfTrue="1" operator="equal">
      <formula>"SVXS"</formula>
    </cfRule>
  </conditionalFormatting>
  <pageMargins left="0.34" right="0.22" top="0.63" bottom="0.51" header="0.64" footer="0.36"/>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T49"/>
  <sheetViews>
    <sheetView tabSelected="1" workbookViewId="0">
      <selection activeCell="K46" sqref="K46"/>
    </sheetView>
  </sheetViews>
  <sheetFormatPr defaultColWidth="9" defaultRowHeight="14"/>
  <cols>
    <col min="1" max="1" width="5.08984375" style="4" customWidth="1"/>
    <col min="2" max="2" width="10.6328125" style="4" customWidth="1"/>
    <col min="3" max="3" width="20.6328125" style="4" customWidth="1"/>
    <col min="4" max="4" width="7.6328125" style="4" customWidth="1"/>
    <col min="5" max="5" width="8.08984375" style="4" customWidth="1"/>
    <col min="6" max="6" width="9.6328125" style="4" customWidth="1"/>
    <col min="7" max="7" width="8.08984375" style="4" customWidth="1"/>
    <col min="8" max="8" width="9.6328125" style="4" customWidth="1"/>
    <col min="9" max="9" width="20.6328125" style="4" customWidth="1"/>
    <col min="10" max="16384" width="9" style="4"/>
  </cols>
  <sheetData>
    <row r="1" spans="1:20" ht="15" customHeight="1">
      <c r="A1" s="46"/>
      <c r="B1" s="46"/>
      <c r="C1" s="46"/>
      <c r="D1" s="46"/>
      <c r="E1" s="46"/>
      <c r="F1" s="46"/>
      <c r="G1" s="46"/>
      <c r="H1" s="46"/>
      <c r="I1" s="47" t="s">
        <v>133</v>
      </c>
    </row>
    <row r="2" spans="1:20" ht="17.149999999999999" customHeight="1">
      <c r="A2" s="127" t="s">
        <v>134</v>
      </c>
      <c r="B2" s="127"/>
      <c r="C2" s="127"/>
      <c r="D2" s="127"/>
      <c r="E2" s="98" t="s">
        <v>135</v>
      </c>
      <c r="F2" s="98"/>
      <c r="G2" s="98"/>
      <c r="H2" s="98"/>
      <c r="I2" s="98"/>
      <c r="J2" s="3"/>
      <c r="K2" s="3"/>
      <c r="L2" s="3"/>
      <c r="M2" s="3"/>
      <c r="N2" s="3"/>
      <c r="O2" s="3"/>
      <c r="P2" s="3"/>
      <c r="Q2" s="3"/>
      <c r="R2" s="3"/>
      <c r="S2" s="3"/>
      <c r="T2" s="3"/>
    </row>
    <row r="3" spans="1:20" ht="17.149999999999999" customHeight="1">
      <c r="A3" s="98" t="s">
        <v>136</v>
      </c>
      <c r="B3" s="98"/>
      <c r="C3" s="98"/>
      <c r="D3" s="98"/>
      <c r="E3" s="99" t="s">
        <v>137</v>
      </c>
      <c r="F3" s="99"/>
      <c r="G3" s="99"/>
      <c r="H3" s="99"/>
      <c r="I3" s="99"/>
      <c r="J3" s="3"/>
      <c r="K3" s="3"/>
      <c r="L3" s="3"/>
      <c r="M3" s="3"/>
      <c r="N3" s="3"/>
      <c r="O3" s="3"/>
      <c r="P3" s="3"/>
      <c r="Q3" s="3"/>
      <c r="R3" s="3"/>
      <c r="S3" s="3"/>
      <c r="T3" s="3"/>
    </row>
    <row r="4" spans="1:20" ht="17.149999999999999" customHeight="1">
      <c r="A4" s="98" t="s">
        <v>138</v>
      </c>
      <c r="B4" s="98"/>
      <c r="C4" s="98"/>
      <c r="D4" s="98"/>
      <c r="E4" s="97"/>
      <c r="F4" s="97"/>
      <c r="G4" s="97"/>
      <c r="H4" s="97"/>
      <c r="I4" s="97"/>
      <c r="J4" s="3"/>
      <c r="K4" s="3"/>
      <c r="L4" s="3"/>
      <c r="M4" s="3"/>
      <c r="N4" s="3"/>
      <c r="O4" s="3"/>
      <c r="P4" s="3"/>
      <c r="Q4" s="3"/>
      <c r="R4" s="3"/>
      <c r="S4" s="3"/>
      <c r="T4" s="3"/>
    </row>
    <row r="5" spans="1:20" s="49" customFormat="1" ht="12" customHeight="1">
      <c r="A5" s="105"/>
      <c r="B5" s="105"/>
      <c r="C5" s="105"/>
      <c r="D5" s="105"/>
      <c r="E5" s="48"/>
      <c r="J5" s="48"/>
      <c r="K5" s="48"/>
      <c r="L5" s="48"/>
      <c r="M5" s="48"/>
      <c r="N5" s="48"/>
      <c r="O5" s="48"/>
      <c r="P5" s="48"/>
      <c r="Q5" s="48"/>
      <c r="R5" s="48"/>
      <c r="S5" s="48"/>
      <c r="T5" s="48"/>
    </row>
    <row r="6" spans="1:20" ht="25" customHeight="1">
      <c r="A6" s="106" t="s">
        <v>139</v>
      </c>
      <c r="B6" s="106"/>
      <c r="C6" s="106"/>
      <c r="D6" s="106"/>
      <c r="E6" s="106"/>
      <c r="F6" s="106"/>
      <c r="G6" s="106"/>
      <c r="H6" s="106"/>
      <c r="I6" s="106"/>
      <c r="J6" s="5"/>
      <c r="K6" s="5"/>
      <c r="L6" s="5"/>
      <c r="M6" s="5"/>
      <c r="N6" s="5"/>
      <c r="O6" s="5"/>
      <c r="P6" s="5"/>
      <c r="Q6" s="5"/>
      <c r="R6" s="5"/>
      <c r="S6" s="5"/>
      <c r="T6" s="5"/>
    </row>
    <row r="7" spans="1:20" s="8" customFormat="1" ht="20.149999999999999" customHeight="1">
      <c r="A7" s="106" t="s">
        <v>218</v>
      </c>
      <c r="B7" s="106"/>
      <c r="C7" s="106"/>
      <c r="D7" s="106"/>
      <c r="E7" s="106"/>
      <c r="F7" s="106"/>
      <c r="G7" s="106"/>
      <c r="H7" s="106"/>
      <c r="I7" s="106"/>
      <c r="J7" s="50"/>
      <c r="K7" s="50"/>
      <c r="L7" s="50"/>
      <c r="M7" s="50"/>
      <c r="N7" s="50"/>
      <c r="O7" s="50"/>
      <c r="P7" s="50"/>
      <c r="Q7" s="50"/>
      <c r="R7" s="50"/>
      <c r="S7" s="50"/>
      <c r="T7" s="50"/>
    </row>
    <row r="8" spans="1:20" s="8" customFormat="1" ht="18" customHeight="1">
      <c r="A8" s="107" t="s">
        <v>483</v>
      </c>
      <c r="B8" s="107"/>
      <c r="C8" s="107"/>
      <c r="D8" s="107"/>
      <c r="E8" s="107"/>
      <c r="F8" s="107"/>
      <c r="G8" s="107"/>
      <c r="H8" s="107"/>
      <c r="I8" s="107"/>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8" t="s">
        <v>0</v>
      </c>
      <c r="B10" s="108" t="s">
        <v>140</v>
      </c>
      <c r="C10" s="111" t="s">
        <v>141</v>
      </c>
      <c r="D10" s="112"/>
      <c r="E10" s="115" t="s">
        <v>142</v>
      </c>
      <c r="F10" s="116"/>
      <c r="G10" s="115" t="s">
        <v>143</v>
      </c>
      <c r="H10" s="116"/>
      <c r="I10" s="117" t="s">
        <v>13</v>
      </c>
    </row>
    <row r="11" spans="1:20" s="12" customFormat="1" ht="30" customHeight="1">
      <c r="A11" s="110"/>
      <c r="B11" s="110"/>
      <c r="C11" s="113"/>
      <c r="D11" s="114"/>
      <c r="E11" s="52" t="s">
        <v>144</v>
      </c>
      <c r="F11" s="52" t="s">
        <v>145</v>
      </c>
      <c r="G11" s="52" t="s">
        <v>144</v>
      </c>
      <c r="H11" s="52" t="s">
        <v>145</v>
      </c>
      <c r="I11" s="109"/>
    </row>
    <row r="12" spans="1:20" s="12" customFormat="1" ht="17.5" customHeight="1">
      <c r="A12" s="71">
        <v>1</v>
      </c>
      <c r="B12" s="135" t="s">
        <v>504</v>
      </c>
      <c r="C12" s="134" t="s">
        <v>505</v>
      </c>
      <c r="D12" s="134" t="s">
        <v>435</v>
      </c>
      <c r="E12" s="79">
        <v>0</v>
      </c>
      <c r="F12" s="56" t="str">
        <f>IF(AND(E12&gt;=90),"Xuất sắc",IF(AND(E12&gt;=80),"Tốt",IF(AND(E12&gt;=70),"Khá",IF(AND(E12&gt;=60),"TB",IF(AND(E12&gt;=50),"TB",IF(AND(E12&lt;50),IF(AND(E12&gt;0),"Yếu",IF(AND(E12=0),"Không XL"," "))))))))</f>
        <v>Không XL</v>
      </c>
      <c r="G12" s="79">
        <v>0</v>
      </c>
      <c r="H12" s="56" t="str">
        <f>IF(AND(G12&gt;=90),"Xuất sắc",IF(AND(G12&gt;=80),"Tốt",IF(AND(G12&gt;=70),"Khá",IF(AND(G12&gt;=60),"TB",IF(AND(G12&gt;=50),"TB",IF(AND(G12&lt;50),IF(AND(G12&gt;0),"Yếu",IF(AND(G12=0),"Không XL"," "))))))))</f>
        <v>Không XL</v>
      </c>
      <c r="I12" s="133" t="s">
        <v>514</v>
      </c>
    </row>
    <row r="13" spans="1:20" s="12" customFormat="1" ht="17.5" customHeight="1">
      <c r="A13" s="71">
        <v>2</v>
      </c>
      <c r="B13" s="135" t="s">
        <v>484</v>
      </c>
      <c r="C13" s="134" t="s">
        <v>485</v>
      </c>
      <c r="D13" s="134" t="s">
        <v>177</v>
      </c>
      <c r="E13" s="79">
        <v>75</v>
      </c>
      <c r="F13" s="56" t="str">
        <f t="shared" ref="F13:F33" si="0">IF(AND(E13&gt;=90),"Xuất sắc",IF(AND(E13&gt;=80),"Tốt",IF(AND(E13&gt;=70),"Khá",IF(AND(E13&gt;=60),"TB",IF(AND(E13&gt;=50),"TB",IF(AND(E13&lt;50),IF(AND(E13&gt;0),"Yếu",IF(AND(E13=0),"Không XL"," "))))))))</f>
        <v>Khá</v>
      </c>
      <c r="G13" s="79">
        <v>75</v>
      </c>
      <c r="H13" s="56" t="str">
        <f t="shared" ref="H13" si="1">IF(AND(G13&gt;=90),"Xuất sắc",IF(AND(G13&gt;=80),"Tốt",IF(AND(G13&gt;=70),"Khá",IF(AND(G13&gt;=60),"TB",IF(AND(G13&gt;=50),"TB",IF(AND(G13&lt;50),IF(AND(G13&gt;0),"Yếu",IF(AND(G13=0),"Không XL"," "))))))))</f>
        <v>Khá</v>
      </c>
      <c r="I13" s="57"/>
    </row>
    <row r="14" spans="1:20" s="12" customFormat="1" ht="17.5" customHeight="1">
      <c r="A14" s="71">
        <v>3</v>
      </c>
      <c r="B14" s="135" t="s">
        <v>486</v>
      </c>
      <c r="C14" s="134" t="s">
        <v>487</v>
      </c>
      <c r="D14" s="134" t="s">
        <v>488</v>
      </c>
      <c r="E14" s="79">
        <v>76</v>
      </c>
      <c r="F14" s="56" t="str">
        <f t="shared" si="0"/>
        <v>Khá</v>
      </c>
      <c r="G14" s="79">
        <v>76</v>
      </c>
      <c r="H14" s="56" t="str">
        <f t="shared" ref="H14" si="2">IF(AND(G14&gt;=90),"Xuất sắc",IF(AND(G14&gt;=80),"Tốt",IF(AND(G14&gt;=70),"Khá",IF(AND(G14&gt;=60),"TB",IF(AND(G14&gt;=50),"TB",IF(AND(G14&lt;50),IF(AND(G14&gt;0),"Yếu",IF(AND(G14=0),"Không XL"," "))))))))</f>
        <v>Khá</v>
      </c>
      <c r="I14" s="57"/>
    </row>
    <row r="15" spans="1:20" s="12" customFormat="1" ht="17.5" customHeight="1">
      <c r="A15" s="71">
        <v>4</v>
      </c>
      <c r="B15" s="135" t="s">
        <v>489</v>
      </c>
      <c r="C15" s="134" t="s">
        <v>490</v>
      </c>
      <c r="D15" s="134" t="s">
        <v>195</v>
      </c>
      <c r="E15" s="79">
        <v>72</v>
      </c>
      <c r="F15" s="56" t="str">
        <f t="shared" si="0"/>
        <v>Khá</v>
      </c>
      <c r="G15" s="79">
        <v>72</v>
      </c>
      <c r="H15" s="56" t="str">
        <f t="shared" ref="H15" si="3">IF(AND(G15&gt;=90),"Xuất sắc",IF(AND(G15&gt;=80),"Tốt",IF(AND(G15&gt;=70),"Khá",IF(AND(G15&gt;=60),"TB",IF(AND(G15&gt;=50),"TB",IF(AND(G15&lt;50),IF(AND(G15&gt;0),"Yếu",IF(AND(G15=0),"Không XL"," "))))))))</f>
        <v>Khá</v>
      </c>
      <c r="I15" s="14"/>
    </row>
    <row r="16" spans="1:20" s="12" customFormat="1" ht="17.5" customHeight="1">
      <c r="A16" s="71">
        <v>5</v>
      </c>
      <c r="B16" s="135" t="s">
        <v>506</v>
      </c>
      <c r="C16" s="134" t="s">
        <v>507</v>
      </c>
      <c r="D16" s="134" t="s">
        <v>211</v>
      </c>
      <c r="E16" s="79">
        <v>0</v>
      </c>
      <c r="F16" s="56" t="str">
        <f t="shared" si="0"/>
        <v>Không XL</v>
      </c>
      <c r="G16" s="79">
        <v>0</v>
      </c>
      <c r="H16" s="56" t="str">
        <f t="shared" ref="H16" si="4">IF(AND(G16&gt;=90),"Xuất sắc",IF(AND(G16&gt;=80),"Tốt",IF(AND(G16&gt;=70),"Khá",IF(AND(G16&gt;=60),"TB",IF(AND(G16&gt;=50),"TB",IF(AND(G16&lt;50),IF(AND(G16&gt;0),"Yếu",IF(AND(G16=0),"Không XL"," "))))))))</f>
        <v>Không XL</v>
      </c>
      <c r="I16" s="133" t="s">
        <v>514</v>
      </c>
    </row>
    <row r="17" spans="1:9" s="12" customFormat="1">
      <c r="A17" s="71">
        <v>6</v>
      </c>
      <c r="B17" s="135" t="s">
        <v>508</v>
      </c>
      <c r="C17" s="134" t="s">
        <v>509</v>
      </c>
      <c r="D17" s="134" t="s">
        <v>510</v>
      </c>
      <c r="E17" s="79">
        <v>0</v>
      </c>
      <c r="F17" s="56" t="str">
        <f t="shared" si="0"/>
        <v>Không XL</v>
      </c>
      <c r="G17" s="79">
        <v>0</v>
      </c>
      <c r="H17" s="56" t="str">
        <f t="shared" ref="H17" si="5">IF(AND(G17&gt;=90),"Xuất sắc",IF(AND(G17&gt;=80),"Tốt",IF(AND(G17&gt;=70),"Khá",IF(AND(G17&gt;=60),"TB",IF(AND(G17&gt;=50),"TB",IF(AND(G17&lt;50),IF(AND(G17&gt;0),"Yếu",IF(AND(G17=0),"Không XL"," "))))))))</f>
        <v>Không XL</v>
      </c>
      <c r="I17" s="133" t="s">
        <v>514</v>
      </c>
    </row>
    <row r="18" spans="1:9" s="12" customFormat="1">
      <c r="A18" s="71">
        <v>7</v>
      </c>
      <c r="B18" s="135" t="s">
        <v>511</v>
      </c>
      <c r="C18" s="134" t="s">
        <v>512</v>
      </c>
      <c r="D18" s="134" t="s">
        <v>204</v>
      </c>
      <c r="E18" s="79">
        <v>0</v>
      </c>
      <c r="F18" s="56" t="str">
        <f t="shared" si="0"/>
        <v>Không XL</v>
      </c>
      <c r="G18" s="79">
        <v>0</v>
      </c>
      <c r="H18" s="56" t="str">
        <f t="shared" ref="H18" si="6">IF(AND(G18&gt;=90),"Xuất sắc",IF(AND(G18&gt;=80),"Tốt",IF(AND(G18&gt;=70),"Khá",IF(AND(G18&gt;=60),"TB",IF(AND(G18&gt;=50),"TB",IF(AND(G18&lt;50),IF(AND(G18&gt;0),"Yếu",IF(AND(G18=0),"Không XL"," "))))))))</f>
        <v>Không XL</v>
      </c>
      <c r="I18" s="133" t="s">
        <v>514</v>
      </c>
    </row>
    <row r="19" spans="1:9" s="12" customFormat="1">
      <c r="A19" s="71">
        <v>8</v>
      </c>
      <c r="B19" s="135" t="s">
        <v>491</v>
      </c>
      <c r="C19" s="134" t="s">
        <v>492</v>
      </c>
      <c r="D19" s="134" t="s">
        <v>493</v>
      </c>
      <c r="E19" s="79">
        <v>77</v>
      </c>
      <c r="F19" s="56" t="str">
        <f t="shared" si="0"/>
        <v>Khá</v>
      </c>
      <c r="G19" s="79">
        <v>77</v>
      </c>
      <c r="H19" s="56" t="str">
        <f t="shared" ref="H19" si="7">IF(AND(G19&gt;=90),"Xuất sắc",IF(AND(G19&gt;=80),"Tốt",IF(AND(G19&gt;=70),"Khá",IF(AND(G19&gt;=60),"TB",IF(AND(G19&gt;=50),"TB",IF(AND(G19&lt;50),IF(AND(G19&gt;0),"Yếu",IF(AND(G19=0),"Không XL"," "))))))))</f>
        <v>Khá</v>
      </c>
      <c r="I19" s="14"/>
    </row>
    <row r="20" spans="1:9" s="12" customFormat="1">
      <c r="A20" s="71">
        <v>9</v>
      </c>
      <c r="B20" s="135" t="s">
        <v>494</v>
      </c>
      <c r="C20" s="134" t="s">
        <v>495</v>
      </c>
      <c r="D20" s="134" t="s">
        <v>493</v>
      </c>
      <c r="E20" s="79">
        <v>76</v>
      </c>
      <c r="F20" s="56" t="str">
        <f t="shared" si="0"/>
        <v>Khá</v>
      </c>
      <c r="G20" s="79">
        <v>76</v>
      </c>
      <c r="H20" s="56" t="str">
        <f t="shared" ref="H20" si="8">IF(AND(G20&gt;=90),"Xuất sắc",IF(AND(G20&gt;=80),"Tốt",IF(AND(G20&gt;=70),"Khá",IF(AND(G20&gt;=60),"TB",IF(AND(G20&gt;=50),"TB",IF(AND(G20&lt;50),IF(AND(G20&gt;0),"Yếu",IF(AND(G20=0),"Không XL"," "))))))))</f>
        <v>Khá</v>
      </c>
      <c r="I20" s="57"/>
    </row>
    <row r="21" spans="1:9" s="12" customFormat="1">
      <c r="A21" s="71">
        <v>10</v>
      </c>
      <c r="B21" s="135" t="s">
        <v>496</v>
      </c>
      <c r="C21" s="134" t="s">
        <v>497</v>
      </c>
      <c r="D21" s="134" t="s">
        <v>282</v>
      </c>
      <c r="E21" s="79">
        <v>75</v>
      </c>
      <c r="F21" s="56" t="str">
        <f t="shared" si="0"/>
        <v>Khá</v>
      </c>
      <c r="G21" s="79">
        <v>75</v>
      </c>
      <c r="H21" s="56" t="str">
        <f t="shared" ref="H21" si="9">IF(AND(G21&gt;=90),"Xuất sắc",IF(AND(G21&gt;=80),"Tốt",IF(AND(G21&gt;=70),"Khá",IF(AND(G21&gt;=60),"TB",IF(AND(G21&gt;=50),"TB",IF(AND(G21&lt;50),IF(AND(G21&gt;0),"Yếu",IF(AND(G21=0),"Không XL"," "))))))))</f>
        <v>Khá</v>
      </c>
      <c r="I21" s="57"/>
    </row>
    <row r="22" spans="1:9" s="12" customFormat="1">
      <c r="A22" s="71">
        <v>11</v>
      </c>
      <c r="B22" s="135" t="s">
        <v>498</v>
      </c>
      <c r="C22" s="134" t="s">
        <v>499</v>
      </c>
      <c r="D22" s="134" t="s">
        <v>500</v>
      </c>
      <c r="E22" s="79">
        <v>75</v>
      </c>
      <c r="F22" s="56" t="str">
        <f t="shared" si="0"/>
        <v>Khá</v>
      </c>
      <c r="G22" s="79">
        <v>75</v>
      </c>
      <c r="H22" s="56" t="str">
        <f t="shared" ref="H22" si="10">IF(AND(G22&gt;=90),"Xuất sắc",IF(AND(G22&gt;=80),"Tốt",IF(AND(G22&gt;=70),"Khá",IF(AND(G22&gt;=60),"TB",IF(AND(G22&gt;=50),"TB",IF(AND(G22&lt;50),IF(AND(G22&gt;0),"Yếu",IF(AND(G22=0),"Không XL"," "))))))))</f>
        <v>Khá</v>
      </c>
      <c r="I22" s="57"/>
    </row>
    <row r="23" spans="1:9" s="12" customFormat="1">
      <c r="A23" s="71">
        <v>12</v>
      </c>
      <c r="B23" s="135" t="s">
        <v>501</v>
      </c>
      <c r="C23" s="134" t="s">
        <v>502</v>
      </c>
      <c r="D23" s="134" t="s">
        <v>503</v>
      </c>
      <c r="E23" s="79">
        <v>80</v>
      </c>
      <c r="F23" s="56" t="str">
        <f t="shared" si="0"/>
        <v>Tốt</v>
      </c>
      <c r="G23" s="79">
        <v>80</v>
      </c>
      <c r="H23" s="56" t="str">
        <f t="shared" ref="H23" si="11">IF(AND(G23&gt;=90),"Xuất sắc",IF(AND(G23&gt;=80),"Tốt",IF(AND(G23&gt;=70),"Khá",IF(AND(G23&gt;=60),"TB",IF(AND(G23&gt;=50),"TB",IF(AND(G23&lt;50),IF(AND(G23&gt;0),"Yếu",IF(AND(G23=0),"Không XL"," "))))))))</f>
        <v>Tốt</v>
      </c>
      <c r="I23" s="14" t="s">
        <v>513</v>
      </c>
    </row>
    <row r="24" spans="1:9" s="12" customFormat="1">
      <c r="A24" s="71"/>
      <c r="B24" s="76"/>
      <c r="C24" s="77"/>
      <c r="D24" s="78"/>
      <c r="E24" s="79"/>
      <c r="F24" s="56"/>
      <c r="G24" s="79"/>
      <c r="H24" s="56"/>
      <c r="I24" s="14"/>
    </row>
    <row r="25" spans="1:9" s="12" customFormat="1">
      <c r="A25" s="71"/>
      <c r="B25" s="76"/>
      <c r="C25" s="77"/>
      <c r="D25" s="78"/>
      <c r="E25" s="79"/>
      <c r="F25" s="56"/>
      <c r="G25" s="79"/>
      <c r="H25" s="56"/>
      <c r="I25" s="14"/>
    </row>
    <row r="26" spans="1:9" s="12" customFormat="1">
      <c r="A26" s="71"/>
      <c r="B26" s="76"/>
      <c r="C26" s="77"/>
      <c r="D26" s="78"/>
      <c r="E26" s="79"/>
      <c r="F26" s="56"/>
      <c r="G26" s="79"/>
      <c r="H26" s="56"/>
      <c r="I26" s="14"/>
    </row>
    <row r="27" spans="1:9" s="12" customFormat="1">
      <c r="A27" s="71"/>
      <c r="B27" s="76"/>
      <c r="C27" s="77"/>
      <c r="D27" s="78"/>
      <c r="E27" s="79"/>
      <c r="F27" s="56"/>
      <c r="G27" s="79"/>
      <c r="H27" s="56"/>
      <c r="I27" s="14"/>
    </row>
    <row r="28" spans="1:9" s="12" customFormat="1">
      <c r="A28" s="71"/>
      <c r="B28" s="76"/>
      <c r="C28" s="77"/>
      <c r="D28" s="78"/>
      <c r="E28" s="79"/>
      <c r="F28" s="56"/>
      <c r="G28" s="79"/>
      <c r="H28" s="56"/>
      <c r="I28" s="14"/>
    </row>
    <row r="29" spans="1:9" s="12" customFormat="1">
      <c r="A29" s="71"/>
      <c r="B29" s="76"/>
      <c r="C29" s="77"/>
      <c r="D29" s="78"/>
      <c r="E29" s="79"/>
      <c r="F29" s="56"/>
      <c r="G29" s="79"/>
      <c r="H29" s="56"/>
      <c r="I29" s="14"/>
    </row>
    <row r="30" spans="1:9" s="12" customFormat="1">
      <c r="A30" s="71"/>
      <c r="B30" s="76"/>
      <c r="C30" s="77"/>
      <c r="D30" s="78"/>
      <c r="E30" s="79"/>
      <c r="F30" s="56"/>
      <c r="G30" s="79"/>
      <c r="H30" s="56"/>
      <c r="I30" s="14"/>
    </row>
    <row r="31" spans="1:9" s="12" customFormat="1">
      <c r="A31" s="71"/>
      <c r="B31" s="76"/>
      <c r="C31" s="77"/>
      <c r="D31" s="78"/>
      <c r="E31" s="79"/>
      <c r="F31" s="56"/>
      <c r="G31" s="79"/>
      <c r="H31" s="56"/>
      <c r="I31" s="57"/>
    </row>
    <row r="32" spans="1:9" s="12" customFormat="1">
      <c r="A32" s="71"/>
      <c r="B32" s="76"/>
      <c r="C32" s="77"/>
      <c r="D32" s="78"/>
      <c r="E32" s="79"/>
      <c r="F32" s="56"/>
      <c r="G32" s="79"/>
      <c r="H32" s="56"/>
      <c r="I32" s="14"/>
    </row>
    <row r="33" spans="1:10" s="12" customFormat="1">
      <c r="A33" s="71"/>
      <c r="B33" s="76"/>
      <c r="C33" s="77"/>
      <c r="D33" s="78"/>
      <c r="E33" s="79"/>
      <c r="F33" s="56"/>
      <c r="G33" s="79"/>
      <c r="H33" s="56"/>
      <c r="I33" s="14"/>
    </row>
    <row r="34" spans="1:10" ht="15">
      <c r="A34" s="46"/>
      <c r="B34" s="46"/>
      <c r="C34" s="128" t="s">
        <v>146</v>
      </c>
      <c r="D34" s="128"/>
      <c r="E34" s="128"/>
      <c r="F34" s="128"/>
      <c r="G34" s="128"/>
      <c r="H34" s="128"/>
      <c r="I34" s="128"/>
    </row>
    <row r="35" spans="1:10">
      <c r="C35" s="119" t="s">
        <v>147</v>
      </c>
      <c r="D35" s="120"/>
      <c r="E35" s="129" t="s">
        <v>142</v>
      </c>
      <c r="F35" s="130"/>
      <c r="G35" s="129" t="s">
        <v>143</v>
      </c>
      <c r="H35" s="130"/>
      <c r="I35" s="131" t="s">
        <v>13</v>
      </c>
    </row>
    <row r="36" spans="1:10" s="12" customFormat="1">
      <c r="C36" s="121"/>
      <c r="D36" s="122"/>
      <c r="E36" s="52" t="s">
        <v>148</v>
      </c>
      <c r="F36" s="19" t="s">
        <v>149</v>
      </c>
      <c r="G36" s="52" t="s">
        <v>148</v>
      </c>
      <c r="H36" s="19" t="s">
        <v>149</v>
      </c>
      <c r="I36" s="125"/>
    </row>
    <row r="37" spans="1:10">
      <c r="C37" s="100" t="s">
        <v>150</v>
      </c>
      <c r="D37" s="101"/>
      <c r="E37" s="58">
        <f>COUNTIF(F12:F33,"Xuất sắc")</f>
        <v>0</v>
      </c>
      <c r="F37" s="59">
        <v>0</v>
      </c>
      <c r="G37" s="58">
        <f>COUNTIF(H12:H33,"Xuất sắc")</f>
        <v>0</v>
      </c>
      <c r="H37" s="59">
        <v>0</v>
      </c>
      <c r="I37" s="60"/>
    </row>
    <row r="38" spans="1:10">
      <c r="C38" s="100" t="s">
        <v>151</v>
      </c>
      <c r="D38" s="101"/>
      <c r="E38" s="58">
        <f>COUNTIF(F12:F33,"Tốt")</f>
        <v>1</v>
      </c>
      <c r="F38" s="59">
        <v>8.3000000000000007</v>
      </c>
      <c r="G38" s="58">
        <f>COUNTIF(H12:H33,"Tốt")</f>
        <v>1</v>
      </c>
      <c r="H38" s="59">
        <v>8.3000000000000007</v>
      </c>
      <c r="I38" s="60"/>
    </row>
    <row r="39" spans="1:10">
      <c r="C39" s="100" t="s">
        <v>152</v>
      </c>
      <c r="D39" s="101"/>
      <c r="E39" s="58">
        <f>COUNTIF(F12:F33,"Khá")</f>
        <v>7</v>
      </c>
      <c r="F39" s="59">
        <v>58.3</v>
      </c>
      <c r="G39" s="58">
        <f>COUNTIF(H12:H33,"Khá")</f>
        <v>7</v>
      </c>
      <c r="H39" s="59">
        <v>58.3</v>
      </c>
      <c r="I39" s="60"/>
    </row>
    <row r="40" spans="1:10">
      <c r="C40" s="100" t="s">
        <v>153</v>
      </c>
      <c r="D40" s="101"/>
      <c r="E40" s="58">
        <f>COUNTIF(F12:F33,"TB")</f>
        <v>0</v>
      </c>
      <c r="F40" s="59">
        <v>0</v>
      </c>
      <c r="G40" s="58">
        <f>COUNTIF(H12:H33,"TB")</f>
        <v>0</v>
      </c>
      <c r="H40" s="59">
        <v>0</v>
      </c>
      <c r="I40" s="60"/>
    </row>
    <row r="41" spans="1:10">
      <c r="C41" s="100" t="s">
        <v>154</v>
      </c>
      <c r="D41" s="101"/>
      <c r="E41" s="58">
        <f>COUNTIF(F12:F33,"Yếu")</f>
        <v>0</v>
      </c>
      <c r="F41" s="59">
        <v>0</v>
      </c>
      <c r="G41" s="58">
        <f>COUNTIF(H12:H33,"Yếu")</f>
        <v>0</v>
      </c>
      <c r="H41" s="59">
        <v>0</v>
      </c>
      <c r="I41" s="60"/>
    </row>
    <row r="42" spans="1:10" ht="14.5" thickBot="1">
      <c r="C42" s="102" t="s">
        <v>155</v>
      </c>
      <c r="D42" s="103"/>
      <c r="E42" s="61">
        <v>4</v>
      </c>
      <c r="F42" s="62">
        <v>33.4</v>
      </c>
      <c r="G42" s="61">
        <f>COUNTIF(H12:H33,"Không XL")</f>
        <v>4</v>
      </c>
      <c r="H42" s="62">
        <v>33.4</v>
      </c>
      <c r="I42" s="63"/>
    </row>
    <row r="43" spans="1:10">
      <c r="C43" s="70"/>
      <c r="D43" s="70"/>
      <c r="F43" s="64"/>
    </row>
    <row r="44" spans="1:10" ht="15.5">
      <c r="E44" s="104" t="s">
        <v>515</v>
      </c>
      <c r="F44" s="104"/>
      <c r="G44" s="104"/>
      <c r="H44" s="104"/>
      <c r="I44" s="104"/>
    </row>
    <row r="45" spans="1:10">
      <c r="A45" s="97" t="s">
        <v>157</v>
      </c>
      <c r="B45" s="97"/>
      <c r="C45" s="97"/>
      <c r="D45" s="97"/>
      <c r="E45" s="97"/>
      <c r="F45" s="97" t="s">
        <v>142</v>
      </c>
      <c r="G45" s="97"/>
      <c r="H45" s="97"/>
      <c r="I45" s="65" t="s">
        <v>158</v>
      </c>
      <c r="J45" s="65"/>
    </row>
    <row r="48" spans="1:10">
      <c r="F48" s="97" t="s">
        <v>481</v>
      </c>
      <c r="G48" s="97"/>
      <c r="H48" s="97"/>
      <c r="I48" s="84" t="s">
        <v>482</v>
      </c>
    </row>
    <row r="49" spans="1:1">
      <c r="A49" s="4">
        <v>1</v>
      </c>
    </row>
  </sheetData>
  <mergeCells count="31">
    <mergeCell ref="A2:D2"/>
    <mergeCell ref="E2:I2"/>
    <mergeCell ref="A3:D3"/>
    <mergeCell ref="E3:I3"/>
    <mergeCell ref="A4:D4"/>
    <mergeCell ref="E4:I4"/>
    <mergeCell ref="C37:D37"/>
    <mergeCell ref="A5:D5"/>
    <mergeCell ref="A6:I6"/>
    <mergeCell ref="A7:I7"/>
    <mergeCell ref="A8:I8"/>
    <mergeCell ref="A10:A11"/>
    <mergeCell ref="B10:B11"/>
    <mergeCell ref="C10:D11"/>
    <mergeCell ref="E10:F10"/>
    <mergeCell ref="G10:H10"/>
    <mergeCell ref="I10:I11"/>
    <mergeCell ref="C34:I34"/>
    <mergeCell ref="C35:D36"/>
    <mergeCell ref="E35:F35"/>
    <mergeCell ref="G35:H35"/>
    <mergeCell ref="I35:I36"/>
    <mergeCell ref="F48:H48"/>
    <mergeCell ref="A45:E45"/>
    <mergeCell ref="F45:H45"/>
    <mergeCell ref="C38:D38"/>
    <mergeCell ref="C39:D39"/>
    <mergeCell ref="C40:D40"/>
    <mergeCell ref="C41:D41"/>
    <mergeCell ref="C42:D42"/>
    <mergeCell ref="E44:I44"/>
  </mergeCells>
  <conditionalFormatting sqref="F12:F33">
    <cfRule type="cellIs" dxfId="7" priority="5" stopIfTrue="1" operator="equal">
      <formula>"SVG"</formula>
    </cfRule>
    <cfRule type="cellIs" dxfId="6" priority="6" stopIfTrue="1" operator="equal">
      <formula>"SVXS"</formula>
    </cfRule>
  </conditionalFormatting>
  <conditionalFormatting sqref="H12:H33">
    <cfRule type="cellIs" dxfId="5" priority="1" stopIfTrue="1" operator="equal">
      <formula>"SVG"</formula>
    </cfRule>
    <cfRule type="cellIs" dxfId="4" priority="2" stopIfTrue="1" operator="equal">
      <formula>"SVXS"</formula>
    </cfRule>
  </conditionalFormatting>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52"/>
  <sheetViews>
    <sheetView topLeftCell="A20" workbookViewId="0">
      <selection activeCell="J11" sqref="J11"/>
    </sheetView>
  </sheetViews>
  <sheetFormatPr defaultColWidth="9" defaultRowHeight="14"/>
  <cols>
    <col min="1" max="1" width="5.08984375" style="4" customWidth="1"/>
    <col min="2" max="2" width="10.6328125" style="4" customWidth="1"/>
    <col min="3" max="3" width="20.6328125" style="4" customWidth="1"/>
    <col min="4" max="4" width="7.6328125" style="4" customWidth="1"/>
    <col min="5" max="5" width="8.08984375" style="4" customWidth="1"/>
    <col min="6" max="6" width="9.6328125" style="4" customWidth="1"/>
    <col min="7" max="7" width="8.08984375" style="4" customWidth="1"/>
    <col min="8" max="8" width="9.6328125" style="4" customWidth="1"/>
    <col min="9" max="9" width="20.6328125" style="4" customWidth="1"/>
    <col min="10" max="16384" width="9" style="4"/>
  </cols>
  <sheetData>
    <row r="1" spans="1:20" ht="15" customHeight="1">
      <c r="A1" s="46"/>
      <c r="B1" s="46"/>
      <c r="C1" s="46"/>
      <c r="D1" s="46"/>
      <c r="E1" s="46"/>
      <c r="F1" s="46"/>
      <c r="G1" s="46"/>
      <c r="H1" s="46"/>
      <c r="I1" s="47" t="s">
        <v>133</v>
      </c>
    </row>
    <row r="2" spans="1:20" ht="17.149999999999999" customHeight="1">
      <c r="A2" s="127" t="s">
        <v>134</v>
      </c>
      <c r="B2" s="127"/>
      <c r="C2" s="127"/>
      <c r="D2" s="127"/>
      <c r="E2" s="98" t="s">
        <v>135</v>
      </c>
      <c r="F2" s="98"/>
      <c r="G2" s="98"/>
      <c r="H2" s="98"/>
      <c r="I2" s="98"/>
      <c r="J2" s="3"/>
      <c r="K2" s="3"/>
      <c r="L2" s="3"/>
      <c r="M2" s="3"/>
      <c r="N2" s="3"/>
      <c r="O2" s="3"/>
      <c r="P2" s="3"/>
      <c r="Q2" s="3"/>
      <c r="R2" s="3"/>
      <c r="S2" s="3"/>
      <c r="T2" s="3"/>
    </row>
    <row r="3" spans="1:20" ht="17.149999999999999" customHeight="1">
      <c r="A3" s="98" t="s">
        <v>136</v>
      </c>
      <c r="B3" s="98"/>
      <c r="C3" s="98"/>
      <c r="D3" s="98"/>
      <c r="E3" s="99" t="s">
        <v>137</v>
      </c>
      <c r="F3" s="99"/>
      <c r="G3" s="99"/>
      <c r="H3" s="99"/>
      <c r="I3" s="99"/>
      <c r="J3" s="3"/>
      <c r="K3" s="3"/>
      <c r="L3" s="3"/>
      <c r="M3" s="3"/>
      <c r="N3" s="3"/>
      <c r="O3" s="3"/>
      <c r="P3" s="3"/>
      <c r="Q3" s="3"/>
      <c r="R3" s="3"/>
      <c r="S3" s="3"/>
      <c r="T3" s="3"/>
    </row>
    <row r="4" spans="1:20" ht="17.149999999999999" customHeight="1">
      <c r="A4" s="98" t="s">
        <v>138</v>
      </c>
      <c r="B4" s="98"/>
      <c r="C4" s="98"/>
      <c r="D4" s="98"/>
      <c r="E4" s="97"/>
      <c r="F4" s="97"/>
      <c r="G4" s="97"/>
      <c r="H4" s="97"/>
      <c r="I4" s="97"/>
      <c r="J4" s="3"/>
      <c r="K4" s="3"/>
      <c r="L4" s="3"/>
      <c r="M4" s="3"/>
      <c r="N4" s="3"/>
      <c r="O4" s="3"/>
      <c r="P4" s="3"/>
      <c r="Q4" s="3"/>
      <c r="R4" s="3"/>
      <c r="S4" s="3"/>
      <c r="T4" s="3"/>
    </row>
    <row r="5" spans="1:20" s="49" customFormat="1" ht="12" customHeight="1">
      <c r="A5" s="105"/>
      <c r="B5" s="105"/>
      <c r="C5" s="105"/>
      <c r="D5" s="105"/>
      <c r="E5" s="48"/>
      <c r="J5" s="48"/>
      <c r="K5" s="48"/>
      <c r="L5" s="48"/>
      <c r="M5" s="48"/>
      <c r="N5" s="48"/>
      <c r="O5" s="48"/>
      <c r="P5" s="48"/>
      <c r="Q5" s="48"/>
      <c r="R5" s="48"/>
      <c r="S5" s="48"/>
      <c r="T5" s="48"/>
    </row>
    <row r="6" spans="1:20" ht="25" customHeight="1">
      <c r="A6" s="106" t="s">
        <v>139</v>
      </c>
      <c r="B6" s="106"/>
      <c r="C6" s="106"/>
      <c r="D6" s="106"/>
      <c r="E6" s="106"/>
      <c r="F6" s="106"/>
      <c r="G6" s="106"/>
      <c r="H6" s="106"/>
      <c r="I6" s="106"/>
      <c r="J6" s="5"/>
      <c r="K6" s="5"/>
      <c r="L6" s="5"/>
      <c r="M6" s="5"/>
      <c r="N6" s="5"/>
      <c r="O6" s="5"/>
      <c r="P6" s="5"/>
      <c r="Q6" s="5"/>
      <c r="R6" s="5"/>
      <c r="S6" s="5"/>
      <c r="T6" s="5"/>
    </row>
    <row r="7" spans="1:20" s="8" customFormat="1" ht="20.149999999999999" customHeight="1">
      <c r="A7" s="106" t="s">
        <v>159</v>
      </c>
      <c r="B7" s="106"/>
      <c r="C7" s="106"/>
      <c r="D7" s="106"/>
      <c r="E7" s="106"/>
      <c r="F7" s="106"/>
      <c r="G7" s="106"/>
      <c r="H7" s="106"/>
      <c r="I7" s="106"/>
      <c r="J7" s="50"/>
      <c r="K7" s="50"/>
      <c r="L7" s="50"/>
      <c r="M7" s="50"/>
      <c r="N7" s="50"/>
      <c r="O7" s="50"/>
      <c r="P7" s="50"/>
      <c r="Q7" s="50"/>
      <c r="R7" s="50"/>
      <c r="S7" s="50"/>
      <c r="T7" s="50"/>
    </row>
    <row r="8" spans="1:20" s="8" customFormat="1" ht="18" customHeight="1">
      <c r="A8" s="107" t="s">
        <v>340</v>
      </c>
      <c r="B8" s="107"/>
      <c r="C8" s="107"/>
      <c r="D8" s="107"/>
      <c r="E8" s="107"/>
      <c r="F8" s="107"/>
      <c r="G8" s="107"/>
      <c r="H8" s="107"/>
      <c r="I8" s="107"/>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8" t="s">
        <v>0</v>
      </c>
      <c r="B10" s="108" t="s">
        <v>140</v>
      </c>
      <c r="C10" s="111" t="s">
        <v>141</v>
      </c>
      <c r="D10" s="112"/>
      <c r="E10" s="115" t="s">
        <v>142</v>
      </c>
      <c r="F10" s="116"/>
      <c r="G10" s="115" t="s">
        <v>143</v>
      </c>
      <c r="H10" s="116"/>
      <c r="I10" s="117" t="s">
        <v>13</v>
      </c>
    </row>
    <row r="11" spans="1:20" s="12" customFormat="1" ht="30" customHeight="1">
      <c r="A11" s="110"/>
      <c r="B11" s="110"/>
      <c r="C11" s="113"/>
      <c r="D11" s="114"/>
      <c r="E11" s="52" t="s">
        <v>144</v>
      </c>
      <c r="F11" s="52" t="s">
        <v>145</v>
      </c>
      <c r="G11" s="52" t="s">
        <v>144</v>
      </c>
      <c r="H11" s="52" t="s">
        <v>145</v>
      </c>
      <c r="I11" s="109"/>
    </row>
    <row r="12" spans="1:20" s="12" customFormat="1" ht="17.5" customHeight="1">
      <c r="A12" s="71">
        <v>1</v>
      </c>
      <c r="B12" s="76" t="s">
        <v>290</v>
      </c>
      <c r="C12" s="77" t="s">
        <v>209</v>
      </c>
      <c r="D12" s="78" t="s">
        <v>291</v>
      </c>
      <c r="E12" s="79">
        <v>72</v>
      </c>
      <c r="F12" s="56" t="str">
        <f>IF(AND(E12&gt;=90),"Xuất sắc",IF(AND(E12&gt;=80),"Tốt",IF(AND(E12&gt;=70),"Khá",IF(AND(E12&gt;=60),"TB",IF(AND(E12&gt;=50),"TB",IF(AND(E12&lt;50),IF(AND(E12&gt;0),"Yếu",IF(AND(E12=0),"Không XL"," "))))))))</f>
        <v>Khá</v>
      </c>
      <c r="G12" s="79">
        <v>72</v>
      </c>
      <c r="H12" s="82" t="str">
        <f t="shared" ref="H12:H36" si="0">IF(AND(G12&gt;=90),"Xuất sắc",IF(AND(G12&gt;=80),"Tốt",IF(AND(G12&gt;=70),"Khá",IF(AND(G12&gt;=60),"TB",IF(AND(G12&gt;=50),"TB",IF(AND(G12&lt;50),IF(AND(G12&gt;0),"Yếu",IF(AND(G12=0),"Không XL"," "))))))))</f>
        <v>Khá</v>
      </c>
      <c r="I12" s="57"/>
    </row>
    <row r="13" spans="1:20" s="12" customFormat="1" ht="17.5" customHeight="1">
      <c r="A13" s="71">
        <v>2</v>
      </c>
      <c r="B13" s="76" t="s">
        <v>292</v>
      </c>
      <c r="C13" s="77" t="s">
        <v>293</v>
      </c>
      <c r="D13" s="78" t="s">
        <v>294</v>
      </c>
      <c r="E13" s="79">
        <v>76</v>
      </c>
      <c r="F13" s="56" t="str">
        <f t="shared" ref="F13:F36" si="1">IF(AND(E13&gt;=90),"Xuất sắc",IF(AND(E13&gt;=80),"Tốt",IF(AND(E13&gt;=70),"Khá",IF(AND(E13&gt;=60),"TB",IF(AND(E13&gt;=50),"TB",IF(AND(E13&lt;50),IF(AND(E13&gt;0),"Yếu",IF(AND(E13=0),"Không XL"," "))))))))</f>
        <v>Khá</v>
      </c>
      <c r="G13" s="79">
        <v>76</v>
      </c>
      <c r="H13" s="82" t="str">
        <f t="shared" si="0"/>
        <v>Khá</v>
      </c>
      <c r="I13" s="57"/>
    </row>
    <row r="14" spans="1:20" s="12" customFormat="1" ht="17.5" customHeight="1">
      <c r="A14" s="71">
        <v>3</v>
      </c>
      <c r="B14" s="76" t="s">
        <v>295</v>
      </c>
      <c r="C14" s="77" t="s">
        <v>296</v>
      </c>
      <c r="D14" s="78" t="s">
        <v>168</v>
      </c>
      <c r="E14" s="79">
        <v>73</v>
      </c>
      <c r="F14" s="56" t="str">
        <f t="shared" si="1"/>
        <v>Khá</v>
      </c>
      <c r="G14" s="79">
        <v>73</v>
      </c>
      <c r="H14" s="82" t="str">
        <f t="shared" si="0"/>
        <v>Khá</v>
      </c>
      <c r="I14" s="57"/>
    </row>
    <row r="15" spans="1:20" s="12" customFormat="1" ht="17.5" customHeight="1">
      <c r="A15" s="71">
        <v>4</v>
      </c>
      <c r="B15" s="76" t="s">
        <v>297</v>
      </c>
      <c r="C15" s="77" t="s">
        <v>298</v>
      </c>
      <c r="D15" s="78" t="s">
        <v>168</v>
      </c>
      <c r="E15" s="79">
        <v>62</v>
      </c>
      <c r="F15" s="56" t="str">
        <f t="shared" si="1"/>
        <v>TB</v>
      </c>
      <c r="G15" s="79">
        <v>62</v>
      </c>
      <c r="H15" s="82" t="str">
        <f t="shared" si="0"/>
        <v>TB</v>
      </c>
      <c r="I15" s="14"/>
    </row>
    <row r="16" spans="1:20" s="12" customFormat="1" ht="17.5" customHeight="1">
      <c r="A16" s="71">
        <v>5</v>
      </c>
      <c r="B16" s="76" t="s">
        <v>299</v>
      </c>
      <c r="C16" s="77" t="s">
        <v>197</v>
      </c>
      <c r="D16" s="78" t="s">
        <v>168</v>
      </c>
      <c r="E16" s="79">
        <v>68</v>
      </c>
      <c r="F16" s="56" t="str">
        <f t="shared" si="1"/>
        <v>TB</v>
      </c>
      <c r="G16" s="79">
        <v>68</v>
      </c>
      <c r="H16" s="82" t="str">
        <f t="shared" si="0"/>
        <v>TB</v>
      </c>
      <c r="I16" s="14"/>
    </row>
    <row r="17" spans="1:9" s="12" customFormat="1">
      <c r="A17" s="71">
        <v>6</v>
      </c>
      <c r="B17" s="76" t="s">
        <v>300</v>
      </c>
      <c r="C17" s="77" t="s">
        <v>301</v>
      </c>
      <c r="D17" s="78" t="s">
        <v>302</v>
      </c>
      <c r="E17" s="79">
        <v>66</v>
      </c>
      <c r="F17" s="56" t="str">
        <f t="shared" si="1"/>
        <v>TB</v>
      </c>
      <c r="G17" s="79">
        <v>66</v>
      </c>
      <c r="H17" s="82" t="str">
        <f t="shared" si="0"/>
        <v>TB</v>
      </c>
      <c r="I17" s="14"/>
    </row>
    <row r="18" spans="1:9" s="12" customFormat="1">
      <c r="A18" s="71">
        <v>7</v>
      </c>
      <c r="B18" s="76" t="s">
        <v>303</v>
      </c>
      <c r="C18" s="77" t="s">
        <v>304</v>
      </c>
      <c r="D18" s="78" t="s">
        <v>167</v>
      </c>
      <c r="E18" s="79">
        <v>52</v>
      </c>
      <c r="F18" s="56" t="str">
        <f t="shared" si="1"/>
        <v>TB</v>
      </c>
      <c r="G18" s="79">
        <v>52</v>
      </c>
      <c r="H18" s="82" t="str">
        <f t="shared" si="0"/>
        <v>TB</v>
      </c>
      <c r="I18" s="14"/>
    </row>
    <row r="19" spans="1:9" s="12" customFormat="1">
      <c r="A19" s="71">
        <v>8</v>
      </c>
      <c r="B19" s="76" t="s">
        <v>305</v>
      </c>
      <c r="C19" s="77" t="s">
        <v>201</v>
      </c>
      <c r="D19" s="78" t="s">
        <v>192</v>
      </c>
      <c r="E19" s="79">
        <v>68</v>
      </c>
      <c r="F19" s="56" t="str">
        <f t="shared" si="1"/>
        <v>TB</v>
      </c>
      <c r="G19" s="79">
        <v>68</v>
      </c>
      <c r="H19" s="82" t="str">
        <f t="shared" si="0"/>
        <v>TB</v>
      </c>
      <c r="I19" s="14"/>
    </row>
    <row r="20" spans="1:9" s="12" customFormat="1">
      <c r="A20" s="71">
        <v>9</v>
      </c>
      <c r="B20" s="76" t="s">
        <v>306</v>
      </c>
      <c r="C20" s="77" t="s">
        <v>307</v>
      </c>
      <c r="D20" s="78" t="s">
        <v>177</v>
      </c>
      <c r="E20" s="79">
        <v>62</v>
      </c>
      <c r="F20" s="56" t="str">
        <f t="shared" si="1"/>
        <v>TB</v>
      </c>
      <c r="G20" s="79">
        <v>62</v>
      </c>
      <c r="H20" s="82" t="str">
        <f t="shared" si="0"/>
        <v>TB</v>
      </c>
      <c r="I20" s="57"/>
    </row>
    <row r="21" spans="1:9" s="12" customFormat="1">
      <c r="A21" s="71">
        <v>10</v>
      </c>
      <c r="B21" s="76" t="s">
        <v>308</v>
      </c>
      <c r="C21" s="77" t="s">
        <v>309</v>
      </c>
      <c r="D21" s="78" t="s">
        <v>164</v>
      </c>
      <c r="E21" s="79">
        <v>54</v>
      </c>
      <c r="F21" s="56" t="str">
        <f t="shared" si="1"/>
        <v>TB</v>
      </c>
      <c r="G21" s="79">
        <v>54</v>
      </c>
      <c r="H21" s="82" t="str">
        <f t="shared" si="0"/>
        <v>TB</v>
      </c>
      <c r="I21" s="57"/>
    </row>
    <row r="22" spans="1:9" s="12" customFormat="1">
      <c r="A22" s="71">
        <v>11</v>
      </c>
      <c r="B22" s="76" t="s">
        <v>310</v>
      </c>
      <c r="C22" s="77" t="s">
        <v>311</v>
      </c>
      <c r="D22" s="78" t="s">
        <v>170</v>
      </c>
      <c r="E22" s="79">
        <v>81</v>
      </c>
      <c r="F22" s="56" t="str">
        <f t="shared" si="1"/>
        <v>Tốt</v>
      </c>
      <c r="G22" s="79">
        <v>81</v>
      </c>
      <c r="H22" s="82" t="str">
        <f t="shared" si="0"/>
        <v>Tốt</v>
      </c>
      <c r="I22" s="57"/>
    </row>
    <row r="23" spans="1:9" s="12" customFormat="1">
      <c r="A23" s="71">
        <v>12</v>
      </c>
      <c r="B23" s="76" t="s">
        <v>312</v>
      </c>
      <c r="C23" s="77" t="s">
        <v>165</v>
      </c>
      <c r="D23" s="78" t="s">
        <v>313</v>
      </c>
      <c r="E23" s="79">
        <v>68</v>
      </c>
      <c r="F23" s="56" t="str">
        <f t="shared" si="1"/>
        <v>TB</v>
      </c>
      <c r="G23" s="79">
        <v>68</v>
      </c>
      <c r="H23" s="82" t="str">
        <f t="shared" si="0"/>
        <v>TB</v>
      </c>
      <c r="I23" s="14"/>
    </row>
    <row r="24" spans="1:9" s="12" customFormat="1">
      <c r="A24" s="71">
        <v>13</v>
      </c>
      <c r="B24" s="76" t="s">
        <v>314</v>
      </c>
      <c r="C24" s="77" t="s">
        <v>193</v>
      </c>
      <c r="D24" s="78" t="s">
        <v>171</v>
      </c>
      <c r="E24" s="79">
        <v>80</v>
      </c>
      <c r="F24" s="56" t="str">
        <f t="shared" si="1"/>
        <v>Tốt</v>
      </c>
      <c r="G24" s="79">
        <v>80</v>
      </c>
      <c r="H24" s="82" t="str">
        <f t="shared" si="0"/>
        <v>Tốt</v>
      </c>
      <c r="I24" s="14"/>
    </row>
    <row r="25" spans="1:9" s="12" customFormat="1">
      <c r="A25" s="71">
        <v>14</v>
      </c>
      <c r="B25" s="76" t="s">
        <v>315</v>
      </c>
      <c r="C25" s="77" t="s">
        <v>316</v>
      </c>
      <c r="D25" s="78" t="s">
        <v>200</v>
      </c>
      <c r="E25" s="79">
        <v>78</v>
      </c>
      <c r="F25" s="56" t="str">
        <f t="shared" si="1"/>
        <v>Khá</v>
      </c>
      <c r="G25" s="79">
        <v>78</v>
      </c>
      <c r="H25" s="82" t="str">
        <f t="shared" si="0"/>
        <v>Khá</v>
      </c>
      <c r="I25" s="14"/>
    </row>
    <row r="26" spans="1:9" s="12" customFormat="1">
      <c r="A26" s="71">
        <v>15</v>
      </c>
      <c r="B26" s="76" t="s">
        <v>317</v>
      </c>
      <c r="C26" s="77" t="s">
        <v>318</v>
      </c>
      <c r="D26" s="78" t="s">
        <v>319</v>
      </c>
      <c r="E26" s="79">
        <v>69</v>
      </c>
      <c r="F26" s="56" t="str">
        <f t="shared" si="1"/>
        <v>TB</v>
      </c>
      <c r="G26" s="79">
        <v>69</v>
      </c>
      <c r="H26" s="82" t="str">
        <f t="shared" si="0"/>
        <v>TB</v>
      </c>
      <c r="I26" s="14"/>
    </row>
    <row r="27" spans="1:9" s="12" customFormat="1">
      <c r="A27" s="71">
        <v>16</v>
      </c>
      <c r="B27" s="76" t="s">
        <v>320</v>
      </c>
      <c r="C27" s="77" t="s">
        <v>321</v>
      </c>
      <c r="D27" s="78" t="s">
        <v>189</v>
      </c>
      <c r="E27" s="79">
        <v>72</v>
      </c>
      <c r="F27" s="56" t="str">
        <f t="shared" si="1"/>
        <v>Khá</v>
      </c>
      <c r="G27" s="79">
        <v>72</v>
      </c>
      <c r="H27" s="82" t="str">
        <f t="shared" si="0"/>
        <v>Khá</v>
      </c>
      <c r="I27" s="14"/>
    </row>
    <row r="28" spans="1:9" s="12" customFormat="1">
      <c r="A28" s="71">
        <v>17</v>
      </c>
      <c r="B28" s="76" t="s">
        <v>322</v>
      </c>
      <c r="C28" s="77" t="s">
        <v>323</v>
      </c>
      <c r="D28" s="78" t="s">
        <v>324</v>
      </c>
      <c r="E28" s="79">
        <v>62</v>
      </c>
      <c r="F28" s="56" t="str">
        <f t="shared" si="1"/>
        <v>TB</v>
      </c>
      <c r="G28" s="79">
        <v>62</v>
      </c>
      <c r="H28" s="82" t="str">
        <f t="shared" si="0"/>
        <v>TB</v>
      </c>
      <c r="I28" s="14"/>
    </row>
    <row r="29" spans="1:9" s="12" customFormat="1">
      <c r="A29" s="71">
        <v>18</v>
      </c>
      <c r="B29" s="76" t="s">
        <v>325</v>
      </c>
      <c r="C29" s="77" t="s">
        <v>326</v>
      </c>
      <c r="D29" s="78" t="s">
        <v>324</v>
      </c>
      <c r="E29" s="79">
        <v>78</v>
      </c>
      <c r="F29" s="56" t="str">
        <f t="shared" si="1"/>
        <v>Khá</v>
      </c>
      <c r="G29" s="79">
        <v>78</v>
      </c>
      <c r="H29" s="82" t="str">
        <f t="shared" si="0"/>
        <v>Khá</v>
      </c>
      <c r="I29" s="14"/>
    </row>
    <row r="30" spans="1:9" s="12" customFormat="1">
      <c r="A30" s="71">
        <v>19</v>
      </c>
      <c r="B30" s="76" t="s">
        <v>327</v>
      </c>
      <c r="C30" s="77" t="s">
        <v>328</v>
      </c>
      <c r="D30" s="78" t="s">
        <v>329</v>
      </c>
      <c r="E30" s="79">
        <v>76</v>
      </c>
      <c r="F30" s="56" t="str">
        <f t="shared" si="1"/>
        <v>Khá</v>
      </c>
      <c r="G30" s="79">
        <v>76</v>
      </c>
      <c r="H30" s="82" t="str">
        <f t="shared" si="0"/>
        <v>Khá</v>
      </c>
      <c r="I30" s="14"/>
    </row>
    <row r="31" spans="1:9" s="12" customFormat="1">
      <c r="A31" s="71">
        <v>20</v>
      </c>
      <c r="B31" s="76" t="s">
        <v>330</v>
      </c>
      <c r="C31" s="77" t="s">
        <v>190</v>
      </c>
      <c r="D31" s="78" t="s">
        <v>191</v>
      </c>
      <c r="E31" s="79">
        <v>67</v>
      </c>
      <c r="F31" s="56" t="str">
        <f t="shared" si="1"/>
        <v>TB</v>
      </c>
      <c r="G31" s="79">
        <v>67</v>
      </c>
      <c r="H31" s="82" t="str">
        <f t="shared" si="0"/>
        <v>TB</v>
      </c>
      <c r="I31" s="57"/>
    </row>
    <row r="32" spans="1:9" s="12" customFormat="1">
      <c r="A32" s="71">
        <v>21</v>
      </c>
      <c r="B32" s="76" t="s">
        <v>331</v>
      </c>
      <c r="C32" s="77" t="s">
        <v>332</v>
      </c>
      <c r="D32" s="78" t="s">
        <v>191</v>
      </c>
      <c r="E32" s="79">
        <v>62</v>
      </c>
      <c r="F32" s="56" t="str">
        <f t="shared" si="1"/>
        <v>TB</v>
      </c>
      <c r="G32" s="79">
        <v>62</v>
      </c>
      <c r="H32" s="82" t="str">
        <f t="shared" si="0"/>
        <v>TB</v>
      </c>
      <c r="I32" s="14"/>
    </row>
    <row r="33" spans="1:10" s="12" customFormat="1">
      <c r="A33" s="71">
        <v>22</v>
      </c>
      <c r="B33" s="76" t="s">
        <v>333</v>
      </c>
      <c r="C33" s="77" t="s">
        <v>334</v>
      </c>
      <c r="D33" s="78" t="s">
        <v>285</v>
      </c>
      <c r="E33" s="79">
        <v>80</v>
      </c>
      <c r="F33" s="56" t="str">
        <f t="shared" si="1"/>
        <v>Tốt</v>
      </c>
      <c r="G33" s="79">
        <v>80</v>
      </c>
      <c r="H33" s="82" t="str">
        <f t="shared" si="0"/>
        <v>Tốt</v>
      </c>
      <c r="I33" s="14"/>
    </row>
    <row r="34" spans="1:10" s="12" customFormat="1">
      <c r="A34" s="71">
        <v>23</v>
      </c>
      <c r="B34" s="76" t="s">
        <v>335</v>
      </c>
      <c r="C34" s="77" t="s">
        <v>198</v>
      </c>
      <c r="D34" s="78" t="s">
        <v>285</v>
      </c>
      <c r="E34" s="79">
        <v>70</v>
      </c>
      <c r="F34" s="56" t="str">
        <f t="shared" si="1"/>
        <v>Khá</v>
      </c>
      <c r="G34" s="79">
        <v>70</v>
      </c>
      <c r="H34" s="82" t="str">
        <f t="shared" si="0"/>
        <v>Khá</v>
      </c>
      <c r="I34" s="14"/>
    </row>
    <row r="35" spans="1:10" s="12" customFormat="1">
      <c r="A35" s="71">
        <v>24</v>
      </c>
      <c r="B35" s="76" t="s">
        <v>336</v>
      </c>
      <c r="C35" s="77" t="s">
        <v>337</v>
      </c>
      <c r="D35" s="78" t="s">
        <v>213</v>
      </c>
      <c r="E35" s="79">
        <v>65</v>
      </c>
      <c r="F35" s="56" t="str">
        <f t="shared" si="1"/>
        <v>TB</v>
      </c>
      <c r="G35" s="79">
        <v>65</v>
      </c>
      <c r="H35" s="82" t="str">
        <f t="shared" si="0"/>
        <v>TB</v>
      </c>
      <c r="I35" s="14"/>
    </row>
    <row r="36" spans="1:10" s="12" customFormat="1">
      <c r="A36" s="71">
        <v>25</v>
      </c>
      <c r="B36" s="76" t="s">
        <v>338</v>
      </c>
      <c r="C36" s="77" t="s">
        <v>190</v>
      </c>
      <c r="D36" s="78" t="s">
        <v>339</v>
      </c>
      <c r="E36" s="79">
        <v>63</v>
      </c>
      <c r="F36" s="56" t="str">
        <f t="shared" si="1"/>
        <v>TB</v>
      </c>
      <c r="G36" s="79">
        <v>63</v>
      </c>
      <c r="H36" s="82" t="str">
        <f t="shared" si="0"/>
        <v>TB</v>
      </c>
      <c r="I36" s="14"/>
    </row>
    <row r="37" spans="1:10" ht="15">
      <c r="A37" s="46"/>
      <c r="B37" s="46"/>
      <c r="C37" s="128" t="s">
        <v>146</v>
      </c>
      <c r="D37" s="128"/>
      <c r="E37" s="128"/>
      <c r="F37" s="128"/>
      <c r="G37" s="128"/>
      <c r="H37" s="128"/>
      <c r="I37" s="128"/>
    </row>
    <row r="38" spans="1:10">
      <c r="C38" s="119" t="s">
        <v>147</v>
      </c>
      <c r="D38" s="120"/>
      <c r="E38" s="129" t="s">
        <v>142</v>
      </c>
      <c r="F38" s="130"/>
      <c r="G38" s="129" t="s">
        <v>143</v>
      </c>
      <c r="H38" s="130"/>
      <c r="I38" s="131" t="s">
        <v>13</v>
      </c>
    </row>
    <row r="39" spans="1:10" s="12" customFormat="1">
      <c r="C39" s="121"/>
      <c r="D39" s="122"/>
      <c r="E39" s="52" t="s">
        <v>148</v>
      </c>
      <c r="F39" s="19" t="s">
        <v>149</v>
      </c>
      <c r="G39" s="52" t="s">
        <v>148</v>
      </c>
      <c r="H39" s="19" t="s">
        <v>149</v>
      </c>
      <c r="I39" s="125"/>
    </row>
    <row r="40" spans="1:10">
      <c r="C40" s="100" t="s">
        <v>150</v>
      </c>
      <c r="D40" s="101"/>
      <c r="E40" s="58">
        <f>COUNTIF(F12:F36,"Xuất sắc")</f>
        <v>0</v>
      </c>
      <c r="F40" s="80">
        <f t="shared" ref="F40:F45" si="2">E40*100/$A$36</f>
        <v>0</v>
      </c>
      <c r="G40" s="58">
        <f>COUNTIF(H12:H36,"Xuất sắc")</f>
        <v>0</v>
      </c>
      <c r="H40" s="80">
        <f t="shared" ref="H40:H45" si="3">G40*100/$A$36</f>
        <v>0</v>
      </c>
      <c r="I40" s="60"/>
    </row>
    <row r="41" spans="1:10">
      <c r="C41" s="100" t="s">
        <v>151</v>
      </c>
      <c r="D41" s="101"/>
      <c r="E41" s="58">
        <f>COUNTIF(F12:F36,"Tốt")</f>
        <v>3</v>
      </c>
      <c r="F41" s="80">
        <f t="shared" si="2"/>
        <v>12</v>
      </c>
      <c r="G41" s="58">
        <f>COUNTIF(H12:H36,"Tốt")</f>
        <v>3</v>
      </c>
      <c r="H41" s="80">
        <f t="shared" si="3"/>
        <v>12</v>
      </c>
      <c r="I41" s="60"/>
    </row>
    <row r="42" spans="1:10">
      <c r="C42" s="100" t="s">
        <v>152</v>
      </c>
      <c r="D42" s="101"/>
      <c r="E42" s="58">
        <f>COUNTIF(F12:F36,"Khá")</f>
        <v>8</v>
      </c>
      <c r="F42" s="80">
        <f t="shared" si="2"/>
        <v>32</v>
      </c>
      <c r="G42" s="58">
        <f>COUNTIF(H12:H36,"Khá")</f>
        <v>8</v>
      </c>
      <c r="H42" s="80">
        <f t="shared" si="3"/>
        <v>32</v>
      </c>
      <c r="I42" s="60"/>
    </row>
    <row r="43" spans="1:10">
      <c r="C43" s="100" t="s">
        <v>153</v>
      </c>
      <c r="D43" s="101"/>
      <c r="E43" s="58">
        <f>COUNTIF(F12:F36,"TB")</f>
        <v>14</v>
      </c>
      <c r="F43" s="80">
        <f t="shared" si="2"/>
        <v>56</v>
      </c>
      <c r="G43" s="58">
        <f>COUNTIF(H12:H36,"TB")</f>
        <v>14</v>
      </c>
      <c r="H43" s="80">
        <f t="shared" si="3"/>
        <v>56</v>
      </c>
      <c r="I43" s="60"/>
    </row>
    <row r="44" spans="1:10">
      <c r="C44" s="100" t="s">
        <v>154</v>
      </c>
      <c r="D44" s="101"/>
      <c r="E44" s="58">
        <f>COUNTIF(F12:F36,"Yếu")</f>
        <v>0</v>
      </c>
      <c r="F44" s="80">
        <f t="shared" si="2"/>
        <v>0</v>
      </c>
      <c r="G44" s="58">
        <f>COUNTIF(H12:H36,"Yếu")</f>
        <v>0</v>
      </c>
      <c r="H44" s="80">
        <f t="shared" si="3"/>
        <v>0</v>
      </c>
      <c r="I44" s="60"/>
    </row>
    <row r="45" spans="1:10" ht="14.5" thickBot="1">
      <c r="C45" s="102" t="s">
        <v>155</v>
      </c>
      <c r="D45" s="103"/>
      <c r="E45" s="61">
        <f>COUNTIF(F12:F36,"Không XL")</f>
        <v>0</v>
      </c>
      <c r="F45" s="81">
        <f t="shared" si="2"/>
        <v>0</v>
      </c>
      <c r="G45" s="61">
        <f>COUNTIF(H12:H36,"Không XL")</f>
        <v>0</v>
      </c>
      <c r="H45" s="81">
        <f t="shared" si="3"/>
        <v>0</v>
      </c>
      <c r="I45" s="63"/>
    </row>
    <row r="46" spans="1:10">
      <c r="C46" s="70"/>
      <c r="D46" s="70"/>
      <c r="F46" s="64"/>
    </row>
    <row r="47" spans="1:10" ht="15.5">
      <c r="E47" s="104" t="s">
        <v>217</v>
      </c>
      <c r="F47" s="104"/>
      <c r="G47" s="104"/>
      <c r="H47" s="104"/>
      <c r="I47" s="104"/>
    </row>
    <row r="48" spans="1:10">
      <c r="A48" s="97" t="s">
        <v>157</v>
      </c>
      <c r="B48" s="97"/>
      <c r="C48" s="97"/>
      <c r="D48" s="97"/>
      <c r="E48" s="97"/>
      <c r="F48" s="97" t="s">
        <v>142</v>
      </c>
      <c r="G48" s="97"/>
      <c r="H48" s="97"/>
      <c r="I48" s="65" t="s">
        <v>158</v>
      </c>
      <c r="J48" s="65"/>
    </row>
    <row r="52" spans="1:1">
      <c r="A52" s="4">
        <v>1</v>
      </c>
    </row>
  </sheetData>
  <mergeCells count="30">
    <mergeCell ref="A2:D2"/>
    <mergeCell ref="E2:I2"/>
    <mergeCell ref="A3:D3"/>
    <mergeCell ref="E3:I3"/>
    <mergeCell ref="A4:D4"/>
    <mergeCell ref="E4:I4"/>
    <mergeCell ref="C40:D40"/>
    <mergeCell ref="A5:D5"/>
    <mergeCell ref="A6:I6"/>
    <mergeCell ref="A7:I7"/>
    <mergeCell ref="A8:I8"/>
    <mergeCell ref="A10:A11"/>
    <mergeCell ref="B10:B11"/>
    <mergeCell ref="C10:D11"/>
    <mergeCell ref="E10:F10"/>
    <mergeCell ref="G10:H10"/>
    <mergeCell ref="I10:I11"/>
    <mergeCell ref="C37:I37"/>
    <mergeCell ref="C38:D39"/>
    <mergeCell ref="E38:F38"/>
    <mergeCell ref="G38:H38"/>
    <mergeCell ref="I38:I39"/>
    <mergeCell ref="A48:E48"/>
    <mergeCell ref="F48:H48"/>
    <mergeCell ref="C41:D41"/>
    <mergeCell ref="C42:D42"/>
    <mergeCell ref="C43:D43"/>
    <mergeCell ref="C44:D44"/>
    <mergeCell ref="C45:D45"/>
    <mergeCell ref="E47:I47"/>
  </mergeCells>
  <conditionalFormatting sqref="F12:F36 H12:H36">
    <cfRule type="cellIs" dxfId="3" priority="1" stopIfTrue="1" operator="equal">
      <formula>"SVG"</formula>
    </cfRule>
    <cfRule type="cellIs" dxfId="2" priority="2" stopIfTrue="1" operator="equal">
      <formula>"SVXS"</formula>
    </cfRule>
  </conditionalFormatting>
  <pageMargins left="0.7" right="0.7" top="0.75" bottom="0.75" header="0.3" footer="0.3"/>
  <pageSetup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T67"/>
  <sheetViews>
    <sheetView topLeftCell="A24" workbookViewId="0">
      <selection activeCell="J65" sqref="J65"/>
    </sheetView>
  </sheetViews>
  <sheetFormatPr defaultColWidth="9" defaultRowHeight="14"/>
  <cols>
    <col min="1" max="1" width="5.08984375" style="4" customWidth="1"/>
    <col min="2" max="2" width="10.6328125" style="4" customWidth="1"/>
    <col min="3" max="3" width="20.6328125" style="4" customWidth="1"/>
    <col min="4" max="4" width="7.6328125" style="4" customWidth="1"/>
    <col min="5" max="5" width="8.08984375" style="4" customWidth="1"/>
    <col min="6" max="6" width="9.6328125" style="4" customWidth="1"/>
    <col min="7" max="7" width="8.08984375" style="4" customWidth="1"/>
    <col min="8" max="8" width="9.6328125" style="4" customWidth="1"/>
    <col min="9" max="9" width="17" style="4" customWidth="1"/>
    <col min="10" max="16384" width="9" style="4"/>
  </cols>
  <sheetData>
    <row r="1" spans="1:20" ht="15" customHeight="1">
      <c r="A1" s="46"/>
      <c r="B1" s="46"/>
      <c r="C1" s="46"/>
      <c r="D1" s="46"/>
      <c r="E1" s="46"/>
      <c r="F1" s="46"/>
      <c r="G1" s="46"/>
      <c r="H1" s="46"/>
      <c r="I1" s="47" t="s">
        <v>133</v>
      </c>
    </row>
    <row r="2" spans="1:20" ht="17.149999999999999" customHeight="1">
      <c r="A2" s="127" t="s">
        <v>134</v>
      </c>
      <c r="B2" s="127"/>
      <c r="C2" s="127"/>
      <c r="D2" s="127"/>
      <c r="E2" s="98" t="s">
        <v>135</v>
      </c>
      <c r="F2" s="98"/>
      <c r="G2" s="98"/>
      <c r="H2" s="98"/>
      <c r="I2" s="98"/>
      <c r="J2" s="3"/>
      <c r="K2" s="3"/>
      <c r="L2" s="3"/>
      <c r="M2" s="3"/>
      <c r="N2" s="3"/>
      <c r="O2" s="3"/>
      <c r="P2" s="3"/>
      <c r="Q2" s="3"/>
      <c r="R2" s="3"/>
      <c r="S2" s="3"/>
      <c r="T2" s="3"/>
    </row>
    <row r="3" spans="1:20" ht="17.149999999999999" customHeight="1">
      <c r="A3" s="98" t="s">
        <v>136</v>
      </c>
      <c r="B3" s="98"/>
      <c r="C3" s="98"/>
      <c r="D3" s="98"/>
      <c r="E3" s="99" t="s">
        <v>137</v>
      </c>
      <c r="F3" s="99"/>
      <c r="G3" s="99"/>
      <c r="H3" s="99"/>
      <c r="I3" s="99"/>
      <c r="J3" s="3"/>
      <c r="K3" s="3"/>
      <c r="L3" s="3"/>
      <c r="M3" s="3"/>
      <c r="N3" s="3"/>
      <c r="O3" s="3"/>
      <c r="P3" s="3"/>
      <c r="Q3" s="3"/>
      <c r="R3" s="3"/>
      <c r="S3" s="3"/>
      <c r="T3" s="3"/>
    </row>
    <row r="4" spans="1:20" ht="17.149999999999999" customHeight="1">
      <c r="A4" s="98" t="s">
        <v>138</v>
      </c>
      <c r="B4" s="98"/>
      <c r="C4" s="98"/>
      <c r="D4" s="98"/>
      <c r="E4" s="97"/>
      <c r="F4" s="97"/>
      <c r="G4" s="97"/>
      <c r="H4" s="97"/>
      <c r="I4" s="97"/>
      <c r="J4" s="3"/>
      <c r="K4" s="3"/>
      <c r="L4" s="3"/>
      <c r="M4" s="3"/>
      <c r="N4" s="3"/>
      <c r="O4" s="3"/>
      <c r="P4" s="3"/>
      <c r="Q4" s="3"/>
      <c r="R4" s="3"/>
      <c r="S4" s="3"/>
      <c r="T4" s="3"/>
    </row>
    <row r="5" spans="1:20" s="49" customFormat="1" ht="12" customHeight="1">
      <c r="A5" s="105"/>
      <c r="B5" s="105"/>
      <c r="C5" s="105"/>
      <c r="D5" s="105"/>
      <c r="E5" s="48"/>
      <c r="J5" s="48"/>
      <c r="K5" s="48"/>
      <c r="L5" s="48"/>
      <c r="M5" s="48"/>
      <c r="N5" s="48"/>
      <c r="O5" s="48"/>
      <c r="P5" s="48"/>
      <c r="Q5" s="48"/>
      <c r="R5" s="48"/>
      <c r="S5" s="48"/>
      <c r="T5" s="48"/>
    </row>
    <row r="6" spans="1:20" ht="25" customHeight="1">
      <c r="A6" s="106" t="s">
        <v>139</v>
      </c>
      <c r="B6" s="106"/>
      <c r="C6" s="106"/>
      <c r="D6" s="106"/>
      <c r="E6" s="106"/>
      <c r="F6" s="106"/>
      <c r="G6" s="106"/>
      <c r="H6" s="106"/>
      <c r="I6" s="106"/>
      <c r="J6" s="5"/>
      <c r="K6" s="5"/>
      <c r="L6" s="5"/>
      <c r="M6" s="5"/>
      <c r="N6" s="5"/>
      <c r="O6" s="5"/>
      <c r="P6" s="5"/>
      <c r="Q6" s="5"/>
      <c r="R6" s="5"/>
      <c r="S6" s="5"/>
      <c r="T6" s="5"/>
    </row>
    <row r="7" spans="1:20" s="8" customFormat="1" ht="20.149999999999999" customHeight="1">
      <c r="A7" s="106" t="s">
        <v>218</v>
      </c>
      <c r="B7" s="106"/>
      <c r="C7" s="106"/>
      <c r="D7" s="106"/>
      <c r="E7" s="106"/>
      <c r="F7" s="106"/>
      <c r="G7" s="106"/>
      <c r="H7" s="106"/>
      <c r="I7" s="106"/>
      <c r="J7" s="50"/>
      <c r="K7" s="50"/>
      <c r="L7" s="50"/>
      <c r="M7" s="50"/>
      <c r="N7" s="50"/>
      <c r="O7" s="50"/>
      <c r="P7" s="50"/>
      <c r="Q7" s="50"/>
      <c r="R7" s="50"/>
      <c r="S7" s="50"/>
      <c r="T7" s="50"/>
    </row>
    <row r="8" spans="1:20" s="8" customFormat="1" ht="18" customHeight="1">
      <c r="A8" s="107" t="s">
        <v>474</v>
      </c>
      <c r="B8" s="107"/>
      <c r="C8" s="107"/>
      <c r="D8" s="107"/>
      <c r="E8" s="107"/>
      <c r="F8" s="107"/>
      <c r="G8" s="107"/>
      <c r="H8" s="107"/>
      <c r="I8" s="107"/>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8" t="s">
        <v>0</v>
      </c>
      <c r="B10" s="108" t="s">
        <v>140</v>
      </c>
      <c r="C10" s="111" t="s">
        <v>141</v>
      </c>
      <c r="D10" s="112"/>
      <c r="E10" s="115" t="s">
        <v>142</v>
      </c>
      <c r="F10" s="116"/>
      <c r="G10" s="115" t="s">
        <v>143</v>
      </c>
      <c r="H10" s="116"/>
      <c r="I10" s="117" t="s">
        <v>13</v>
      </c>
    </row>
    <row r="11" spans="1:20" s="12" customFormat="1" ht="30" customHeight="1">
      <c r="A11" s="109"/>
      <c r="B11" s="110"/>
      <c r="C11" s="113"/>
      <c r="D11" s="114"/>
      <c r="E11" s="52" t="s">
        <v>144</v>
      </c>
      <c r="F11" s="52" t="s">
        <v>145</v>
      </c>
      <c r="G11" s="52" t="s">
        <v>144</v>
      </c>
      <c r="H11" s="52" t="s">
        <v>145</v>
      </c>
      <c r="I11" s="109"/>
    </row>
    <row r="12" spans="1:20" s="12" customFormat="1" ht="17.5" customHeight="1">
      <c r="A12" s="75">
        <v>1</v>
      </c>
      <c r="B12" s="76" t="s">
        <v>342</v>
      </c>
      <c r="C12" s="77" t="s">
        <v>343</v>
      </c>
      <c r="D12" s="78" t="s">
        <v>161</v>
      </c>
      <c r="E12" s="79">
        <v>62</v>
      </c>
      <c r="F12" s="56" t="str">
        <f>IF(AND(E12&gt;=90),"Xuất sắc",IF(AND(E12&gt;=80),"Tốt",IF(AND(E12&gt;=70),"Khá",IF(AND(E12&gt;=60),"TB",IF(AND(E12&gt;=50),"TB",IF(AND(E12&lt;50),IF(AND(E12&gt;0),"Yếu",IF(AND(E12=0),"Không XL"," "))))))))</f>
        <v>TB</v>
      </c>
      <c r="G12" s="79">
        <v>62</v>
      </c>
      <c r="H12" s="56" t="str">
        <f>IF(AND(G12&gt;=90),"Xuất sắc",IF(AND(G12&gt;=80),"Tốt",IF(AND(G12&gt;=70),"Khá",IF(AND(G12&gt;=60),"TB",IF(AND(G12&gt;=50),"TB",IF(AND(G12&lt;50),IF(AND(G12&gt;0),"Yếu",IF(AND(G12=0),"Không XL"," "))))))))</f>
        <v>TB</v>
      </c>
      <c r="I12" s="57"/>
    </row>
    <row r="13" spans="1:20" s="12" customFormat="1" ht="17.5" customHeight="1">
      <c r="A13" s="75">
        <v>2</v>
      </c>
      <c r="B13" s="76" t="s">
        <v>344</v>
      </c>
      <c r="C13" s="77" t="s">
        <v>345</v>
      </c>
      <c r="D13" s="78" t="s">
        <v>161</v>
      </c>
      <c r="E13" s="79">
        <v>70</v>
      </c>
      <c r="F13" s="56" t="str">
        <f t="shared" ref="F13:F51" si="0">IF(AND(E13&gt;=90),"Xuất sắc",IF(AND(E13&gt;=80),"Tốt",IF(AND(E13&gt;=70),"Khá",IF(AND(E13&gt;=60),"TB",IF(AND(E13&gt;=50),"TB",IF(AND(E13&lt;50),IF(AND(E13&gt;0),"Yếu",IF(AND(E13=0),"Không XL"," "))))))))</f>
        <v>Khá</v>
      </c>
      <c r="G13" s="79">
        <v>70</v>
      </c>
      <c r="H13" s="56" t="str">
        <f t="shared" ref="H13:H51" si="1">IF(AND(G13&gt;=90),"Xuất sắc",IF(AND(G13&gt;=80),"Tốt",IF(AND(G13&gt;=70),"Khá",IF(AND(G13&gt;=60),"TB",IF(AND(G13&gt;=50),"TB",IF(AND(G13&lt;50),IF(AND(G13&gt;0),"Yếu",IF(AND(G13=0),"Không XL"," "))))))))</f>
        <v>Khá</v>
      </c>
      <c r="I13" s="57"/>
    </row>
    <row r="14" spans="1:20" s="12" customFormat="1" ht="17.5" customHeight="1">
      <c r="A14" s="75">
        <v>3</v>
      </c>
      <c r="B14" s="76" t="s">
        <v>346</v>
      </c>
      <c r="C14" s="77" t="s">
        <v>347</v>
      </c>
      <c r="D14" s="78" t="s">
        <v>162</v>
      </c>
      <c r="E14" s="79">
        <v>71</v>
      </c>
      <c r="F14" s="56" t="str">
        <f t="shared" si="0"/>
        <v>Khá</v>
      </c>
      <c r="G14" s="79">
        <v>71</v>
      </c>
      <c r="H14" s="56" t="str">
        <f t="shared" si="1"/>
        <v>Khá</v>
      </c>
      <c r="I14" s="57"/>
    </row>
    <row r="15" spans="1:20" s="12" customFormat="1" ht="17.5" customHeight="1">
      <c r="A15" s="75">
        <v>4</v>
      </c>
      <c r="B15" s="76" t="s">
        <v>348</v>
      </c>
      <c r="C15" s="77" t="s">
        <v>349</v>
      </c>
      <c r="D15" s="78" t="s">
        <v>162</v>
      </c>
      <c r="E15" s="79">
        <v>66</v>
      </c>
      <c r="F15" s="56" t="str">
        <f t="shared" si="0"/>
        <v>TB</v>
      </c>
      <c r="G15" s="79">
        <v>66</v>
      </c>
      <c r="H15" s="56" t="str">
        <f t="shared" si="1"/>
        <v>TB</v>
      </c>
      <c r="I15" s="14"/>
    </row>
    <row r="16" spans="1:20" s="12" customFormat="1" ht="17.5" customHeight="1">
      <c r="A16" s="75">
        <v>5</v>
      </c>
      <c r="B16" s="76" t="s">
        <v>350</v>
      </c>
      <c r="C16" s="77" t="s">
        <v>351</v>
      </c>
      <c r="D16" s="78" t="s">
        <v>352</v>
      </c>
      <c r="E16" s="79">
        <v>74</v>
      </c>
      <c r="F16" s="56" t="str">
        <f t="shared" si="0"/>
        <v>Khá</v>
      </c>
      <c r="G16" s="79">
        <v>74</v>
      </c>
      <c r="H16" s="56" t="str">
        <f t="shared" si="1"/>
        <v>Khá</v>
      </c>
      <c r="I16" s="14"/>
    </row>
    <row r="17" spans="1:9" s="12" customFormat="1">
      <c r="A17" s="75">
        <v>6</v>
      </c>
      <c r="B17" s="76" t="s">
        <v>353</v>
      </c>
      <c r="C17" s="77" t="s">
        <v>354</v>
      </c>
      <c r="D17" s="78" t="s">
        <v>355</v>
      </c>
      <c r="E17" s="79">
        <v>71</v>
      </c>
      <c r="F17" s="56" t="str">
        <f t="shared" si="0"/>
        <v>Khá</v>
      </c>
      <c r="G17" s="79">
        <v>71</v>
      </c>
      <c r="H17" s="56" t="str">
        <f t="shared" si="1"/>
        <v>Khá</v>
      </c>
      <c r="I17" s="14"/>
    </row>
    <row r="18" spans="1:9" s="12" customFormat="1">
      <c r="A18" s="75">
        <v>7</v>
      </c>
      <c r="B18" s="76" t="s">
        <v>356</v>
      </c>
      <c r="C18" s="77" t="s">
        <v>357</v>
      </c>
      <c r="D18" s="78" t="s">
        <v>358</v>
      </c>
      <c r="E18" s="79">
        <v>62</v>
      </c>
      <c r="F18" s="56" t="str">
        <f t="shared" si="0"/>
        <v>TB</v>
      </c>
      <c r="G18" s="79">
        <v>62</v>
      </c>
      <c r="H18" s="56" t="str">
        <f t="shared" si="1"/>
        <v>TB</v>
      </c>
      <c r="I18" s="14"/>
    </row>
    <row r="19" spans="1:9" s="12" customFormat="1">
      <c r="A19" s="75">
        <v>8</v>
      </c>
      <c r="B19" s="76" t="s">
        <v>359</v>
      </c>
      <c r="C19" s="77" t="s">
        <v>360</v>
      </c>
      <c r="D19" s="78" t="s">
        <v>361</v>
      </c>
      <c r="E19" s="79">
        <v>81</v>
      </c>
      <c r="F19" s="56" t="str">
        <f t="shared" si="0"/>
        <v>Tốt</v>
      </c>
      <c r="G19" s="79">
        <v>81</v>
      </c>
      <c r="H19" s="56" t="str">
        <f t="shared" si="1"/>
        <v>Tốt</v>
      </c>
      <c r="I19" s="14"/>
    </row>
    <row r="20" spans="1:9" s="12" customFormat="1">
      <c r="A20" s="75">
        <v>9</v>
      </c>
      <c r="B20" s="76" t="s">
        <v>362</v>
      </c>
      <c r="C20" s="77" t="s">
        <v>363</v>
      </c>
      <c r="D20" s="78" t="s">
        <v>163</v>
      </c>
      <c r="E20" s="79">
        <v>62</v>
      </c>
      <c r="F20" s="56" t="str">
        <f t="shared" si="0"/>
        <v>TB</v>
      </c>
      <c r="G20" s="79">
        <v>62</v>
      </c>
      <c r="H20" s="56" t="str">
        <f t="shared" si="1"/>
        <v>TB</v>
      </c>
      <c r="I20" s="57"/>
    </row>
    <row r="21" spans="1:9" s="12" customFormat="1">
      <c r="A21" s="75">
        <v>10</v>
      </c>
      <c r="B21" s="76" t="s">
        <v>364</v>
      </c>
      <c r="C21" s="77" t="s">
        <v>347</v>
      </c>
      <c r="D21" s="78" t="s">
        <v>365</v>
      </c>
      <c r="E21" s="83"/>
      <c r="F21" s="56" t="str">
        <f t="shared" si="0"/>
        <v>Không XL</v>
      </c>
      <c r="G21" s="83"/>
      <c r="H21" s="56" t="str">
        <f t="shared" si="1"/>
        <v>Không XL</v>
      </c>
      <c r="I21" s="57" t="s">
        <v>473</v>
      </c>
    </row>
    <row r="22" spans="1:9" s="12" customFormat="1">
      <c r="A22" s="75">
        <v>11</v>
      </c>
      <c r="B22" s="76" t="s">
        <v>366</v>
      </c>
      <c r="C22" s="77" t="s">
        <v>367</v>
      </c>
      <c r="D22" s="78" t="s">
        <v>176</v>
      </c>
      <c r="E22" s="79">
        <v>70</v>
      </c>
      <c r="F22" s="56" t="str">
        <f t="shared" si="0"/>
        <v>Khá</v>
      </c>
      <c r="G22" s="79">
        <v>70</v>
      </c>
      <c r="H22" s="56" t="str">
        <f t="shared" si="1"/>
        <v>Khá</v>
      </c>
      <c r="I22" s="57"/>
    </row>
    <row r="23" spans="1:9" s="12" customFormat="1">
      <c r="A23" s="75">
        <v>12</v>
      </c>
      <c r="B23" s="76" t="s">
        <v>368</v>
      </c>
      <c r="C23" s="77" t="s">
        <v>369</v>
      </c>
      <c r="D23" s="78" t="s">
        <v>164</v>
      </c>
      <c r="E23" s="79">
        <v>66</v>
      </c>
      <c r="F23" s="56" t="str">
        <f t="shared" si="0"/>
        <v>TB</v>
      </c>
      <c r="G23" s="79">
        <v>66</v>
      </c>
      <c r="H23" s="56" t="str">
        <f t="shared" si="1"/>
        <v>TB</v>
      </c>
      <c r="I23" s="14"/>
    </row>
    <row r="24" spans="1:9" s="12" customFormat="1">
      <c r="A24" s="75">
        <v>13</v>
      </c>
      <c r="B24" s="76" t="s">
        <v>370</v>
      </c>
      <c r="C24" s="77" t="s">
        <v>371</v>
      </c>
      <c r="D24" s="78" t="s">
        <v>199</v>
      </c>
      <c r="E24" s="79">
        <v>82</v>
      </c>
      <c r="F24" s="56" t="str">
        <f t="shared" si="0"/>
        <v>Tốt</v>
      </c>
      <c r="G24" s="79">
        <v>82</v>
      </c>
      <c r="H24" s="56" t="str">
        <f t="shared" si="1"/>
        <v>Tốt</v>
      </c>
      <c r="I24" s="14"/>
    </row>
    <row r="25" spans="1:9" s="12" customFormat="1">
      <c r="A25" s="75">
        <v>14</v>
      </c>
      <c r="B25" s="76" t="s">
        <v>372</v>
      </c>
      <c r="C25" s="77" t="s">
        <v>373</v>
      </c>
      <c r="D25" s="78" t="s">
        <v>179</v>
      </c>
      <c r="E25" s="79">
        <v>84</v>
      </c>
      <c r="F25" s="56" t="str">
        <f t="shared" si="0"/>
        <v>Tốt</v>
      </c>
      <c r="G25" s="79">
        <v>84</v>
      </c>
      <c r="H25" s="56" t="str">
        <f t="shared" si="1"/>
        <v>Tốt</v>
      </c>
      <c r="I25" s="14"/>
    </row>
    <row r="26" spans="1:9" s="12" customFormat="1">
      <c r="A26" s="75">
        <v>15</v>
      </c>
      <c r="B26" s="76" t="s">
        <v>374</v>
      </c>
      <c r="C26" s="77" t="s">
        <v>375</v>
      </c>
      <c r="D26" s="78" t="s">
        <v>180</v>
      </c>
      <c r="E26" s="79">
        <v>83</v>
      </c>
      <c r="F26" s="56" t="str">
        <f t="shared" si="0"/>
        <v>Tốt</v>
      </c>
      <c r="G26" s="79">
        <v>83</v>
      </c>
      <c r="H26" s="56" t="str">
        <f t="shared" si="1"/>
        <v>Tốt</v>
      </c>
      <c r="I26" s="14" t="s">
        <v>478</v>
      </c>
    </row>
    <row r="27" spans="1:9" s="12" customFormat="1">
      <c r="A27" s="75">
        <v>16</v>
      </c>
      <c r="B27" s="76" t="s">
        <v>376</v>
      </c>
      <c r="C27" s="77" t="s">
        <v>377</v>
      </c>
      <c r="D27" s="78" t="s">
        <v>182</v>
      </c>
      <c r="E27" s="79">
        <v>90</v>
      </c>
      <c r="F27" s="56" t="str">
        <f t="shared" si="0"/>
        <v>Xuất sắc</v>
      </c>
      <c r="G27" s="79">
        <v>90</v>
      </c>
      <c r="H27" s="56" t="str">
        <f t="shared" si="1"/>
        <v>Xuất sắc</v>
      </c>
      <c r="I27" s="14" t="s">
        <v>477</v>
      </c>
    </row>
    <row r="28" spans="1:9" s="12" customFormat="1">
      <c r="A28" s="75">
        <v>17</v>
      </c>
      <c r="B28" s="76" t="s">
        <v>378</v>
      </c>
      <c r="C28" s="77" t="s">
        <v>379</v>
      </c>
      <c r="D28" s="78" t="s">
        <v>380</v>
      </c>
      <c r="E28" s="79">
        <v>84</v>
      </c>
      <c r="F28" s="56" t="str">
        <f t="shared" si="0"/>
        <v>Tốt</v>
      </c>
      <c r="G28" s="79">
        <v>84</v>
      </c>
      <c r="H28" s="56" t="str">
        <f t="shared" si="1"/>
        <v>Tốt</v>
      </c>
      <c r="I28" s="14"/>
    </row>
    <row r="29" spans="1:9" s="12" customFormat="1">
      <c r="A29" s="75">
        <v>18</v>
      </c>
      <c r="B29" s="76" t="s">
        <v>381</v>
      </c>
      <c r="C29" s="77" t="s">
        <v>382</v>
      </c>
      <c r="D29" s="78" t="s">
        <v>383</v>
      </c>
      <c r="E29" s="79">
        <v>75</v>
      </c>
      <c r="F29" s="56" t="str">
        <f t="shared" si="0"/>
        <v>Khá</v>
      </c>
      <c r="G29" s="79">
        <v>75</v>
      </c>
      <c r="H29" s="56" t="str">
        <f t="shared" si="1"/>
        <v>Khá</v>
      </c>
      <c r="I29" s="14"/>
    </row>
    <row r="30" spans="1:9" s="12" customFormat="1">
      <c r="A30" s="75">
        <v>19</v>
      </c>
      <c r="B30" s="76" t="s">
        <v>384</v>
      </c>
      <c r="C30" s="77" t="s">
        <v>385</v>
      </c>
      <c r="D30" s="78" t="s">
        <v>383</v>
      </c>
      <c r="E30" s="79">
        <v>71</v>
      </c>
      <c r="F30" s="56" t="str">
        <f t="shared" si="0"/>
        <v>Khá</v>
      </c>
      <c r="G30" s="79">
        <v>71</v>
      </c>
      <c r="H30" s="56" t="str">
        <f t="shared" si="1"/>
        <v>Khá</v>
      </c>
      <c r="I30" s="14"/>
    </row>
    <row r="31" spans="1:9" s="12" customFormat="1">
      <c r="A31" s="75">
        <v>20</v>
      </c>
      <c r="B31" s="76" t="s">
        <v>386</v>
      </c>
      <c r="C31" s="77" t="s">
        <v>387</v>
      </c>
      <c r="D31" s="78" t="s">
        <v>388</v>
      </c>
      <c r="E31" s="79">
        <v>73</v>
      </c>
      <c r="F31" s="56" t="str">
        <f t="shared" si="0"/>
        <v>Khá</v>
      </c>
      <c r="G31" s="79">
        <v>73</v>
      </c>
      <c r="H31" s="56" t="str">
        <f t="shared" si="1"/>
        <v>Khá</v>
      </c>
      <c r="I31" s="57"/>
    </row>
    <row r="32" spans="1:9" s="12" customFormat="1">
      <c r="A32" s="75">
        <v>21</v>
      </c>
      <c r="B32" s="76" t="s">
        <v>389</v>
      </c>
      <c r="C32" s="77" t="s">
        <v>390</v>
      </c>
      <c r="D32" s="78" t="s">
        <v>391</v>
      </c>
      <c r="E32" s="79">
        <v>73</v>
      </c>
      <c r="F32" s="56" t="str">
        <f t="shared" si="0"/>
        <v>Khá</v>
      </c>
      <c r="G32" s="79">
        <v>73</v>
      </c>
      <c r="H32" s="56" t="str">
        <f t="shared" si="1"/>
        <v>Khá</v>
      </c>
      <c r="I32" s="14"/>
    </row>
    <row r="33" spans="1:9" s="12" customFormat="1">
      <c r="A33" s="75">
        <v>22</v>
      </c>
      <c r="B33" s="76" t="s">
        <v>392</v>
      </c>
      <c r="C33" s="77" t="s">
        <v>393</v>
      </c>
      <c r="D33" s="78" t="s">
        <v>391</v>
      </c>
      <c r="E33" s="79">
        <v>72</v>
      </c>
      <c r="F33" s="56" t="str">
        <f t="shared" si="0"/>
        <v>Khá</v>
      </c>
      <c r="G33" s="79">
        <v>72</v>
      </c>
      <c r="H33" s="56" t="str">
        <f t="shared" si="1"/>
        <v>Khá</v>
      </c>
      <c r="I33" s="14"/>
    </row>
    <row r="34" spans="1:9" s="12" customFormat="1">
      <c r="A34" s="75">
        <v>23</v>
      </c>
      <c r="B34" s="76" t="s">
        <v>394</v>
      </c>
      <c r="C34" s="77" t="s">
        <v>395</v>
      </c>
      <c r="D34" s="78" t="s">
        <v>195</v>
      </c>
      <c r="E34" s="79">
        <v>75</v>
      </c>
      <c r="F34" s="56" t="str">
        <f t="shared" si="0"/>
        <v>Khá</v>
      </c>
      <c r="G34" s="79">
        <v>75</v>
      </c>
      <c r="H34" s="56" t="str">
        <f t="shared" si="1"/>
        <v>Khá</v>
      </c>
      <c r="I34" s="14"/>
    </row>
    <row r="35" spans="1:9" s="12" customFormat="1">
      <c r="A35" s="75">
        <v>24</v>
      </c>
      <c r="B35" s="76" t="s">
        <v>396</v>
      </c>
      <c r="C35" s="77" t="s">
        <v>397</v>
      </c>
      <c r="D35" s="78" t="s">
        <v>398</v>
      </c>
      <c r="E35" s="79">
        <v>65</v>
      </c>
      <c r="F35" s="56" t="str">
        <f t="shared" si="0"/>
        <v>TB</v>
      </c>
      <c r="G35" s="79">
        <v>65</v>
      </c>
      <c r="H35" s="56" t="str">
        <f t="shared" si="1"/>
        <v>TB</v>
      </c>
      <c r="I35" s="14"/>
    </row>
    <row r="36" spans="1:9" s="12" customFormat="1">
      <c r="A36" s="75">
        <v>25</v>
      </c>
      <c r="B36" s="76" t="s">
        <v>399</v>
      </c>
      <c r="C36" s="77" t="s">
        <v>400</v>
      </c>
      <c r="D36" s="78" t="s">
        <v>401</v>
      </c>
      <c r="E36" s="79">
        <v>83</v>
      </c>
      <c r="F36" s="56" t="str">
        <f t="shared" si="0"/>
        <v>Tốt</v>
      </c>
      <c r="G36" s="79">
        <v>83</v>
      </c>
      <c r="H36" s="56" t="str">
        <f t="shared" si="1"/>
        <v>Tốt</v>
      </c>
      <c r="I36" s="14"/>
    </row>
    <row r="37" spans="1:9" s="12" customFormat="1">
      <c r="A37" s="75">
        <v>26</v>
      </c>
      <c r="B37" s="76" t="s">
        <v>402</v>
      </c>
      <c r="C37" s="77" t="s">
        <v>400</v>
      </c>
      <c r="D37" s="78" t="s">
        <v>215</v>
      </c>
      <c r="E37" s="79">
        <v>80</v>
      </c>
      <c r="F37" s="56" t="str">
        <f t="shared" si="0"/>
        <v>Tốt</v>
      </c>
      <c r="G37" s="79">
        <v>80</v>
      </c>
      <c r="H37" s="56" t="str">
        <f t="shared" si="1"/>
        <v>Tốt</v>
      </c>
      <c r="I37" s="14"/>
    </row>
    <row r="38" spans="1:9" s="12" customFormat="1">
      <c r="A38" s="75">
        <v>27</v>
      </c>
      <c r="B38" s="76" t="s">
        <v>403</v>
      </c>
      <c r="C38" s="77" t="s">
        <v>404</v>
      </c>
      <c r="D38" s="78" t="s">
        <v>211</v>
      </c>
      <c r="E38" s="79">
        <v>82</v>
      </c>
      <c r="F38" s="56" t="str">
        <f t="shared" si="0"/>
        <v>Tốt</v>
      </c>
      <c r="G38" s="79">
        <v>82</v>
      </c>
      <c r="H38" s="56" t="str">
        <f t="shared" si="1"/>
        <v>Tốt</v>
      </c>
      <c r="I38" s="57"/>
    </row>
    <row r="39" spans="1:9" s="12" customFormat="1">
      <c r="A39" s="75">
        <v>28</v>
      </c>
      <c r="B39" s="76" t="s">
        <v>405</v>
      </c>
      <c r="C39" s="77" t="s">
        <v>406</v>
      </c>
      <c r="D39" s="78" t="s">
        <v>188</v>
      </c>
      <c r="E39" s="79">
        <v>77</v>
      </c>
      <c r="F39" s="56" t="str">
        <f t="shared" si="0"/>
        <v>Khá</v>
      </c>
      <c r="G39" s="79">
        <v>77</v>
      </c>
      <c r="H39" s="56" t="str">
        <f t="shared" si="1"/>
        <v>Khá</v>
      </c>
      <c r="I39" s="14"/>
    </row>
    <row r="40" spans="1:9" s="12" customFormat="1">
      <c r="A40" s="75">
        <v>29</v>
      </c>
      <c r="B40" s="76" t="s">
        <v>407</v>
      </c>
      <c r="C40" s="77" t="s">
        <v>287</v>
      </c>
      <c r="D40" s="78" t="s">
        <v>408</v>
      </c>
      <c r="E40" s="79">
        <v>82</v>
      </c>
      <c r="F40" s="56" t="str">
        <f t="shared" si="0"/>
        <v>Tốt</v>
      </c>
      <c r="G40" s="79">
        <v>82</v>
      </c>
      <c r="H40" s="56" t="str">
        <f t="shared" si="1"/>
        <v>Tốt</v>
      </c>
      <c r="I40" s="57"/>
    </row>
    <row r="41" spans="1:9" s="12" customFormat="1">
      <c r="A41" s="75">
        <v>30</v>
      </c>
      <c r="B41" s="76" t="s">
        <v>409</v>
      </c>
      <c r="C41" s="77" t="s">
        <v>410</v>
      </c>
      <c r="D41" s="78" t="s">
        <v>204</v>
      </c>
      <c r="E41" s="79">
        <v>80</v>
      </c>
      <c r="F41" s="56" t="str">
        <f t="shared" si="0"/>
        <v>Tốt</v>
      </c>
      <c r="G41" s="79">
        <v>80</v>
      </c>
      <c r="H41" s="56" t="str">
        <f t="shared" si="1"/>
        <v>Tốt</v>
      </c>
      <c r="I41" s="57"/>
    </row>
    <row r="42" spans="1:9" s="12" customFormat="1">
      <c r="A42" s="75">
        <v>31</v>
      </c>
      <c r="B42" s="76" t="s">
        <v>411</v>
      </c>
      <c r="C42" s="77" t="s">
        <v>412</v>
      </c>
      <c r="D42" s="78" t="s">
        <v>212</v>
      </c>
      <c r="E42" s="79">
        <v>77</v>
      </c>
      <c r="F42" s="56" t="str">
        <f t="shared" si="0"/>
        <v>Khá</v>
      </c>
      <c r="G42" s="79">
        <v>77</v>
      </c>
      <c r="H42" s="56" t="str">
        <f t="shared" si="1"/>
        <v>Khá</v>
      </c>
      <c r="I42" s="57"/>
    </row>
    <row r="43" spans="1:9" s="12" customFormat="1">
      <c r="A43" s="75">
        <v>32</v>
      </c>
      <c r="B43" s="76" t="s">
        <v>413</v>
      </c>
      <c r="C43" s="77" t="s">
        <v>414</v>
      </c>
      <c r="D43" s="78" t="s">
        <v>415</v>
      </c>
      <c r="E43" s="79">
        <v>71</v>
      </c>
      <c r="F43" s="56" t="str">
        <f t="shared" si="0"/>
        <v>Khá</v>
      </c>
      <c r="G43" s="79">
        <v>71</v>
      </c>
      <c r="H43" s="56" t="str">
        <f t="shared" si="1"/>
        <v>Khá</v>
      </c>
      <c r="I43" s="14"/>
    </row>
    <row r="44" spans="1:9" s="12" customFormat="1">
      <c r="A44" s="75">
        <v>33</v>
      </c>
      <c r="B44" s="76" t="s">
        <v>416</v>
      </c>
      <c r="C44" s="77" t="s">
        <v>417</v>
      </c>
      <c r="D44" s="78" t="s">
        <v>418</v>
      </c>
      <c r="E44" s="79">
        <v>83</v>
      </c>
      <c r="F44" s="56" t="str">
        <f t="shared" si="0"/>
        <v>Tốt</v>
      </c>
      <c r="G44" s="79">
        <v>83</v>
      </c>
      <c r="H44" s="56" t="str">
        <f t="shared" si="1"/>
        <v>Tốt</v>
      </c>
      <c r="I44" s="14"/>
    </row>
    <row r="45" spans="1:9" s="12" customFormat="1">
      <c r="A45" s="75">
        <v>34</v>
      </c>
      <c r="B45" s="76" t="s">
        <v>419</v>
      </c>
      <c r="C45" s="77" t="s">
        <v>181</v>
      </c>
      <c r="D45" s="78" t="s">
        <v>420</v>
      </c>
      <c r="E45" s="79">
        <v>75</v>
      </c>
      <c r="F45" s="56" t="str">
        <f t="shared" si="0"/>
        <v>Khá</v>
      </c>
      <c r="G45" s="79">
        <v>75</v>
      </c>
      <c r="H45" s="56" t="str">
        <f t="shared" si="1"/>
        <v>Khá</v>
      </c>
      <c r="I45" s="14"/>
    </row>
    <row r="46" spans="1:9" s="12" customFormat="1">
      <c r="A46" s="75">
        <v>35</v>
      </c>
      <c r="B46" s="76" t="s">
        <v>421</v>
      </c>
      <c r="C46" s="77" t="s">
        <v>422</v>
      </c>
      <c r="D46" s="78" t="s">
        <v>282</v>
      </c>
      <c r="E46" s="83"/>
      <c r="F46" s="56" t="str">
        <f t="shared" si="0"/>
        <v>Không XL</v>
      </c>
      <c r="G46" s="83"/>
      <c r="H46" s="56" t="str">
        <f t="shared" si="1"/>
        <v>Không XL</v>
      </c>
      <c r="I46" s="57" t="s">
        <v>473</v>
      </c>
    </row>
    <row r="47" spans="1:9" s="12" customFormat="1">
      <c r="A47" s="75">
        <v>36</v>
      </c>
      <c r="B47" s="76" t="s">
        <v>423</v>
      </c>
      <c r="C47" s="77" t="s">
        <v>424</v>
      </c>
      <c r="D47" s="78" t="s">
        <v>282</v>
      </c>
      <c r="E47" s="79">
        <v>70</v>
      </c>
      <c r="F47" s="56" t="str">
        <f t="shared" si="0"/>
        <v>Khá</v>
      </c>
      <c r="G47" s="79">
        <v>70</v>
      </c>
      <c r="H47" s="56" t="str">
        <f t="shared" si="1"/>
        <v>Khá</v>
      </c>
      <c r="I47" s="14"/>
    </row>
    <row r="48" spans="1:9" s="12" customFormat="1">
      <c r="A48" s="75">
        <v>37</v>
      </c>
      <c r="B48" s="76" t="s">
        <v>425</v>
      </c>
      <c r="C48" s="77" t="s">
        <v>426</v>
      </c>
      <c r="D48" s="78" t="s">
        <v>202</v>
      </c>
      <c r="E48" s="79">
        <v>68</v>
      </c>
      <c r="F48" s="56" t="str">
        <f t="shared" si="0"/>
        <v>TB</v>
      </c>
      <c r="G48" s="79">
        <v>68</v>
      </c>
      <c r="H48" s="56" t="str">
        <f t="shared" si="1"/>
        <v>TB</v>
      </c>
      <c r="I48" s="14"/>
    </row>
    <row r="49" spans="1:10" s="12" customFormat="1">
      <c r="A49" s="75">
        <v>38</v>
      </c>
      <c r="B49" s="76" t="s">
        <v>427</v>
      </c>
      <c r="C49" s="77" t="s">
        <v>428</v>
      </c>
      <c r="D49" s="78" t="s">
        <v>202</v>
      </c>
      <c r="E49" s="79">
        <v>82</v>
      </c>
      <c r="F49" s="56" t="str">
        <f t="shared" si="0"/>
        <v>Tốt</v>
      </c>
      <c r="G49" s="79">
        <v>82</v>
      </c>
      <c r="H49" s="56" t="str">
        <f t="shared" si="1"/>
        <v>Tốt</v>
      </c>
      <c r="I49" s="14"/>
    </row>
    <row r="50" spans="1:10" s="12" customFormat="1">
      <c r="A50" s="75">
        <v>39</v>
      </c>
      <c r="B50" s="76" t="s">
        <v>429</v>
      </c>
      <c r="C50" s="77" t="s">
        <v>196</v>
      </c>
      <c r="D50" s="78" t="s">
        <v>203</v>
      </c>
      <c r="E50" s="79">
        <v>69</v>
      </c>
      <c r="F50" s="56" t="str">
        <f t="shared" si="0"/>
        <v>TB</v>
      </c>
      <c r="G50" s="79">
        <v>69</v>
      </c>
      <c r="H50" s="56" t="str">
        <f t="shared" si="1"/>
        <v>TB</v>
      </c>
      <c r="I50" s="14"/>
    </row>
    <row r="51" spans="1:10" s="12" customFormat="1">
      <c r="A51" s="75">
        <v>40</v>
      </c>
      <c r="B51" s="76" t="s">
        <v>430</v>
      </c>
      <c r="C51" s="77" t="s">
        <v>431</v>
      </c>
      <c r="D51" s="78" t="s">
        <v>213</v>
      </c>
      <c r="E51" s="83"/>
      <c r="F51" s="56" t="str">
        <f t="shared" si="0"/>
        <v>Không XL</v>
      </c>
      <c r="G51" s="83">
        <v>0</v>
      </c>
      <c r="H51" s="56" t="str">
        <f t="shared" si="1"/>
        <v>Không XL</v>
      </c>
      <c r="I51" s="57" t="s">
        <v>473</v>
      </c>
    </row>
    <row r="52" spans="1:10" ht="15">
      <c r="A52" s="46"/>
      <c r="B52" s="46"/>
      <c r="C52" s="118" t="s">
        <v>146</v>
      </c>
      <c r="D52" s="118"/>
      <c r="E52" s="118"/>
      <c r="F52" s="118"/>
      <c r="G52" s="118"/>
      <c r="H52" s="118"/>
      <c r="I52" s="118"/>
    </row>
    <row r="53" spans="1:10">
      <c r="C53" s="119" t="s">
        <v>147</v>
      </c>
      <c r="D53" s="120"/>
      <c r="E53" s="123" t="s">
        <v>142</v>
      </c>
      <c r="F53" s="124"/>
      <c r="G53" s="123" t="s">
        <v>143</v>
      </c>
      <c r="H53" s="124"/>
      <c r="I53" s="125" t="s">
        <v>13</v>
      </c>
    </row>
    <row r="54" spans="1:10" s="12" customFormat="1">
      <c r="C54" s="121"/>
      <c r="D54" s="122"/>
      <c r="E54" s="52" t="s">
        <v>148</v>
      </c>
      <c r="F54" s="19" t="s">
        <v>149</v>
      </c>
      <c r="G54" s="52" t="s">
        <v>148</v>
      </c>
      <c r="H54" s="19" t="s">
        <v>149</v>
      </c>
      <c r="I54" s="126"/>
    </row>
    <row r="55" spans="1:10">
      <c r="C55" s="100" t="s">
        <v>150</v>
      </c>
      <c r="D55" s="101"/>
      <c r="E55" s="58">
        <f>COUNTIF(F12:F51,"Xuất sắc")</f>
        <v>1</v>
      </c>
      <c r="F55" s="59">
        <f t="shared" ref="F55:F60" si="2">E55*100/$A$51</f>
        <v>2.5</v>
      </c>
      <c r="G55" s="58">
        <f>COUNTIF(H12:H51,"Xuất sắc")</f>
        <v>1</v>
      </c>
      <c r="H55" s="59">
        <f t="shared" ref="H55:H60" si="3">G55*100/$A$51</f>
        <v>2.5</v>
      </c>
      <c r="I55" s="60"/>
    </row>
    <row r="56" spans="1:10">
      <c r="C56" s="100" t="s">
        <v>151</v>
      </c>
      <c r="D56" s="101"/>
      <c r="E56" s="58">
        <f>COUNTIF(F12:F51,"Tốt")</f>
        <v>12</v>
      </c>
      <c r="F56" s="59">
        <f t="shared" si="2"/>
        <v>30</v>
      </c>
      <c r="G56" s="58">
        <f>COUNTIF(H12:H51,"Tốt")</f>
        <v>12</v>
      </c>
      <c r="H56" s="59">
        <f t="shared" si="3"/>
        <v>30</v>
      </c>
      <c r="I56" s="60"/>
    </row>
    <row r="57" spans="1:10">
      <c r="C57" s="100" t="s">
        <v>152</v>
      </c>
      <c r="D57" s="101"/>
      <c r="E57" s="58">
        <f>COUNTIF(F12:F51,"Khá")</f>
        <v>16</v>
      </c>
      <c r="F57" s="59">
        <f t="shared" si="2"/>
        <v>40</v>
      </c>
      <c r="G57" s="58">
        <f>COUNTIF(H12:H51,"Khá")</f>
        <v>16</v>
      </c>
      <c r="H57" s="59">
        <f t="shared" si="3"/>
        <v>40</v>
      </c>
      <c r="I57" s="60"/>
    </row>
    <row r="58" spans="1:10">
      <c r="C58" s="100" t="s">
        <v>153</v>
      </c>
      <c r="D58" s="101"/>
      <c r="E58" s="58">
        <f>COUNTIF(F12:F51,"TB")</f>
        <v>8</v>
      </c>
      <c r="F58" s="59">
        <f t="shared" si="2"/>
        <v>20</v>
      </c>
      <c r="G58" s="58">
        <f>COUNTIF(H12:H51,"TB")</f>
        <v>8</v>
      </c>
      <c r="H58" s="59">
        <f t="shared" si="3"/>
        <v>20</v>
      </c>
      <c r="I58" s="60"/>
    </row>
    <row r="59" spans="1:10">
      <c r="C59" s="100" t="s">
        <v>154</v>
      </c>
      <c r="D59" s="101"/>
      <c r="E59" s="58">
        <f>COUNTIF(F12:F51,"Yếu")</f>
        <v>0</v>
      </c>
      <c r="F59" s="59">
        <f t="shared" si="2"/>
        <v>0</v>
      </c>
      <c r="G59" s="58">
        <f>COUNTIF(H12:H51,"Yếu")</f>
        <v>0</v>
      </c>
      <c r="H59" s="59">
        <f t="shared" si="3"/>
        <v>0</v>
      </c>
      <c r="I59" s="60"/>
    </row>
    <row r="60" spans="1:10" ht="14.5" thickBot="1">
      <c r="C60" s="102" t="s">
        <v>155</v>
      </c>
      <c r="D60" s="103"/>
      <c r="E60" s="61">
        <f>COUNTIF(F12:F51,"Không XL")</f>
        <v>3</v>
      </c>
      <c r="F60" s="62">
        <f t="shared" si="2"/>
        <v>7.5</v>
      </c>
      <c r="G60" s="61">
        <f>COUNTIF(H12:H51,"Không XL")</f>
        <v>3</v>
      </c>
      <c r="H60" s="62">
        <f t="shared" si="3"/>
        <v>7.5</v>
      </c>
      <c r="I60" s="63"/>
    </row>
    <row r="61" spans="1:10">
      <c r="C61" s="74"/>
      <c r="D61" s="74"/>
      <c r="F61" s="64"/>
    </row>
    <row r="62" spans="1:10" ht="15.5">
      <c r="E62" s="104" t="s">
        <v>479</v>
      </c>
      <c r="F62" s="104"/>
      <c r="G62" s="104"/>
      <c r="H62" s="104"/>
      <c r="I62" s="104"/>
    </row>
    <row r="63" spans="1:10">
      <c r="A63" s="97" t="s">
        <v>157</v>
      </c>
      <c r="B63" s="97"/>
      <c r="C63" s="97"/>
      <c r="D63" s="97"/>
      <c r="E63" s="97"/>
      <c r="F63" s="97" t="s">
        <v>142</v>
      </c>
      <c r="G63" s="97"/>
      <c r="H63" s="97"/>
      <c r="I63" s="65" t="s">
        <v>158</v>
      </c>
      <c r="J63" s="65"/>
    </row>
    <row r="67" spans="1:9">
      <c r="A67" s="4">
        <v>1</v>
      </c>
      <c r="F67" s="96" t="s">
        <v>475</v>
      </c>
      <c r="G67" s="96"/>
      <c r="H67" s="96"/>
      <c r="I67" s="4" t="s">
        <v>476</v>
      </c>
    </row>
  </sheetData>
  <mergeCells count="31">
    <mergeCell ref="F67:H67"/>
    <mergeCell ref="A2:D2"/>
    <mergeCell ref="E2:I2"/>
    <mergeCell ref="A3:D3"/>
    <mergeCell ref="E3:I3"/>
    <mergeCell ref="A4:D4"/>
    <mergeCell ref="E4:I4"/>
    <mergeCell ref="C55:D55"/>
    <mergeCell ref="A5:D5"/>
    <mergeCell ref="A6:I6"/>
    <mergeCell ref="A7:I7"/>
    <mergeCell ref="A8:I8"/>
    <mergeCell ref="A10:A11"/>
    <mergeCell ref="B10:B11"/>
    <mergeCell ref="C10:D11"/>
    <mergeCell ref="E10:F10"/>
    <mergeCell ref="G10:H10"/>
    <mergeCell ref="I10:I11"/>
    <mergeCell ref="C52:I52"/>
    <mergeCell ref="C53:D54"/>
    <mergeCell ref="E53:F53"/>
    <mergeCell ref="G53:H53"/>
    <mergeCell ref="I53:I54"/>
    <mergeCell ref="A63:E63"/>
    <mergeCell ref="F63:H63"/>
    <mergeCell ref="C56:D56"/>
    <mergeCell ref="C57:D57"/>
    <mergeCell ref="C58:D58"/>
    <mergeCell ref="C59:D59"/>
    <mergeCell ref="C60:D60"/>
    <mergeCell ref="E62:I62"/>
  </mergeCells>
  <conditionalFormatting sqref="F12:F51 H12:H51">
    <cfRule type="cellIs" dxfId="1" priority="1" stopIfTrue="1" operator="equal">
      <formula>"SVG"</formula>
    </cfRule>
    <cfRule type="cellIs" dxfId="0" priority="2" stopIfTrue="1" operator="equal">
      <formula>"SVXS"</formula>
    </cfRule>
  </conditionalFormatting>
  <pageMargins left="0.37" right="0.35" top="0.24" bottom="0.2" header="0.16" footer="0.21"/>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3</vt:i4>
      </vt:variant>
    </vt:vector>
  </HeadingPairs>
  <TitlesOfParts>
    <vt:vector size="10" baseType="lpstr">
      <vt:lpstr>RL.Cá nhân</vt:lpstr>
      <vt:lpstr>M. Tong hop</vt:lpstr>
      <vt:lpstr>22C2-CMT1</vt:lpstr>
      <vt:lpstr>22C2-LTM1</vt:lpstr>
      <vt:lpstr>22C2-TKĐ1</vt:lpstr>
      <vt:lpstr>22C2-QTM1</vt:lpstr>
      <vt:lpstr>22C2-NNA1</vt:lpstr>
      <vt:lpstr>'22C2-CMT1'!Print_Titles</vt:lpstr>
      <vt:lpstr>'22C2-NNA1'!Print_Titles</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HONG THAM</cp:lastModifiedBy>
  <cp:lastPrinted>2022-10-27T08:36:31Z</cp:lastPrinted>
  <dcterms:created xsi:type="dcterms:W3CDTF">1999-12-31T18:49:42Z</dcterms:created>
  <dcterms:modified xsi:type="dcterms:W3CDTF">2022-10-31T01:18:21Z</dcterms:modified>
</cp:coreProperties>
</file>