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255" windowWidth="17520" windowHeight="10065" firstSheet="1" activeTab="1"/>
  </bookViews>
  <sheets>
    <sheet name="Kangatang" sheetId="60" state="veryHidden" r:id="rId1"/>
    <sheet name="21C1" sheetId="63" r:id="rId2"/>
    <sheet name="21C3" sheetId="64" r:id="rId3"/>
    <sheet name="21C6" sheetId="67" r:id="rId4"/>
    <sheet name="21C7" sheetId="66" r:id="rId5"/>
    <sheet name="TH.HB.KKHT" sheetId="57" r:id="rId6"/>
    <sheet name="00000000" sheetId="14" state="veryHidden" r:id="rId7"/>
  </sheets>
  <definedNames>
    <definedName name="_Fill" localSheetId="1" hidden="1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hidden="1">#REF!</definedName>
    <definedName name="_xlnm.Print_Titles" localSheetId="1">'21C1'!#REF!</definedName>
    <definedName name="_xlnm.Print_Titles" localSheetId="2">'21C3'!#REF!</definedName>
    <definedName name="_xlnm.Print_Titles" localSheetId="3">'21C6'!$5:$5</definedName>
    <definedName name="_xlnm.Print_Titles" localSheetId="4">'21C7'!#REF!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1" i="57" l="1"/>
  <c r="O10" i="57"/>
  <c r="O9" i="57"/>
  <c r="O8" i="57"/>
  <c r="M9" i="57"/>
  <c r="N9" i="57" s="1"/>
  <c r="M10" i="57"/>
  <c r="M11" i="57"/>
  <c r="N11" i="57" s="1"/>
  <c r="M8" i="57"/>
  <c r="N10" i="57"/>
  <c r="N8" i="57"/>
  <c r="L9" i="57"/>
  <c r="L10" i="57"/>
  <c r="L11" i="57"/>
  <c r="L8" i="57"/>
  <c r="I9" i="57"/>
  <c r="I10" i="57"/>
  <c r="I11" i="57"/>
  <c r="I8" i="57"/>
  <c r="F11" i="57"/>
  <c r="F10" i="57"/>
  <c r="F9" i="57"/>
  <c r="F8" i="57"/>
  <c r="C12" i="57"/>
  <c r="Q12" i="57"/>
  <c r="K12" i="57"/>
  <c r="J12" i="57"/>
  <c r="L12" i="57" s="1"/>
  <c r="H12" i="57"/>
  <c r="G12" i="57"/>
  <c r="I12" i="57" s="1"/>
  <c r="E12" i="57"/>
  <c r="O12" i="57" s="1"/>
  <c r="D12" i="57"/>
  <c r="F12" i="57" s="1"/>
  <c r="I171" i="63"/>
  <c r="L167" i="63"/>
  <c r="D167" i="63"/>
  <c r="M168" i="63"/>
  <c r="H166" i="63"/>
  <c r="I166" i="63" s="1"/>
  <c r="H165" i="63"/>
  <c r="I165" i="63" s="1"/>
  <c r="H164" i="63"/>
  <c r="I164" i="63" s="1"/>
  <c r="H163" i="63"/>
  <c r="I163" i="63" s="1"/>
  <c r="H162" i="63"/>
  <c r="I162" i="63" s="1"/>
  <c r="H161" i="63"/>
  <c r="I161" i="63" s="1"/>
  <c r="H160" i="63"/>
  <c r="I160" i="63" s="1"/>
  <c r="H159" i="63"/>
  <c r="I159" i="63" s="1"/>
  <c r="H158" i="63"/>
  <c r="I158" i="63" s="1"/>
  <c r="H157" i="63"/>
  <c r="I157" i="63" s="1"/>
  <c r="H156" i="63"/>
  <c r="I156" i="63" s="1"/>
  <c r="H155" i="63"/>
  <c r="I155" i="63" s="1"/>
  <c r="H154" i="63"/>
  <c r="I154" i="63" s="1"/>
  <c r="H153" i="63"/>
  <c r="I153" i="63" s="1"/>
  <c r="H152" i="63"/>
  <c r="I152" i="63" s="1"/>
  <c r="H151" i="63"/>
  <c r="I151" i="63" s="1"/>
  <c r="H150" i="63"/>
  <c r="I150" i="63" s="1"/>
  <c r="H149" i="63"/>
  <c r="I149" i="63" s="1"/>
  <c r="H148" i="63"/>
  <c r="I148" i="63" s="1"/>
  <c r="H147" i="63"/>
  <c r="I147" i="63" s="1"/>
  <c r="H146" i="63"/>
  <c r="I146" i="63" s="1"/>
  <c r="H145" i="63"/>
  <c r="I145" i="63" s="1"/>
  <c r="H144" i="63"/>
  <c r="I144" i="63" s="1"/>
  <c r="H143" i="63"/>
  <c r="I143" i="63" s="1"/>
  <c r="H142" i="63"/>
  <c r="I142" i="63" s="1"/>
  <c r="H141" i="63"/>
  <c r="I141" i="63" s="1"/>
  <c r="H140" i="63"/>
  <c r="I140" i="63" s="1"/>
  <c r="H139" i="63"/>
  <c r="I139" i="63" s="1"/>
  <c r="H138" i="63"/>
  <c r="I138" i="63" s="1"/>
  <c r="H137" i="63"/>
  <c r="I137" i="63" s="1"/>
  <c r="H136" i="63"/>
  <c r="I136" i="63" s="1"/>
  <c r="H135" i="63"/>
  <c r="I135" i="63" s="1"/>
  <c r="H134" i="63"/>
  <c r="I134" i="63" s="1"/>
  <c r="H133" i="63"/>
  <c r="I133" i="63" s="1"/>
  <c r="H132" i="63"/>
  <c r="I132" i="63" s="1"/>
  <c r="H131" i="63"/>
  <c r="I131" i="63" s="1"/>
  <c r="H130" i="63"/>
  <c r="I130" i="63" s="1"/>
  <c r="H129" i="63"/>
  <c r="I129" i="63" s="1"/>
  <c r="H128" i="63"/>
  <c r="I128" i="63" s="1"/>
  <c r="H127" i="63"/>
  <c r="I127" i="63" s="1"/>
  <c r="H126" i="63"/>
  <c r="I126" i="63" s="1"/>
  <c r="H125" i="63"/>
  <c r="I125" i="63" s="1"/>
  <c r="H124" i="63"/>
  <c r="I124" i="63" s="1"/>
  <c r="H123" i="63"/>
  <c r="I123" i="63" s="1"/>
  <c r="H122" i="63"/>
  <c r="I122" i="63" s="1"/>
  <c r="H121" i="63"/>
  <c r="I121" i="63" s="1"/>
  <c r="H120" i="63"/>
  <c r="I120" i="63" s="1"/>
  <c r="H119" i="63"/>
  <c r="I119" i="63" s="1"/>
  <c r="H118" i="63"/>
  <c r="I118" i="63" s="1"/>
  <c r="H117" i="63"/>
  <c r="I117" i="63" s="1"/>
  <c r="H116" i="63"/>
  <c r="I116" i="63" s="1"/>
  <c r="H115" i="63"/>
  <c r="I115" i="63" s="1"/>
  <c r="H114" i="63"/>
  <c r="I114" i="63" s="1"/>
  <c r="H113" i="63"/>
  <c r="I113" i="63" s="1"/>
  <c r="H112" i="63"/>
  <c r="I112" i="63" s="1"/>
  <c r="H111" i="63"/>
  <c r="I111" i="63" s="1"/>
  <c r="H110" i="63"/>
  <c r="I110" i="63" s="1"/>
  <c r="H109" i="63"/>
  <c r="I109" i="63" s="1"/>
  <c r="H108" i="63"/>
  <c r="I108" i="63" s="1"/>
  <c r="H107" i="63"/>
  <c r="I107" i="63" s="1"/>
  <c r="H106" i="63"/>
  <c r="I106" i="63" s="1"/>
  <c r="H105" i="63"/>
  <c r="I105" i="63" s="1"/>
  <c r="H104" i="63"/>
  <c r="I104" i="63" s="1"/>
  <c r="H103" i="63"/>
  <c r="I103" i="63" s="1"/>
  <c r="H102" i="63"/>
  <c r="I102" i="63" s="1"/>
  <c r="H101" i="63"/>
  <c r="I101" i="63" s="1"/>
  <c r="H100" i="63"/>
  <c r="I100" i="63" s="1"/>
  <c r="H99" i="63"/>
  <c r="I99" i="63" s="1"/>
  <c r="H98" i="63"/>
  <c r="I98" i="63" s="1"/>
  <c r="H97" i="63"/>
  <c r="I97" i="63" s="1"/>
  <c r="H96" i="63"/>
  <c r="I96" i="63" s="1"/>
  <c r="H95" i="63"/>
  <c r="I95" i="63" s="1"/>
  <c r="H94" i="63"/>
  <c r="I94" i="63" s="1"/>
  <c r="H93" i="63"/>
  <c r="I93" i="63" s="1"/>
  <c r="H92" i="63"/>
  <c r="I92" i="63" s="1"/>
  <c r="H91" i="63"/>
  <c r="I91" i="63" s="1"/>
  <c r="H90" i="63"/>
  <c r="I90" i="63" s="1"/>
  <c r="H89" i="63"/>
  <c r="I89" i="63" s="1"/>
  <c r="H88" i="63"/>
  <c r="I88" i="63" s="1"/>
  <c r="H87" i="63"/>
  <c r="I87" i="63" s="1"/>
  <c r="H86" i="63"/>
  <c r="I86" i="63" s="1"/>
  <c r="H85" i="63"/>
  <c r="I85" i="63" s="1"/>
  <c r="H84" i="63"/>
  <c r="I84" i="63" s="1"/>
  <c r="H83" i="63"/>
  <c r="I83" i="63" s="1"/>
  <c r="H82" i="63"/>
  <c r="I82" i="63" s="1"/>
  <c r="H81" i="63"/>
  <c r="I81" i="63" s="1"/>
  <c r="H80" i="63"/>
  <c r="I80" i="63" s="1"/>
  <c r="H79" i="63"/>
  <c r="I79" i="63" s="1"/>
  <c r="H78" i="63"/>
  <c r="I78" i="63" s="1"/>
  <c r="H77" i="63"/>
  <c r="I77" i="63" s="1"/>
  <c r="H76" i="63"/>
  <c r="I76" i="63" s="1"/>
  <c r="H75" i="63"/>
  <c r="I75" i="63" s="1"/>
  <c r="H74" i="63"/>
  <c r="I74" i="63" s="1"/>
  <c r="H73" i="63"/>
  <c r="I73" i="63" s="1"/>
  <c r="H72" i="63"/>
  <c r="I72" i="63" s="1"/>
  <c r="H71" i="63"/>
  <c r="I71" i="63" s="1"/>
  <c r="H70" i="63"/>
  <c r="I70" i="63" s="1"/>
  <c r="H69" i="63"/>
  <c r="I69" i="63" s="1"/>
  <c r="H68" i="63"/>
  <c r="I68" i="63" s="1"/>
  <c r="H67" i="63"/>
  <c r="I67" i="63" s="1"/>
  <c r="H66" i="63"/>
  <c r="I66" i="63" s="1"/>
  <c r="H65" i="63"/>
  <c r="I65" i="63" s="1"/>
  <c r="H64" i="63"/>
  <c r="I64" i="63" s="1"/>
  <c r="H63" i="63"/>
  <c r="I63" i="63" s="1"/>
  <c r="H62" i="63"/>
  <c r="I62" i="63" s="1"/>
  <c r="H61" i="63"/>
  <c r="I61" i="63" s="1"/>
  <c r="H60" i="63"/>
  <c r="I60" i="63" s="1"/>
  <c r="H59" i="63"/>
  <c r="I59" i="63" s="1"/>
  <c r="H58" i="63"/>
  <c r="I58" i="63" s="1"/>
  <c r="H57" i="63"/>
  <c r="I57" i="63" s="1"/>
  <c r="H56" i="63"/>
  <c r="I56" i="63" s="1"/>
  <c r="H55" i="63"/>
  <c r="I55" i="63" s="1"/>
  <c r="H54" i="63"/>
  <c r="I54" i="63" s="1"/>
  <c r="H53" i="63"/>
  <c r="I53" i="63" s="1"/>
  <c r="H52" i="63"/>
  <c r="I52" i="63" s="1"/>
  <c r="H51" i="63"/>
  <c r="I51" i="63" s="1"/>
  <c r="H50" i="63"/>
  <c r="I50" i="63" s="1"/>
  <c r="H49" i="63"/>
  <c r="I49" i="63" s="1"/>
  <c r="H48" i="63"/>
  <c r="I48" i="63" s="1"/>
  <c r="H47" i="63"/>
  <c r="I47" i="63" s="1"/>
  <c r="H46" i="63"/>
  <c r="I46" i="63" s="1"/>
  <c r="H45" i="63"/>
  <c r="I45" i="63" s="1"/>
  <c r="H44" i="63"/>
  <c r="I44" i="63" s="1"/>
  <c r="H43" i="63"/>
  <c r="I43" i="63" s="1"/>
  <c r="H42" i="63"/>
  <c r="I42" i="63" s="1"/>
  <c r="H41" i="63"/>
  <c r="I41" i="63" s="1"/>
  <c r="H40" i="63"/>
  <c r="I40" i="63" s="1"/>
  <c r="H39" i="63"/>
  <c r="I39" i="63" s="1"/>
  <c r="H38" i="63"/>
  <c r="I38" i="63" s="1"/>
  <c r="H37" i="63"/>
  <c r="I37" i="63" s="1"/>
  <c r="H36" i="63"/>
  <c r="I36" i="63" s="1"/>
  <c r="H35" i="63"/>
  <c r="I35" i="63" s="1"/>
  <c r="H34" i="63"/>
  <c r="I34" i="63" s="1"/>
  <c r="H33" i="63"/>
  <c r="I33" i="63" s="1"/>
  <c r="H32" i="63"/>
  <c r="I32" i="63" s="1"/>
  <c r="H31" i="63"/>
  <c r="I31" i="63" s="1"/>
  <c r="H30" i="63"/>
  <c r="I30" i="63" s="1"/>
  <c r="H29" i="63"/>
  <c r="I29" i="63" s="1"/>
  <c r="H28" i="63"/>
  <c r="I28" i="63" s="1"/>
  <c r="H27" i="63"/>
  <c r="I27" i="63" s="1"/>
  <c r="H26" i="63"/>
  <c r="I26" i="63" s="1"/>
  <c r="H25" i="63"/>
  <c r="I25" i="63" s="1"/>
  <c r="H24" i="63"/>
  <c r="I24" i="63" s="1"/>
  <c r="H23" i="63"/>
  <c r="I23" i="63" s="1"/>
  <c r="H22" i="63"/>
  <c r="I22" i="63" s="1"/>
  <c r="H21" i="63"/>
  <c r="I21" i="63" s="1"/>
  <c r="H20" i="63"/>
  <c r="I20" i="63" s="1"/>
  <c r="H19" i="63"/>
  <c r="I19" i="63" s="1"/>
  <c r="H18" i="63"/>
  <c r="I18" i="63" s="1"/>
  <c r="H17" i="63"/>
  <c r="I17" i="63" s="1"/>
  <c r="H16" i="63"/>
  <c r="I16" i="63" s="1"/>
  <c r="H15" i="63"/>
  <c r="I15" i="63" s="1"/>
  <c r="H14" i="63"/>
  <c r="I14" i="63" s="1"/>
  <c r="H13" i="63"/>
  <c r="I13" i="63" s="1"/>
  <c r="H12" i="63"/>
  <c r="I12" i="63" s="1"/>
  <c r="H11" i="63"/>
  <c r="I11" i="63" s="1"/>
  <c r="H10" i="63"/>
  <c r="I10" i="63" s="1"/>
  <c r="H9" i="63"/>
  <c r="I9" i="63" s="1"/>
  <c r="H8" i="63"/>
  <c r="I8" i="63" s="1"/>
  <c r="H7" i="63"/>
  <c r="I7" i="63" s="1"/>
  <c r="H6" i="63"/>
  <c r="I6" i="63" s="1"/>
  <c r="H5" i="63"/>
  <c r="I5" i="63" s="1"/>
  <c r="I167" i="63" s="1"/>
  <c r="D43" i="64"/>
  <c r="H25" i="64"/>
  <c r="I25" i="64" s="1"/>
  <c r="H24" i="64"/>
  <c r="I24" i="64" s="1"/>
  <c r="H23" i="64"/>
  <c r="I23" i="64" s="1"/>
  <c r="H22" i="64"/>
  <c r="I22" i="64" s="1"/>
  <c r="H21" i="64"/>
  <c r="I21" i="64" s="1"/>
  <c r="H20" i="64"/>
  <c r="I20" i="64" s="1"/>
  <c r="H19" i="64"/>
  <c r="I19" i="64" s="1"/>
  <c r="H18" i="64"/>
  <c r="I18" i="64" s="1"/>
  <c r="H17" i="64"/>
  <c r="I17" i="64" s="1"/>
  <c r="H16" i="64"/>
  <c r="I16" i="64" s="1"/>
  <c r="H15" i="64"/>
  <c r="I15" i="64" s="1"/>
  <c r="H14" i="64"/>
  <c r="I14" i="64" s="1"/>
  <c r="H13" i="64"/>
  <c r="I13" i="64" s="1"/>
  <c r="H12" i="64"/>
  <c r="I12" i="64" s="1"/>
  <c r="H11" i="64"/>
  <c r="I11" i="64" s="1"/>
  <c r="H10" i="64"/>
  <c r="I10" i="64" s="1"/>
  <c r="H9" i="64"/>
  <c r="I9" i="64" s="1"/>
  <c r="H8" i="64"/>
  <c r="I8" i="64" s="1"/>
  <c r="H7" i="64"/>
  <c r="I7" i="64" s="1"/>
  <c r="H6" i="64"/>
  <c r="I6" i="64" s="1"/>
  <c r="H35" i="64"/>
  <c r="I35" i="64" s="1"/>
  <c r="H34" i="64"/>
  <c r="I34" i="64" s="1"/>
  <c r="H33" i="64"/>
  <c r="I33" i="64" s="1"/>
  <c r="H32" i="64"/>
  <c r="I32" i="64" s="1"/>
  <c r="H31" i="64"/>
  <c r="I31" i="64" s="1"/>
  <c r="H30" i="64"/>
  <c r="I30" i="64" s="1"/>
  <c r="H29" i="64"/>
  <c r="I29" i="64" s="1"/>
  <c r="H28" i="64"/>
  <c r="I28" i="64" s="1"/>
  <c r="H27" i="64"/>
  <c r="I27" i="64" s="1"/>
  <c r="H26" i="64"/>
  <c r="I26" i="64" s="1"/>
  <c r="H42" i="64"/>
  <c r="I42" i="64" s="1"/>
  <c r="H41" i="64"/>
  <c r="I41" i="64" s="1"/>
  <c r="H40" i="64"/>
  <c r="I40" i="64" s="1"/>
  <c r="H39" i="64"/>
  <c r="I39" i="64" s="1"/>
  <c r="H38" i="64"/>
  <c r="I38" i="64" s="1"/>
  <c r="H37" i="64"/>
  <c r="I37" i="64" s="1"/>
  <c r="H36" i="64"/>
  <c r="I36" i="64" s="1"/>
  <c r="H5" i="64"/>
  <c r="I5" i="64" s="1"/>
  <c r="H11" i="67"/>
  <c r="I11" i="67" s="1"/>
  <c r="H10" i="67"/>
  <c r="I10" i="67" s="1"/>
  <c r="H9" i="67"/>
  <c r="I9" i="67" s="1"/>
  <c r="H8" i="67"/>
  <c r="I8" i="67" s="1"/>
  <c r="H7" i="67"/>
  <c r="I7" i="67" s="1"/>
  <c r="H12" i="67"/>
  <c r="I12" i="67" s="1"/>
  <c r="H13" i="67"/>
  <c r="I13" i="67" s="1"/>
  <c r="H14" i="67"/>
  <c r="I14" i="67" s="1"/>
  <c r="H15" i="67"/>
  <c r="I15" i="67" s="1"/>
  <c r="H16" i="67"/>
  <c r="I16" i="67" s="1"/>
  <c r="D17" i="67"/>
  <c r="H6" i="67"/>
  <c r="I6" i="67" s="1"/>
  <c r="H10" i="66"/>
  <c r="I10" i="66" s="1"/>
  <c r="H14" i="66"/>
  <c r="I14" i="66" s="1"/>
  <c r="H13" i="66"/>
  <c r="I13" i="66" s="1"/>
  <c r="H12" i="66"/>
  <c r="I12" i="66" s="1"/>
  <c r="H11" i="66"/>
  <c r="I11" i="66" s="1"/>
  <c r="H9" i="66"/>
  <c r="I9" i="66" s="1"/>
  <c r="L20" i="66"/>
  <c r="D20" i="66"/>
  <c r="H19" i="66"/>
  <c r="I19" i="66" s="1"/>
  <c r="H18" i="66"/>
  <c r="I18" i="66" s="1"/>
  <c r="H17" i="66"/>
  <c r="I17" i="66" s="1"/>
  <c r="H16" i="66"/>
  <c r="I16" i="66" s="1"/>
  <c r="H15" i="66"/>
  <c r="I15" i="66" s="1"/>
  <c r="H8" i="66"/>
  <c r="I8" i="66" s="1"/>
  <c r="H7" i="66"/>
  <c r="I7" i="66" s="1"/>
  <c r="H6" i="66"/>
  <c r="I6" i="66" s="1"/>
  <c r="H5" i="66"/>
  <c r="I5" i="66" s="1"/>
  <c r="I20" i="66" s="1"/>
  <c r="H4" i="66"/>
  <c r="I4" i="66" s="1"/>
  <c r="M12" i="57" l="1"/>
  <c r="N12" i="57" s="1"/>
  <c r="I17" i="67"/>
  <c r="I43" i="64"/>
  <c r="L43" i="64" l="1"/>
  <c r="L17" i="67"/>
</calcChain>
</file>

<file path=xl/sharedStrings.xml><?xml version="1.0" encoding="utf-8"?>
<sst xmlns="http://schemas.openxmlformats.org/spreadsheetml/2006/main" count="1241" uniqueCount="615">
  <si>
    <t>STT</t>
  </si>
  <si>
    <t>KQRL</t>
  </si>
  <si>
    <t>GHI CHÚ</t>
  </si>
  <si>
    <t>TỔNG CỘNG</t>
  </si>
  <si>
    <t>S
TT</t>
  </si>
  <si>
    <t>CỘNG HÒA XÃ HỘI CHỦ NGHĨA VIỆT NAM</t>
  </si>
  <si>
    <t>HỌ &amp; TÊN</t>
  </si>
  <si>
    <t>LỚP</t>
  </si>
  <si>
    <t>SỐ TIỀN</t>
  </si>
  <si>
    <t>KÝ NHẬN</t>
  </si>
  <si>
    <t>TỔNG CỘNG
5 THÁNG</t>
  </si>
  <si>
    <t>GT</t>
  </si>
  <si>
    <t>ĐIỂM
TBCHT</t>
  </si>
  <si>
    <t>Khá</t>
  </si>
  <si>
    <t>Giỏi</t>
  </si>
  <si>
    <t>Mã số SV</t>
  </si>
  <si>
    <t>(Đã ký)</t>
  </si>
  <si>
    <t>Nữ</t>
  </si>
  <si>
    <t>Trường</t>
  </si>
  <si>
    <t>Long</t>
  </si>
  <si>
    <t>Thắng</t>
  </si>
  <si>
    <t>Khang</t>
  </si>
  <si>
    <t>Xuất
sắc</t>
  </si>
  <si>
    <t>Cộng
HB</t>
  </si>
  <si>
    <t>Chiếm
%</t>
  </si>
  <si>
    <t>TRƯỜNG CAO ĐẲNG LÝ TỰ TRỌNG</t>
  </si>
  <si>
    <t>THÀNH PHỐ HỒ CHÍ MINH</t>
  </si>
  <si>
    <t>Hiếu</t>
  </si>
  <si>
    <t>Nhân</t>
  </si>
  <si>
    <t>Việt</t>
  </si>
  <si>
    <t>Nguyễn Minh</t>
  </si>
  <si>
    <t>Trần Văn</t>
  </si>
  <si>
    <t>Nguyễn Hoàng</t>
  </si>
  <si>
    <t>Lê Nhật</t>
  </si>
  <si>
    <t>Khánh</t>
  </si>
  <si>
    <t>Ghi chú</t>
  </si>
  <si>
    <t>Lê Xuân Thiện</t>
  </si>
  <si>
    <t>Nguyễn Thành</t>
  </si>
  <si>
    <t>Thái</t>
  </si>
  <si>
    <t>Hải</t>
  </si>
  <si>
    <t>Quốc</t>
  </si>
  <si>
    <t>Độc lập - Tự do - hạnh phúc</t>
  </si>
  <si>
    <t>PHÒNG THANH TRA GIÁO DỤC - CTSV</t>
  </si>
  <si>
    <t>KHỐI</t>
  </si>
  <si>
    <t>Số tiền</t>
  </si>
  <si>
    <t>%</t>
  </si>
  <si>
    <t>Số tiền 
Học bổng</t>
  </si>
  <si>
    <t>TRƯỞNG PHÒNG TTGD - CTSV</t>
  </si>
  <si>
    <t>Kiệt</t>
  </si>
  <si>
    <t>Tú</t>
  </si>
  <si>
    <t>Nguyễn Đức</t>
  </si>
  <si>
    <t>Huỳnh Tấn</t>
  </si>
  <si>
    <t>Hưng</t>
  </si>
  <si>
    <t>Thiện</t>
  </si>
  <si>
    <t>Nguyễn Văn</t>
  </si>
  <si>
    <t>Nguyễn Quốc</t>
  </si>
  <si>
    <t>Nguyễn Hữu</t>
  </si>
  <si>
    <t>Kha</t>
  </si>
  <si>
    <t>Đức</t>
  </si>
  <si>
    <t>Huy</t>
  </si>
  <si>
    <t>Thuận</t>
  </si>
  <si>
    <t>Đạt</t>
  </si>
  <si>
    <t>Phong</t>
  </si>
  <si>
    <t>Linh</t>
  </si>
  <si>
    <t>Duy</t>
  </si>
  <si>
    <t>Phúc</t>
  </si>
  <si>
    <t>Bảo</t>
  </si>
  <si>
    <t>Nguyễn Tuấn</t>
  </si>
  <si>
    <t>Anh</t>
  </si>
  <si>
    <t>Hòa</t>
  </si>
  <si>
    <t>Tâm</t>
  </si>
  <si>
    <t>Nguyễn Thị Bích</t>
  </si>
  <si>
    <t>Nguyễn Anh</t>
  </si>
  <si>
    <t>Nguyễn Tấn</t>
  </si>
  <si>
    <t>Hiền</t>
  </si>
  <si>
    <t>Minh</t>
  </si>
  <si>
    <t>Thư</t>
  </si>
  <si>
    <t>Tiên</t>
  </si>
  <si>
    <t>Trân</t>
  </si>
  <si>
    <t>Tổng số
SV</t>
  </si>
  <si>
    <t>Lê Quốc</t>
  </si>
  <si>
    <t>Cường</t>
  </si>
  <si>
    <t>Sơn</t>
  </si>
  <si>
    <t>Nguyễn Trung</t>
  </si>
  <si>
    <t>Hoàng</t>
  </si>
  <si>
    <t>Dương</t>
  </si>
  <si>
    <t>Trần Anh</t>
  </si>
  <si>
    <t>Kiên</t>
  </si>
  <si>
    <t>Tính</t>
  </si>
  <si>
    <t>Phú</t>
  </si>
  <si>
    <t>Phát</t>
  </si>
  <si>
    <t>Tài</t>
  </si>
  <si>
    <t>Nam</t>
  </si>
  <si>
    <t>Nghĩa</t>
  </si>
  <si>
    <t>Nguyễn Ngọc</t>
  </si>
  <si>
    <t>Vinh</t>
  </si>
  <si>
    <t>Hùng</t>
  </si>
  <si>
    <t>Trần Quốc</t>
  </si>
  <si>
    <t>An</t>
  </si>
  <si>
    <t>Lê Thành</t>
  </si>
  <si>
    <t>Vũ</t>
  </si>
  <si>
    <t>Hồ Anh</t>
  </si>
  <si>
    <t>Khoa</t>
  </si>
  <si>
    <t>Tân</t>
  </si>
  <si>
    <t>Sang</t>
  </si>
  <si>
    <t>Thịnh</t>
  </si>
  <si>
    <t>Tiến</t>
  </si>
  <si>
    <t>Ngọc</t>
  </si>
  <si>
    <t>Phương</t>
  </si>
  <si>
    <t>Nguyễn Thái</t>
  </si>
  <si>
    <t>Trúc</t>
  </si>
  <si>
    <t>Quyền</t>
  </si>
  <si>
    <t>Trần Minh</t>
  </si>
  <si>
    <t>Lê Ngọc</t>
  </si>
  <si>
    <t>Nguyễn Thị Ngọc</t>
  </si>
  <si>
    <t>My</t>
  </si>
  <si>
    <t>Hồ Thanh</t>
  </si>
  <si>
    <t>Lộc</t>
  </si>
  <si>
    <t>Trần Thanh</t>
  </si>
  <si>
    <t>Nguyễn Thanh</t>
  </si>
  <si>
    <t>Thành</t>
  </si>
  <si>
    <t>Hà</t>
  </si>
  <si>
    <t>Nguyễn Quang</t>
  </si>
  <si>
    <t>Tấn</t>
  </si>
  <si>
    <t>Luân</t>
  </si>
  <si>
    <t>Nguyễn Chí</t>
  </si>
  <si>
    <t>Thạch</t>
  </si>
  <si>
    <t>Hào</t>
  </si>
  <si>
    <t>Nguyễn Trường</t>
  </si>
  <si>
    <t>Nguyễn Công</t>
  </si>
  <si>
    <t>Nguyễn</t>
  </si>
  <si>
    <t>Nguyễn Viết</t>
  </si>
  <si>
    <t>Quang</t>
  </si>
  <si>
    <t>Nguyễn Trọng</t>
  </si>
  <si>
    <t>Nguyễn Nhật</t>
  </si>
  <si>
    <t>Đan</t>
  </si>
  <si>
    <t>Trí</t>
  </si>
  <si>
    <t>Phan Thanh</t>
  </si>
  <si>
    <t>Phạm Hữu</t>
  </si>
  <si>
    <t>Thông</t>
  </si>
  <si>
    <t>Lâm</t>
  </si>
  <si>
    <t>Văn</t>
  </si>
  <si>
    <t>Toàn</t>
  </si>
  <si>
    <t>Phan Hoàng</t>
  </si>
  <si>
    <t>Tín</t>
  </si>
  <si>
    <t>Trần Hoàng</t>
  </si>
  <si>
    <t>Lê Duy</t>
  </si>
  <si>
    <t>Giàu</t>
  </si>
  <si>
    <t>Giang</t>
  </si>
  <si>
    <t>Nguyễn Mạnh</t>
  </si>
  <si>
    <t>Nhật</t>
  </si>
  <si>
    <t>Trọng</t>
  </si>
  <si>
    <t>Chương</t>
  </si>
  <si>
    <t>Trần Vũ</t>
  </si>
  <si>
    <t>Vỹ</t>
  </si>
  <si>
    <t>Nguyễn Duy</t>
  </si>
  <si>
    <t>Huỳnh Quốc</t>
  </si>
  <si>
    <t>Đại</t>
  </si>
  <si>
    <t>Huỳnh Văn</t>
  </si>
  <si>
    <t>Nguyễn Đăng</t>
  </si>
  <si>
    <t>Kỳ</t>
  </si>
  <si>
    <t>Mạnh</t>
  </si>
  <si>
    <t>Hương</t>
  </si>
  <si>
    <t>Phạm Nhật</t>
  </si>
  <si>
    <t>Trần Ngọc</t>
  </si>
  <si>
    <t>Vũ Hoàng</t>
  </si>
  <si>
    <t>Huỳnh Ngọc</t>
  </si>
  <si>
    <t>Tỉnh</t>
  </si>
  <si>
    <t>Phạm Văn</t>
  </si>
  <si>
    <t>Nguyễn Vũ</t>
  </si>
  <si>
    <t>Trương Ngọc</t>
  </si>
  <si>
    <t>Trần</t>
  </si>
  <si>
    <t>Vương Đình</t>
  </si>
  <si>
    <t>Trực</t>
  </si>
  <si>
    <t>Lê Hữu</t>
  </si>
  <si>
    <t>Nguyễn Kim</t>
  </si>
  <si>
    <t>Huỳnh Trung</t>
  </si>
  <si>
    <t>Phan Quốc</t>
  </si>
  <si>
    <t>Huỳnh Quang</t>
  </si>
  <si>
    <t>Tình</t>
  </si>
  <si>
    <t>Hồ Hải</t>
  </si>
  <si>
    <t>Lê Trọng</t>
  </si>
  <si>
    <t>Bùi Quang</t>
  </si>
  <si>
    <t>Trần Công</t>
  </si>
  <si>
    <t>Hà Duy</t>
  </si>
  <si>
    <t>Nguyễn Thế</t>
  </si>
  <si>
    <t>2021 C1 (CĐ)</t>
  </si>
  <si>
    <t>2021 C3 (CLC)</t>
  </si>
  <si>
    <t>2021 C6 (TTTN)</t>
  </si>
  <si>
    <t>2021 C7 (LKĐT)</t>
  </si>
  <si>
    <t>Phan Công</t>
  </si>
  <si>
    <t>Phạm Anh</t>
  </si>
  <si>
    <t>Huỳnh Chí</t>
  </si>
  <si>
    <t>Lương</t>
  </si>
  <si>
    <t>Trần Tấn</t>
  </si>
  <si>
    <t>Nghiêm</t>
  </si>
  <si>
    <t>Đặng Hoài</t>
  </si>
  <si>
    <t>Võ Quốc</t>
  </si>
  <si>
    <t>Hồ Văn</t>
  </si>
  <si>
    <t>Lê Thiên</t>
  </si>
  <si>
    <t>Đông</t>
  </si>
  <si>
    <t>Lê Huy</t>
  </si>
  <si>
    <t>Võ Minh</t>
  </si>
  <si>
    <t>Trần Trung</t>
  </si>
  <si>
    <t>Tạ Phúc</t>
  </si>
  <si>
    <t>Trần Trọng</t>
  </si>
  <si>
    <t>Lê Xuân</t>
  </si>
  <si>
    <t>Trần Hải</t>
  </si>
  <si>
    <t>Vũ Văn</t>
  </si>
  <si>
    <t>Cao Thanh</t>
  </si>
  <si>
    <t>(Kèm theo Quyết định            /QĐ-LTT-TTGD ngày      tháng      năm 2022
của Trường Cao đẳng Lý Tự Trọng Thành phố Hồ Chí Minh)</t>
  </si>
  <si>
    <t>Bậc đào tạo: Cao đẳng  - Khóa: 2021C1</t>
  </si>
  <si>
    <t>Phan Anh</t>
  </si>
  <si>
    <t>21C1-LGT1</t>
  </si>
  <si>
    <t>21C1-QTD1</t>
  </si>
  <si>
    <t>21C1-QKS1</t>
  </si>
  <si>
    <t>21C1-TMĐ1</t>
  </si>
  <si>
    <t>21C1-KXD1</t>
  </si>
  <si>
    <t>Bậc đào tạo: Cao đẳng  - Khóa: 2021C7</t>
  </si>
  <si>
    <t>Lực</t>
  </si>
  <si>
    <t>21C7-CCK1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</si>
  <si>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Hai mươi hai triệu ba trăm bảy mươi lăm ngàn đồng</t>
    </r>
    <r>
      <rPr>
        <b/>
        <sz val="12"/>
        <rFont val="Times New Roman"/>
        <family val="1"/>
      </rPr>
      <t>)</t>
    </r>
  </si>
  <si>
    <t>21004119</t>
  </si>
  <si>
    <t>Lâm Võ Hữu</t>
  </si>
  <si>
    <t>21001296</t>
  </si>
  <si>
    <t>21000918</t>
  </si>
  <si>
    <t>Phạm Nguyên Thế</t>
  </si>
  <si>
    <t>Kỹ</t>
  </si>
  <si>
    <t>21003745</t>
  </si>
  <si>
    <t>Ngô Bá Thiện</t>
  </si>
  <si>
    <t>21001341</t>
  </si>
  <si>
    <t>Đặng Xuân</t>
  </si>
  <si>
    <t>21002284</t>
  </si>
  <si>
    <t>21001276</t>
  </si>
  <si>
    <t>Đào Nguyễn Duy</t>
  </si>
  <si>
    <t>21001403</t>
  </si>
  <si>
    <t>21000276</t>
  </si>
  <si>
    <t>Thạch Dáte</t>
  </si>
  <si>
    <t>21000786</t>
  </si>
  <si>
    <t>21002938</t>
  </si>
  <si>
    <t>Thái Trọng</t>
  </si>
  <si>
    <t>21001947</t>
  </si>
  <si>
    <t>21000603</t>
  </si>
  <si>
    <t>21003002</t>
  </si>
  <si>
    <t>Trần Dương Tấn</t>
  </si>
  <si>
    <t>21001069</t>
  </si>
  <si>
    <t>Lạc Long</t>
  </si>
  <si>
    <t>21C7-ĐCN1</t>
  </si>
  <si>
    <t>HK1/14C</t>
  </si>
  <si>
    <t>21004436</t>
  </si>
  <si>
    <t>HK1/12C_GDQP miễn</t>
  </si>
  <si>
    <t>21C7-LTM1</t>
  </si>
  <si>
    <t>HK1/12C</t>
  </si>
  <si>
    <t>04 Giỏi, 12 Khá - 0 Nữ</t>
  </si>
  <si>
    <t>DANH SÁCH SINH VIÊN  KHÔNG ĐỦ ĐIỀU KIỆN XÉT CẤP HỌC BỔNG 
HỌC KỲ I/2021-2022 (HỌC 14 HOẶC 12 TÍN CHỈ)</t>
  </si>
  <si>
    <t>14, 12 chỉ
ĐN xem xét</t>
  </si>
  <si>
    <t>Bậc đào tạo: Cao đẳng  - Khóa: 2021C6</t>
  </si>
  <si>
    <t>DANH SÁCH SINH VIÊN  KHÔNG ĐỦ ĐIỀU KIỆN XÉT CẤP HỌC BỔNG 
HỌC KỲ I/2021-2022 (HỌC 13 TÍN CHỈ)</t>
  </si>
  <si>
    <t>21000748</t>
  </si>
  <si>
    <t>21000942</t>
  </si>
  <si>
    <t>Đoàn</t>
  </si>
  <si>
    <t>21001253</t>
  </si>
  <si>
    <t>Đặng Huỳnh</t>
  </si>
  <si>
    <t>21000746</t>
  </si>
  <si>
    <t>21000002</t>
  </si>
  <si>
    <t>Lê Hiếu</t>
  </si>
  <si>
    <t>21001171</t>
  </si>
  <si>
    <t>Lâm Hoàng</t>
  </si>
  <si>
    <t>21001275</t>
  </si>
  <si>
    <t>Nguyễn Võ Đức</t>
  </si>
  <si>
    <t>21000792</t>
  </si>
  <si>
    <t>Đặng Công Hùng</t>
  </si>
  <si>
    <t>21002806</t>
  </si>
  <si>
    <t>Phan Chí</t>
  </si>
  <si>
    <t>21003321</t>
  </si>
  <si>
    <t>21002451</t>
  </si>
  <si>
    <t>21C6-CNÔ1</t>
  </si>
  <si>
    <t>HK1/13C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</si>
  <si>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Mười bảy triệu ba trăm bảy mươi lăm ngàn đồng</t>
    </r>
    <r>
      <rPr>
        <b/>
        <sz val="12"/>
        <rFont val="Times New Roman"/>
        <family val="1"/>
      </rPr>
      <t>)</t>
    </r>
  </si>
  <si>
    <t>01 Giỏi, 10 Khá - 0 Nữ</t>
  </si>
  <si>
    <t>13 chỉ đề
nghị xem xét</t>
  </si>
  <si>
    <t>Bậc đào tạo: Cao đẳng  - Khóa: 2021C3</t>
  </si>
  <si>
    <t>DANH SÁCH SINH VIÊN  KHÔNG ĐỦ ĐIỀU KIỆN XÉT CẤP HỌC BỔNG 
HỌC KỲ I/2021-2022 (HỌC 13, 12 TÍN CHỈ)</t>
  </si>
  <si>
    <t>21001096</t>
  </si>
  <si>
    <t>21001010</t>
  </si>
  <si>
    <t>Lưu Thượng</t>
  </si>
  <si>
    <t>21000541</t>
  </si>
  <si>
    <t>21000946</t>
  </si>
  <si>
    <t>21000648</t>
  </si>
  <si>
    <t>Châu Chí</t>
  </si>
  <si>
    <t>21000920</t>
  </si>
  <si>
    <t>Ngô Hoài</t>
  </si>
  <si>
    <t>21C3-CNÔ1</t>
  </si>
  <si>
    <t>21001064</t>
  </si>
  <si>
    <t>21001783</t>
  </si>
  <si>
    <t>Đồng Văn</t>
  </si>
  <si>
    <t>21001955</t>
  </si>
  <si>
    <t>21001386</t>
  </si>
  <si>
    <t>21C3-CNÔ2</t>
  </si>
  <si>
    <t>21002050</t>
  </si>
  <si>
    <t>21001519</t>
  </si>
  <si>
    <t>Nguyễn Tỷ</t>
  </si>
  <si>
    <t>21001871</t>
  </si>
  <si>
    <t>21001622</t>
  </si>
  <si>
    <t>Nguyễn Huỳnh Nhật</t>
  </si>
  <si>
    <t>21001365</t>
  </si>
  <si>
    <t>21000782</t>
  </si>
  <si>
    <t>Trương Công Quốc</t>
  </si>
  <si>
    <t>21001864</t>
  </si>
  <si>
    <t>Huỳnh Cao Anh</t>
  </si>
  <si>
    <t>21001621</t>
  </si>
  <si>
    <t>Phạm Nguyễn Ngọc</t>
  </si>
  <si>
    <t>21001186</t>
  </si>
  <si>
    <t>21001366</t>
  </si>
  <si>
    <t>21001425</t>
  </si>
  <si>
    <t>Đỗ Minh Trung</t>
  </si>
  <si>
    <t>21001546</t>
  </si>
  <si>
    <t>Nguyễn Lê Thành</t>
  </si>
  <si>
    <t>21000756</t>
  </si>
  <si>
    <t>Đặng Vĩnh</t>
  </si>
  <si>
    <t>21000862</t>
  </si>
  <si>
    <t>Trần Vũ Ngọc</t>
  </si>
  <si>
    <t>21000130</t>
  </si>
  <si>
    <t>Thòng Quốc</t>
  </si>
  <si>
    <t>21001359</t>
  </si>
  <si>
    <t>21001254</t>
  </si>
  <si>
    <t>21001397</t>
  </si>
  <si>
    <t>21002313</t>
  </si>
  <si>
    <t>Mai Hoàng</t>
  </si>
  <si>
    <t>21001627</t>
  </si>
  <si>
    <t>Phạm Việt</t>
  </si>
  <si>
    <t>21002947</t>
  </si>
  <si>
    <t>21001964</t>
  </si>
  <si>
    <t>21002247</t>
  </si>
  <si>
    <t>Hà Hoàn</t>
  </si>
  <si>
    <t>21000149</t>
  </si>
  <si>
    <t>Dương Vĩnh Phúc</t>
  </si>
  <si>
    <t>21000148</t>
  </si>
  <si>
    <t>21003806</t>
  </si>
  <si>
    <t>Hà Hiền</t>
  </si>
  <si>
    <t>21003196</t>
  </si>
  <si>
    <t>Nguyễn Trần Hồng</t>
  </si>
  <si>
    <t>21002469</t>
  </si>
  <si>
    <t>21C3-CNÔ3</t>
  </si>
  <si>
    <t>21C3-CNÔ4</t>
  </si>
  <si>
    <t>21C3-LTM1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</si>
  <si>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Sáu mươi ba triệu một trăm hai mươi lăm ngàn đồng</t>
    </r>
    <r>
      <rPr>
        <b/>
        <sz val="12"/>
        <rFont val="Times New Roman"/>
        <family val="1"/>
      </rPr>
      <t>)</t>
    </r>
  </si>
  <si>
    <t>07 Giỏi, 31 Khá - 0 Nữ</t>
  </si>
  <si>
    <t>13, 12 chỉ
ĐN xem xét</t>
  </si>
  <si>
    <t>DANH SÁCH SINH VIÊN  KHÔNG ĐỦ ĐIỀU KIỆN XÉT CẤP HỌC BỔNG 
HỌC KỲ I/2021-2022 (HỌC 14, 13, 12 TÍN CHỈ)</t>
  </si>
  <si>
    <t>21003050</t>
  </si>
  <si>
    <t>21C1-ĐCN1</t>
  </si>
  <si>
    <t>21000131</t>
  </si>
  <si>
    <t>21003152</t>
  </si>
  <si>
    <t>Hà Minh</t>
  </si>
  <si>
    <t>21002277</t>
  </si>
  <si>
    <t>21002373</t>
  </si>
  <si>
    <t>Tạ Tấn</t>
  </si>
  <si>
    <t>21002118</t>
  </si>
  <si>
    <t>21000885</t>
  </si>
  <si>
    <t>Thạch Hoàng</t>
  </si>
  <si>
    <t>21000625</t>
  </si>
  <si>
    <t>21003060</t>
  </si>
  <si>
    <t>21002460</t>
  </si>
  <si>
    <t>Huỳnh Lê</t>
  </si>
  <si>
    <t>21002052</t>
  </si>
  <si>
    <t>Đỗ Chinh</t>
  </si>
  <si>
    <t>Yên</t>
  </si>
  <si>
    <t>21004315</t>
  </si>
  <si>
    <t>Đặng Phước</t>
  </si>
  <si>
    <t>21C1-ĐCN2</t>
  </si>
  <si>
    <t>21003449</t>
  </si>
  <si>
    <t>21003638</t>
  </si>
  <si>
    <t>Lê Tuấn</t>
  </si>
  <si>
    <t>21004605</t>
  </si>
  <si>
    <t>Đỗ Trung</t>
  </si>
  <si>
    <t>21004607</t>
  </si>
  <si>
    <t>21004113</t>
  </si>
  <si>
    <t>21003727</t>
  </si>
  <si>
    <t>21003910</t>
  </si>
  <si>
    <t>21002105</t>
  </si>
  <si>
    <t>Bùi Tiến</t>
  </si>
  <si>
    <t>21004071</t>
  </si>
  <si>
    <t>21003776</t>
  </si>
  <si>
    <t>21003572</t>
  </si>
  <si>
    <t>21003877</t>
  </si>
  <si>
    <t>21002678</t>
  </si>
  <si>
    <t>21C1-ĐĐT1</t>
  </si>
  <si>
    <t>21001680</t>
  </si>
  <si>
    <t>21001967</t>
  </si>
  <si>
    <t>Đặng Trung</t>
  </si>
  <si>
    <t>21004265</t>
  </si>
  <si>
    <t>Bùi</t>
  </si>
  <si>
    <t>21003393</t>
  </si>
  <si>
    <t>Nguyễn Hứa Nhựt</t>
  </si>
  <si>
    <t>21001280</t>
  </si>
  <si>
    <t>Lê Ngân</t>
  </si>
  <si>
    <t>21001779</t>
  </si>
  <si>
    <t>Đặng Văn Công</t>
  </si>
  <si>
    <t>21C1-CĐT1</t>
  </si>
  <si>
    <t>21003649</t>
  </si>
  <si>
    <t>Nguyễn Văn Xuân</t>
  </si>
  <si>
    <t>21001727</t>
  </si>
  <si>
    <t>Trần Hoàng</t>
  </si>
  <si>
    <t>21004566</t>
  </si>
  <si>
    <t>21001396</t>
  </si>
  <si>
    <t>Bùi Phú</t>
  </si>
  <si>
    <t>21004192</t>
  </si>
  <si>
    <t>21003925</t>
  </si>
  <si>
    <t>21C1-TĐH1</t>
  </si>
  <si>
    <t>21004425</t>
  </si>
  <si>
    <t>Dương Quốc</t>
  </si>
  <si>
    <t>21001048</t>
  </si>
  <si>
    <t>Đoàn Ngọc</t>
  </si>
  <si>
    <t>Thoại</t>
  </si>
  <si>
    <t>21004112</t>
  </si>
  <si>
    <t>21003597</t>
  </si>
  <si>
    <t>21000056</t>
  </si>
  <si>
    <t>Đạo</t>
  </si>
  <si>
    <t>21C1-CNÔ1</t>
  </si>
  <si>
    <t>21000231</t>
  </si>
  <si>
    <t>Điều Tất</t>
  </si>
  <si>
    <t>21000180</t>
  </si>
  <si>
    <t>21003580</t>
  </si>
  <si>
    <t>Trần Tôn Gia</t>
  </si>
  <si>
    <t>21000602</t>
  </si>
  <si>
    <t>Trần Hoàng Nhật</t>
  </si>
  <si>
    <t>21000731</t>
  </si>
  <si>
    <t>21000176</t>
  </si>
  <si>
    <t>Đặng Thành</t>
  </si>
  <si>
    <t>21000133</t>
  </si>
  <si>
    <t>21000723</t>
  </si>
  <si>
    <t>21000211</t>
  </si>
  <si>
    <t>21000041</t>
  </si>
  <si>
    <t>21000428</t>
  </si>
  <si>
    <t>21001390</t>
  </si>
  <si>
    <t>21000778</t>
  </si>
  <si>
    <t>La Thành</t>
  </si>
  <si>
    <t>Để</t>
  </si>
  <si>
    <t>21C1-CNÔ2</t>
  </si>
  <si>
    <t>21000861</t>
  </si>
  <si>
    <t>Hảo</t>
  </si>
  <si>
    <t>21000837</t>
  </si>
  <si>
    <t>Nguyễn Khánh</t>
  </si>
  <si>
    <t>21000858</t>
  </si>
  <si>
    <t>Kiện</t>
  </si>
  <si>
    <t>21000863</t>
  </si>
  <si>
    <t>Lê Hoàng Tuấn</t>
  </si>
  <si>
    <t>21001294</t>
  </si>
  <si>
    <t>21001356</t>
  </si>
  <si>
    <t>21000742</t>
  </si>
  <si>
    <t>Phan Tấn</t>
  </si>
  <si>
    <t>21000879</t>
  </si>
  <si>
    <t>21000740</t>
  </si>
  <si>
    <t>Trần Hà Hồng</t>
  </si>
  <si>
    <t>21000759</t>
  </si>
  <si>
    <t>21000765</t>
  </si>
  <si>
    <t>21000763</t>
  </si>
  <si>
    <t>Hồ Minh</t>
  </si>
  <si>
    <t>21000741</t>
  </si>
  <si>
    <t>21000840</t>
  </si>
  <si>
    <t>21000824</t>
  </si>
  <si>
    <t>Dương Nguyễn Trung</t>
  </si>
  <si>
    <t>21003849</t>
  </si>
  <si>
    <t>21000830</t>
  </si>
  <si>
    <t>21000770</t>
  </si>
  <si>
    <t>Tỷ</t>
  </si>
  <si>
    <t>21001034</t>
  </si>
  <si>
    <t>21C1-CNÔ4</t>
  </si>
  <si>
    <t>21001123</t>
  </si>
  <si>
    <t>21001118</t>
  </si>
  <si>
    <t>21001113</t>
  </si>
  <si>
    <t>Phan Thành</t>
  </si>
  <si>
    <t>21001129</t>
  </si>
  <si>
    <t>21001114</t>
  </si>
  <si>
    <t>Hồ Khắc</t>
  </si>
  <si>
    <t>21001100</t>
  </si>
  <si>
    <t>Nguyễn Văn Hoàng</t>
  </si>
  <si>
    <t>21001223</t>
  </si>
  <si>
    <t>21C1-CNÔ5</t>
  </si>
  <si>
    <t>21001256</t>
  </si>
  <si>
    <t>Trần Phi</t>
  </si>
  <si>
    <t>21001170</t>
  </si>
  <si>
    <t>21001252</t>
  </si>
  <si>
    <t>21004091</t>
  </si>
  <si>
    <t>Lê Nguyễn Đăng</t>
  </si>
  <si>
    <t>21002659</t>
  </si>
  <si>
    <t>21001150</t>
  </si>
  <si>
    <t>Bùi Hoàng</t>
  </si>
  <si>
    <t>21001164</t>
  </si>
  <si>
    <t>Lê Đình</t>
  </si>
  <si>
    <t>21001167</t>
  </si>
  <si>
    <t>21001192</t>
  </si>
  <si>
    <t>21001227</t>
  </si>
  <si>
    <t>Phạm Nguyễn Chí</t>
  </si>
  <si>
    <t>21001168</t>
  </si>
  <si>
    <t>Vũ Trần Ngọc</t>
  </si>
  <si>
    <t>21001334</t>
  </si>
  <si>
    <t>Cảnh</t>
  </si>
  <si>
    <t>21C1-CNÔ6</t>
  </si>
  <si>
    <t>21001103</t>
  </si>
  <si>
    <t>21001410</t>
  </si>
  <si>
    <t>21001420</t>
  </si>
  <si>
    <t>21001373</t>
  </si>
  <si>
    <t>21001335</t>
  </si>
  <si>
    <t>21001418</t>
  </si>
  <si>
    <t>Huynh</t>
  </si>
  <si>
    <t>21001303</t>
  </si>
  <si>
    <t>21001288</t>
  </si>
  <si>
    <t>21001372</t>
  </si>
  <si>
    <t>Nguyễn Hoàng Tuấn</t>
  </si>
  <si>
    <t>21001311</t>
  </si>
  <si>
    <t>Lữ Hoàng</t>
  </si>
  <si>
    <t>21001324</t>
  </si>
  <si>
    <t>Vũ Nguyễn Duy</t>
  </si>
  <si>
    <t>21001312</t>
  </si>
  <si>
    <t>Kim Bunl</t>
  </si>
  <si>
    <t>Thươne</t>
  </si>
  <si>
    <t>21001331</t>
  </si>
  <si>
    <t>21001718</t>
  </si>
  <si>
    <t>21C1-CNÔ8</t>
  </si>
  <si>
    <t>21001632</t>
  </si>
  <si>
    <t>Nguyễn Hồ Xuân</t>
  </si>
  <si>
    <t>21001668</t>
  </si>
  <si>
    <t>21002952</t>
  </si>
  <si>
    <t>21001665</t>
  </si>
  <si>
    <t>Liêu Thế</t>
  </si>
  <si>
    <t>21001703</t>
  </si>
  <si>
    <t>21000934</t>
  </si>
  <si>
    <t>21001669</t>
  </si>
  <si>
    <t>Đinh Đức</t>
  </si>
  <si>
    <t>21001836</t>
  </si>
  <si>
    <t>21C1-CNÔ9</t>
  </si>
  <si>
    <t>21001898</t>
  </si>
  <si>
    <t>Lê Nguyễn Trường</t>
  </si>
  <si>
    <t>21002004</t>
  </si>
  <si>
    <t>21001907</t>
  </si>
  <si>
    <t>21001985</t>
  </si>
  <si>
    <t>21001924</t>
  </si>
  <si>
    <t>21001946</t>
  </si>
  <si>
    <t>21001904</t>
  </si>
  <si>
    <t>21001625</t>
  </si>
  <si>
    <t>Trần Hoàng Thiên</t>
  </si>
  <si>
    <t>21001934</t>
  </si>
  <si>
    <t>21001936</t>
  </si>
  <si>
    <t>21001852</t>
  </si>
  <si>
    <t>Dương Thị Kim</t>
  </si>
  <si>
    <t>21001807</t>
  </si>
  <si>
    <t>21001884</t>
  </si>
  <si>
    <t>21002109</t>
  </si>
  <si>
    <t>Bin</t>
  </si>
  <si>
    <t>21C1-CNÔ10</t>
  </si>
  <si>
    <t>21002242</t>
  </si>
  <si>
    <t>21002074</t>
  </si>
  <si>
    <t>Lê</t>
  </si>
  <si>
    <t>21001815</t>
  </si>
  <si>
    <t>Mến</t>
  </si>
  <si>
    <t>21002346</t>
  </si>
  <si>
    <t>21002393</t>
  </si>
  <si>
    <t>Đinh Hoàng</t>
  </si>
  <si>
    <t>21002212</t>
  </si>
  <si>
    <t>Đinh Trường</t>
  </si>
  <si>
    <t>21001085</t>
  </si>
  <si>
    <t>21C1-CMT1</t>
  </si>
  <si>
    <t>21003387</t>
  </si>
  <si>
    <t>21001263</t>
  </si>
  <si>
    <t>Châu Quốc</t>
  </si>
  <si>
    <t>21C1-TKW1</t>
  </si>
  <si>
    <t>21003759</t>
  </si>
  <si>
    <t>21001837</t>
  </si>
  <si>
    <t>Quả</t>
  </si>
  <si>
    <t>21001789</t>
  </si>
  <si>
    <t>21C1-LTM1</t>
  </si>
  <si>
    <t>21003029</t>
  </si>
  <si>
    <t>Hà Trần Minh</t>
  </si>
  <si>
    <t>21004360</t>
  </si>
  <si>
    <t>Được</t>
  </si>
  <si>
    <t>21C1-LTM2</t>
  </si>
  <si>
    <t>21004232</t>
  </si>
  <si>
    <t>Hồng Thái</t>
  </si>
  <si>
    <t>21003734</t>
  </si>
  <si>
    <t>Nguyễn Ngọc Lễ</t>
  </si>
  <si>
    <t>21003939</t>
  </si>
  <si>
    <t>Lư Hồng</t>
  </si>
  <si>
    <t>21004038</t>
  </si>
  <si>
    <t>Lê Thế</t>
  </si>
  <si>
    <t>21003600</t>
  </si>
  <si>
    <t>21001598</t>
  </si>
  <si>
    <t>21C1-QTM1</t>
  </si>
  <si>
    <t>21001695</t>
  </si>
  <si>
    <t>21004503</t>
  </si>
  <si>
    <t>21003850</t>
  </si>
  <si>
    <t>Mai Thành</t>
  </si>
  <si>
    <t>Lộc</t>
  </si>
  <si>
    <t>21000385</t>
  </si>
  <si>
    <t>Nguyễn Thị Trầm</t>
  </si>
  <si>
    <t>21003878</t>
  </si>
  <si>
    <t>21003437</t>
  </si>
  <si>
    <t>21004303</t>
  </si>
  <si>
    <t>21000261</t>
  </si>
  <si>
    <t>21003869</t>
  </si>
  <si>
    <t>21002166</t>
  </si>
  <si>
    <t>21004627</t>
  </si>
  <si>
    <t>Lưu Xuân Triều</t>
  </si>
  <si>
    <t>21003642</t>
  </si>
  <si>
    <t>Huỳnh Trần Minh</t>
  </si>
  <si>
    <t>Vững</t>
  </si>
  <si>
    <t>21004675</t>
  </si>
  <si>
    <t>HKI/12C</t>
  </si>
  <si>
    <t>HKI/12C_Miễn học GDQP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</si>
  <si>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i/>
        <sz val="12"/>
        <rFont val="Times New Roman"/>
        <family val="1"/>
      </rPr>
      <t xml:space="preserve"> Hai trăm sáu mươi lăm triệu hai trăm năm mươi ngàn đồng</t>
    </r>
    <r>
      <rPr>
        <b/>
        <sz val="12"/>
        <rFont val="Times New Roman"/>
        <family val="1"/>
      </rPr>
      <t>)</t>
    </r>
  </si>
  <si>
    <t>01 XS, 24 Giỏi, 137 khá - 05 Nữ</t>
  </si>
  <si>
    <t>14,13,12 chỉ
ĐN xem xét</t>
  </si>
  <si>
    <t>THỐNG KÊ SỐ LIỆU HỌC SINH SINH VIÊN KHÔNG ĐỦ ĐIỀU KIỆN XÉT HỌC BỔNG KHUYẾN KHÍCH HỌC TẬP
HỌC KỲ I NĂM HỌC 2021-2022 (HỌC 14, 13, 12 TÍN CHỈ) ĐỀ NGHỊ XEM XÉT</t>
  </si>
  <si>
    <t>Thành phố Hồ Chí Minh, ngày 08 tháng 11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</si>
</sst>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_);_(* \(#,##0\);_(* &quot;-&quot;??_);_(@_)"/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47">
    <font>
      <sz val="11"/>
      <name val="VNI-Times"/>
    </font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6"/>
      <color indexed="8"/>
      <name val="Times New Roman"/>
      <family val="1"/>
    </font>
    <font>
      <sz val="10"/>
      <color indexed="8"/>
      <name val="Times New Roman"/>
      <family val="1"/>
    </font>
    <font>
      <b/>
      <sz val="13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9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2"/>
      <color theme="0"/>
      <name val="Times New Roman"/>
      <family val="1"/>
    </font>
    <font>
      <b/>
      <sz val="11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rgb="FFFF0000"/>
      <name val="Times New Roman"/>
      <family val="1"/>
    </font>
    <font>
      <sz val="8"/>
      <color indexed="8"/>
      <name val="Times New Roman"/>
      <family val="1"/>
    </font>
    <font>
      <sz val="8"/>
      <color indexed="10"/>
      <name val="Times New Roman"/>
      <family val="1"/>
    </font>
    <font>
      <sz val="8"/>
      <color theme="1"/>
      <name val="Times New Roman"/>
      <family val="1"/>
    </font>
    <font>
      <sz val="11"/>
      <color indexed="8"/>
      <name val="Calibri"/>
      <family val="2"/>
    </font>
    <font>
      <sz val="6"/>
      <color theme="1"/>
      <name val="Times New Roman"/>
      <family val="1"/>
    </font>
    <font>
      <sz val="6"/>
      <color rgb="FFFF0000"/>
      <name val="Times New Roman"/>
      <family val="1"/>
    </font>
    <font>
      <sz val="10"/>
      <color indexed="9"/>
      <name val="Times New Roman"/>
      <family val="1"/>
    </font>
    <font>
      <sz val="11"/>
      <color indexed="10"/>
      <name val="Times New Roman"/>
      <family val="1"/>
    </font>
    <font>
      <sz val="10"/>
      <color indexed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9" fillId="0" borderId="0"/>
    <xf numFmtId="0" fontId="3" fillId="0" borderId="0"/>
    <xf numFmtId="0" fontId="41" fillId="0" borderId="0"/>
  </cellStyleXfs>
  <cellXfs count="120">
    <xf numFmtId="0" fontId="0" fillId="0" borderId="0" xfId="0"/>
    <xf numFmtId="0" fontId="3" fillId="0" borderId="0" xfId="20"/>
    <xf numFmtId="0" fontId="10" fillId="0" borderId="0" xfId="0" applyFont="1"/>
    <xf numFmtId="0" fontId="11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" xfId="0" applyFont="1" applyBorder="1"/>
    <xf numFmtId="0" fontId="10" fillId="0" borderId="0" xfId="0" applyFont="1" applyBorder="1"/>
    <xf numFmtId="0" fontId="1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18" fillId="0" borderId="0" xfId="0" applyFont="1"/>
    <xf numFmtId="0" fontId="19" fillId="0" borderId="0" xfId="0" applyFont="1" applyBorder="1" applyAlignment="1">
      <alignment vertical="center"/>
    </xf>
    <xf numFmtId="164" fontId="27" fillId="0" borderId="0" xfId="1" applyNumberFormat="1" applyFont="1" applyBorder="1" applyAlignment="1">
      <alignment horizontal="right" vertical="center"/>
    </xf>
    <xf numFmtId="0" fontId="27" fillId="0" borderId="5" xfId="0" applyFont="1" applyBorder="1" applyAlignment="1">
      <alignment vertical="center"/>
    </xf>
    <xf numFmtId="164" fontId="27" fillId="0" borderId="0" xfId="1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0" fontId="27" fillId="0" borderId="0" xfId="0" applyFont="1" applyBorder="1" applyAlignment="1">
      <alignment vertical="center"/>
    </xf>
    <xf numFmtId="164" fontId="28" fillId="0" borderId="0" xfId="1" applyNumberFormat="1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4" fontId="10" fillId="0" borderId="2" xfId="0" applyNumberFormat="1" applyFont="1" applyBorder="1" applyAlignment="1">
      <alignment horizontal="right" vertical="center"/>
    </xf>
    <xf numFmtId="3" fontId="19" fillId="0" borderId="2" xfId="0" applyNumberFormat="1" applyFont="1" applyBorder="1" applyAlignment="1">
      <alignment horizontal="right" vertical="center"/>
    </xf>
    <xf numFmtId="0" fontId="23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164" fontId="27" fillId="0" borderId="0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24" fillId="3" borderId="8" xfId="0" applyFont="1" applyFill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0" fontId="19" fillId="0" borderId="3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/>
    </xf>
    <xf numFmtId="0" fontId="29" fillId="0" borderId="0" xfId="0" applyFont="1" applyAlignment="1"/>
    <xf numFmtId="0" fontId="27" fillId="0" borderId="0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4" fontId="27" fillId="0" borderId="0" xfId="1" applyNumberFormat="1" applyFont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2" fontId="27" fillId="0" borderId="0" xfId="0" applyNumberFormat="1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164" fontId="27" fillId="0" borderId="5" xfId="1" applyNumberFormat="1" applyFont="1" applyBorder="1" applyAlignment="1">
      <alignment horizontal="left" vertical="center"/>
    </xf>
    <xf numFmtId="3" fontId="19" fillId="4" borderId="2" xfId="0" applyNumberFormat="1" applyFont="1" applyFill="1" applyBorder="1" applyAlignment="1">
      <alignment horizontal="right" vertical="center"/>
    </xf>
    <xf numFmtId="0" fontId="15" fillId="0" borderId="0" xfId="0" applyFont="1" applyAlignment="1"/>
    <xf numFmtId="0" fontId="25" fillId="0" borderId="0" xfId="0" applyFont="1" applyAlignment="1"/>
    <xf numFmtId="0" fontId="18" fillId="0" borderId="0" xfId="0" applyFont="1" applyAlignment="1"/>
    <xf numFmtId="0" fontId="11" fillId="0" borderId="2" xfId="0" applyFont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164" fontId="10" fillId="3" borderId="2" xfId="1" applyNumberFormat="1" applyFont="1" applyFill="1" applyBorder="1" applyAlignment="1">
      <alignment vertical="center"/>
    </xf>
    <xf numFmtId="2" fontId="19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64" fontId="11" fillId="3" borderId="2" xfId="1" applyNumberFormat="1" applyFont="1" applyFill="1" applyBorder="1" applyAlignment="1">
      <alignment vertical="center"/>
    </xf>
    <xf numFmtId="164" fontId="11" fillId="2" borderId="2" xfId="1" applyNumberFormat="1" applyFont="1" applyFill="1" applyBorder="1" applyAlignment="1">
      <alignment horizontal="center" vertical="center"/>
    </xf>
    <xf numFmtId="164" fontId="11" fillId="5" borderId="2" xfId="1" applyNumberFormat="1" applyFont="1" applyFill="1" applyBorder="1" applyAlignment="1">
      <alignment vertical="center"/>
    </xf>
    <xf numFmtId="164" fontId="11" fillId="5" borderId="2" xfId="1" applyNumberFormat="1" applyFont="1" applyFill="1" applyBorder="1" applyAlignment="1">
      <alignment horizontal="center" vertical="center"/>
    </xf>
    <xf numFmtId="43" fontId="11" fillId="5" borderId="2" xfId="1" applyFont="1" applyFill="1" applyBorder="1" applyAlignment="1">
      <alignment vertical="center"/>
    </xf>
    <xf numFmtId="164" fontId="34" fillId="2" borderId="2" xfId="0" applyNumberFormat="1" applyFont="1" applyFill="1" applyBorder="1" applyAlignment="1">
      <alignment vertical="center" wrapText="1"/>
    </xf>
    <xf numFmtId="164" fontId="31" fillId="0" borderId="0" xfId="1" applyNumberFormat="1" applyFont="1" applyBorder="1" applyAlignment="1">
      <alignment vertical="center"/>
    </xf>
    <xf numFmtId="0" fontId="35" fillId="4" borderId="0" xfId="0" applyFont="1" applyFill="1" applyBorder="1" applyAlignment="1">
      <alignment vertical="center"/>
    </xf>
    <xf numFmtId="164" fontId="33" fillId="0" borderId="0" xfId="1" applyNumberFormat="1" applyFont="1" applyBorder="1" applyAlignment="1">
      <alignment vertical="center"/>
    </xf>
    <xf numFmtId="164" fontId="36" fillId="4" borderId="0" xfId="1" applyNumberFormat="1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3" fontId="20" fillId="0" borderId="8" xfId="0" applyNumberFormat="1" applyFont="1" applyBorder="1" applyAlignment="1">
      <alignment vertical="center"/>
    </xf>
    <xf numFmtId="0" fontId="14" fillId="0" borderId="8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/>
    </xf>
    <xf numFmtId="0" fontId="14" fillId="0" borderId="8" xfId="0" applyFont="1" applyBorder="1" applyAlignment="1">
      <alignment vertical="center"/>
    </xf>
    <xf numFmtId="4" fontId="10" fillId="4" borderId="2" xfId="0" applyNumberFormat="1" applyFont="1" applyFill="1" applyBorder="1" applyAlignment="1">
      <alignment horizontal="right" vertical="center"/>
    </xf>
    <xf numFmtId="0" fontId="32" fillId="0" borderId="2" xfId="0" applyFont="1" applyBorder="1" applyAlignment="1">
      <alignment horizontal="center" vertical="center"/>
    </xf>
    <xf numFmtId="4" fontId="32" fillId="0" borderId="2" xfId="0" applyNumberFormat="1" applyFont="1" applyBorder="1" applyAlignment="1">
      <alignment horizontal="right" vertical="center"/>
    </xf>
    <xf numFmtId="3" fontId="32" fillId="0" borderId="2" xfId="0" applyNumberFormat="1" applyFont="1" applyBorder="1" applyAlignment="1">
      <alignment horizontal="right" vertical="center"/>
    </xf>
    <xf numFmtId="0" fontId="15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64" fontId="36" fillId="4" borderId="0" xfId="1" applyNumberFormat="1" applyFont="1" applyFill="1" applyBorder="1" applyAlignment="1">
      <alignment horizontal="center" vertical="center"/>
    </xf>
    <xf numFmtId="0" fontId="19" fillId="4" borderId="2" xfId="0" quotePrefix="1" applyFont="1" applyFill="1" applyBorder="1" applyAlignment="1">
      <alignment horizontal="center" vertical="center"/>
    </xf>
    <xf numFmtId="0" fontId="43" fillId="4" borderId="8" xfId="0" applyFont="1" applyFill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11" fillId="2" borderId="12" xfId="0" applyFont="1" applyFill="1" applyBorder="1" applyAlignment="1">
      <alignment horizontal="center" vertical="center"/>
    </xf>
    <xf numFmtId="0" fontId="37" fillId="7" borderId="2" xfId="0" applyFont="1" applyFill="1" applyBorder="1" applyAlignment="1">
      <alignment vertical="center" wrapText="1"/>
    </xf>
    <xf numFmtId="0" fontId="42" fillId="4" borderId="8" xfId="0" applyFont="1" applyFill="1" applyBorder="1" applyAlignment="1">
      <alignment horizontal="left" vertical="center"/>
    </xf>
    <xf numFmtId="0" fontId="24" fillId="6" borderId="8" xfId="0" applyFont="1" applyFill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6" fillId="0" borderId="2" xfId="0" applyFont="1" applyBorder="1" applyAlignment="1">
      <alignment vertical="center"/>
    </xf>
    <xf numFmtId="164" fontId="11" fillId="2" borderId="2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8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164" fontId="36" fillId="4" borderId="0" xfId="1" applyNumberFormat="1" applyFont="1" applyFill="1" applyBorder="1" applyAlignment="1">
      <alignment horizontal="center" vertical="center"/>
    </xf>
    <xf numFmtId="164" fontId="31" fillId="0" borderId="0" xfId="1" applyNumberFormat="1" applyFont="1" applyBorder="1" applyAlignment="1">
      <alignment horizontal="center" vertical="center"/>
    </xf>
    <xf numFmtId="164" fontId="33" fillId="0" borderId="0" xfId="1" applyNumberFormat="1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12" fillId="0" borderId="0" xfId="0" applyFont="1" applyBorder="1" applyAlignment="1">
      <alignment horizontal="center" wrapText="1"/>
    </xf>
    <xf numFmtId="0" fontId="40" fillId="4" borderId="8" xfId="0" applyFont="1" applyFill="1" applyBorder="1" applyAlignment="1">
      <alignment horizontal="left" vertical="center"/>
    </xf>
    <xf numFmtId="0" fontId="40" fillId="4" borderId="2" xfId="0" applyFont="1" applyFill="1" applyBorder="1" applyAlignment="1">
      <alignment horizontal="left" vertical="center"/>
    </xf>
  </cellXfs>
  <cellStyles count="22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Normal 3" xfId="21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444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57150</xdr:rowOff>
    </xdr:from>
    <xdr:to>
      <xdr:col>3</xdr:col>
      <xdr:colOff>198120</xdr:colOff>
      <xdr:row>3</xdr:row>
      <xdr:rowOff>57150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SpPr>
          <a:spLocks noChangeShapeType="1"/>
        </xdr:cNvSpPr>
      </xdr:nvSpPr>
      <xdr:spPr bwMode="auto">
        <a:xfrm>
          <a:off x="1060729" y="747974"/>
          <a:ext cx="110519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983795</xdr:colOff>
      <xdr:row>2</xdr:row>
      <xdr:rowOff>9525</xdr:rowOff>
    </xdr:from>
    <xdr:to>
      <xdr:col>14</xdr:col>
      <xdr:colOff>206303</xdr:colOff>
      <xdr:row>2</xdr:row>
      <xdr:rowOff>9525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SpPr>
          <a:spLocks noChangeShapeType="1"/>
        </xdr:cNvSpPr>
      </xdr:nvSpPr>
      <xdr:spPr bwMode="auto">
        <a:xfrm>
          <a:off x="7138410" y="470074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4"/>
  <sheetViews>
    <sheetView tabSelected="1" view="pageBreakPreview" zoomScaleNormal="100" workbookViewId="0">
      <selection activeCell="N145" sqref="N1:N1048576"/>
    </sheetView>
  </sheetViews>
  <sheetFormatPr defaultColWidth="9" defaultRowHeight="15"/>
  <cols>
    <col min="1" max="1" width="4.625" style="2" customWidth="1"/>
    <col min="2" max="2" width="8.625" style="2" customWidth="1"/>
    <col min="3" max="3" width="16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4.625" style="11" customWidth="1"/>
    <col min="13" max="13" width="5.625" style="12" customWidth="1"/>
    <col min="14" max="16384" width="9" style="2"/>
  </cols>
  <sheetData>
    <row r="1" spans="1:13" ht="50.1" customHeight="1">
      <c r="A1" s="103" t="s">
        <v>349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2"/>
    </row>
    <row r="2" spans="1:13" s="7" customFormat="1" ht="24.95" customHeight="1">
      <c r="A2" s="105" t="s">
        <v>211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3"/>
      <c r="M2" s="13"/>
    </row>
    <row r="3" spans="1:13" s="7" customFormat="1" ht="15" customHeight="1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13"/>
      <c r="M3" s="13"/>
    </row>
    <row r="4" spans="1:13" s="7" customFormat="1" ht="35.1" customHeight="1">
      <c r="A4" s="80" t="s">
        <v>0</v>
      </c>
      <c r="B4" s="80" t="s">
        <v>15</v>
      </c>
      <c r="C4" s="108" t="s">
        <v>6</v>
      </c>
      <c r="D4" s="108"/>
      <c r="E4" s="3" t="s">
        <v>7</v>
      </c>
      <c r="F4" s="14" t="s">
        <v>12</v>
      </c>
      <c r="G4" s="4" t="s">
        <v>1</v>
      </c>
      <c r="H4" s="80" t="s">
        <v>8</v>
      </c>
      <c r="I4" s="4" t="s">
        <v>10</v>
      </c>
      <c r="J4" s="4" t="s">
        <v>9</v>
      </c>
      <c r="K4" s="80" t="s">
        <v>2</v>
      </c>
      <c r="L4" s="4" t="s">
        <v>11</v>
      </c>
      <c r="M4" s="13"/>
    </row>
    <row r="5" spans="1:13" s="7" customFormat="1" ht="18" customHeight="1">
      <c r="A5" s="5">
        <v>1</v>
      </c>
      <c r="B5" s="82" t="s">
        <v>350</v>
      </c>
      <c r="C5" s="33" t="s">
        <v>37</v>
      </c>
      <c r="D5" s="34" t="s">
        <v>98</v>
      </c>
      <c r="E5" s="90" t="s">
        <v>351</v>
      </c>
      <c r="F5" s="36">
        <v>7.54</v>
      </c>
      <c r="G5" s="35">
        <v>75</v>
      </c>
      <c r="H5" s="24" t="str">
        <f t="shared" ref="H5:H68" si="0">IF(AND(F5&gt;=9,G5&gt;=90),"550.000",IF(AND(F5&gt;=8,G5&gt;=80),"475.000",IF(AND(F5&gt;=7,G5&gt;=70),"300.000"," ")))</f>
        <v>300.000</v>
      </c>
      <c r="I5" s="25">
        <f t="shared" ref="I5:I68" si="1">H5*5</f>
        <v>1500000</v>
      </c>
      <c r="J5" s="118" t="s">
        <v>248</v>
      </c>
      <c r="K5" s="26"/>
      <c r="L5" s="23"/>
      <c r="M5" s="13"/>
    </row>
    <row r="6" spans="1:13" s="7" customFormat="1" ht="18" customHeight="1">
      <c r="A6" s="5">
        <v>2</v>
      </c>
      <c r="B6" s="82" t="s">
        <v>352</v>
      </c>
      <c r="C6" s="33" t="s">
        <v>205</v>
      </c>
      <c r="D6" s="34" t="s">
        <v>74</v>
      </c>
      <c r="E6" s="90" t="s">
        <v>351</v>
      </c>
      <c r="F6" s="36">
        <v>7.38</v>
      </c>
      <c r="G6" s="35">
        <v>82</v>
      </c>
      <c r="H6" s="24" t="str">
        <f t="shared" si="0"/>
        <v>300.000</v>
      </c>
      <c r="I6" s="25">
        <f t="shared" si="1"/>
        <v>1500000</v>
      </c>
      <c r="J6" s="118" t="s">
        <v>248</v>
      </c>
      <c r="K6" s="26"/>
      <c r="L6" s="23"/>
      <c r="M6" s="13"/>
    </row>
    <row r="7" spans="1:13" s="7" customFormat="1" ht="18" customHeight="1">
      <c r="A7" s="5">
        <v>3</v>
      </c>
      <c r="B7" s="82" t="s">
        <v>353</v>
      </c>
      <c r="C7" s="33" t="s">
        <v>354</v>
      </c>
      <c r="D7" s="34" t="s">
        <v>84</v>
      </c>
      <c r="E7" s="90" t="s">
        <v>351</v>
      </c>
      <c r="F7" s="36">
        <v>7.26</v>
      </c>
      <c r="G7" s="35">
        <v>73</v>
      </c>
      <c r="H7" s="24" t="str">
        <f t="shared" si="0"/>
        <v>300.000</v>
      </c>
      <c r="I7" s="25">
        <f t="shared" si="1"/>
        <v>1500000</v>
      </c>
      <c r="J7" s="118" t="s">
        <v>248</v>
      </c>
      <c r="K7" s="26"/>
      <c r="L7" s="41"/>
      <c r="M7" s="13"/>
    </row>
    <row r="8" spans="1:13" s="7" customFormat="1" ht="18" customHeight="1">
      <c r="A8" s="5">
        <v>4</v>
      </c>
      <c r="B8" s="82" t="s">
        <v>355</v>
      </c>
      <c r="C8" s="33" t="s">
        <v>164</v>
      </c>
      <c r="D8" s="34" t="s">
        <v>96</v>
      </c>
      <c r="E8" s="90" t="s">
        <v>351</v>
      </c>
      <c r="F8" s="36">
        <v>7.02</v>
      </c>
      <c r="G8" s="35">
        <v>70</v>
      </c>
      <c r="H8" s="24" t="str">
        <f t="shared" si="0"/>
        <v>300.000</v>
      </c>
      <c r="I8" s="25">
        <f t="shared" si="1"/>
        <v>1500000</v>
      </c>
      <c r="J8" s="118" t="s">
        <v>248</v>
      </c>
      <c r="K8" s="26"/>
      <c r="L8" s="23"/>
      <c r="M8" s="13"/>
    </row>
    <row r="9" spans="1:13" s="7" customFormat="1" ht="18" customHeight="1">
      <c r="A9" s="5">
        <v>5</v>
      </c>
      <c r="B9" s="82" t="s">
        <v>356</v>
      </c>
      <c r="C9" s="33" t="s">
        <v>357</v>
      </c>
      <c r="D9" s="34" t="s">
        <v>52</v>
      </c>
      <c r="E9" s="90" t="s">
        <v>351</v>
      </c>
      <c r="F9" s="36">
        <v>7.66</v>
      </c>
      <c r="G9" s="35">
        <v>77</v>
      </c>
      <c r="H9" s="24" t="str">
        <f t="shared" si="0"/>
        <v>300.000</v>
      </c>
      <c r="I9" s="25">
        <f t="shared" si="1"/>
        <v>1500000</v>
      </c>
      <c r="J9" s="118" t="s">
        <v>248</v>
      </c>
      <c r="K9" s="26"/>
      <c r="L9" s="23"/>
      <c r="M9" s="13"/>
    </row>
    <row r="10" spans="1:13" s="7" customFormat="1" ht="18" customHeight="1">
      <c r="A10" s="5">
        <v>6</v>
      </c>
      <c r="B10" s="82" t="s">
        <v>358</v>
      </c>
      <c r="C10" s="33" t="s">
        <v>134</v>
      </c>
      <c r="D10" s="34" t="s">
        <v>59</v>
      </c>
      <c r="E10" s="90" t="s">
        <v>351</v>
      </c>
      <c r="F10" s="36">
        <v>7.34</v>
      </c>
      <c r="G10" s="35">
        <v>73</v>
      </c>
      <c r="H10" s="24" t="str">
        <f t="shared" si="0"/>
        <v>300.000</v>
      </c>
      <c r="I10" s="25">
        <f t="shared" si="1"/>
        <v>1500000</v>
      </c>
      <c r="J10" s="118" t="s">
        <v>248</v>
      </c>
      <c r="K10" s="26"/>
      <c r="L10" s="91"/>
      <c r="M10" s="13"/>
    </row>
    <row r="11" spans="1:13" s="7" customFormat="1" ht="18" customHeight="1">
      <c r="A11" s="5">
        <v>7</v>
      </c>
      <c r="B11" s="82" t="s">
        <v>359</v>
      </c>
      <c r="C11" s="33" t="s">
        <v>360</v>
      </c>
      <c r="D11" s="34" t="s">
        <v>19</v>
      </c>
      <c r="E11" s="90" t="s">
        <v>351</v>
      </c>
      <c r="F11" s="36">
        <v>7.18</v>
      </c>
      <c r="G11" s="35">
        <v>72</v>
      </c>
      <c r="H11" s="24" t="str">
        <f t="shared" si="0"/>
        <v>300.000</v>
      </c>
      <c r="I11" s="25">
        <f t="shared" si="1"/>
        <v>1500000</v>
      </c>
      <c r="J11" s="118" t="s">
        <v>248</v>
      </c>
      <c r="K11" s="26"/>
      <c r="L11" s="23"/>
      <c r="M11" s="13"/>
    </row>
    <row r="12" spans="1:13" s="7" customFormat="1" ht="18" customHeight="1">
      <c r="A12" s="5">
        <v>8</v>
      </c>
      <c r="B12" s="82" t="s">
        <v>361</v>
      </c>
      <c r="C12" s="33" t="s">
        <v>56</v>
      </c>
      <c r="D12" s="34" t="s">
        <v>89</v>
      </c>
      <c r="E12" s="90" t="s">
        <v>351</v>
      </c>
      <c r="F12" s="36">
        <v>7.42</v>
      </c>
      <c r="G12" s="35">
        <v>80</v>
      </c>
      <c r="H12" s="24" t="str">
        <f t="shared" si="0"/>
        <v>300.000</v>
      </c>
      <c r="I12" s="25">
        <f t="shared" si="1"/>
        <v>1500000</v>
      </c>
      <c r="J12" s="118" t="s">
        <v>248</v>
      </c>
      <c r="K12" s="26"/>
      <c r="L12" s="6"/>
      <c r="M12" s="13"/>
    </row>
    <row r="13" spans="1:13" s="7" customFormat="1" ht="18" customHeight="1">
      <c r="A13" s="5">
        <v>9</v>
      </c>
      <c r="B13" s="82" t="s">
        <v>362</v>
      </c>
      <c r="C13" s="33" t="s">
        <v>175</v>
      </c>
      <c r="D13" s="34" t="s">
        <v>139</v>
      </c>
      <c r="E13" s="90" t="s">
        <v>351</v>
      </c>
      <c r="F13" s="36">
        <v>7.26</v>
      </c>
      <c r="G13" s="35">
        <v>73</v>
      </c>
      <c r="H13" s="24" t="str">
        <f t="shared" si="0"/>
        <v>300.000</v>
      </c>
      <c r="I13" s="25">
        <f t="shared" si="1"/>
        <v>1500000</v>
      </c>
      <c r="J13" s="118" t="s">
        <v>248</v>
      </c>
      <c r="K13" s="26"/>
      <c r="L13" s="41"/>
      <c r="M13" s="13"/>
    </row>
    <row r="14" spans="1:13" s="7" customFormat="1" ht="18" customHeight="1">
      <c r="A14" s="5">
        <v>10</v>
      </c>
      <c r="B14" s="82" t="s">
        <v>363</v>
      </c>
      <c r="C14" s="33" t="s">
        <v>364</v>
      </c>
      <c r="D14" s="34" t="s">
        <v>141</v>
      </c>
      <c r="E14" s="90" t="s">
        <v>351</v>
      </c>
      <c r="F14" s="36">
        <v>7.18</v>
      </c>
      <c r="G14" s="35">
        <v>78</v>
      </c>
      <c r="H14" s="24" t="str">
        <f t="shared" si="0"/>
        <v>300.000</v>
      </c>
      <c r="I14" s="25">
        <f t="shared" si="1"/>
        <v>1500000</v>
      </c>
      <c r="J14" s="118" t="s">
        <v>248</v>
      </c>
      <c r="K14" s="26"/>
      <c r="L14" s="23"/>
      <c r="M14" s="13"/>
    </row>
    <row r="15" spans="1:13" s="7" customFormat="1" ht="18" customHeight="1">
      <c r="A15" s="5">
        <v>11</v>
      </c>
      <c r="B15" s="82" t="s">
        <v>365</v>
      </c>
      <c r="C15" s="33" t="s">
        <v>366</v>
      </c>
      <c r="D15" s="34" t="s">
        <v>367</v>
      </c>
      <c r="E15" s="90" t="s">
        <v>351</v>
      </c>
      <c r="F15" s="36">
        <v>8.06</v>
      </c>
      <c r="G15" s="35">
        <v>81</v>
      </c>
      <c r="H15" s="24" t="str">
        <f t="shared" si="0"/>
        <v>475.000</v>
      </c>
      <c r="I15" s="25">
        <f t="shared" si="1"/>
        <v>2375000</v>
      </c>
      <c r="J15" s="118" t="s">
        <v>248</v>
      </c>
      <c r="K15" s="26"/>
      <c r="L15" s="23"/>
      <c r="M15" s="13"/>
    </row>
    <row r="16" spans="1:13" s="7" customFormat="1" ht="18" customHeight="1">
      <c r="A16" s="5">
        <v>12</v>
      </c>
      <c r="B16" s="82" t="s">
        <v>368</v>
      </c>
      <c r="C16" s="33" t="s">
        <v>369</v>
      </c>
      <c r="D16" s="34" t="s">
        <v>98</v>
      </c>
      <c r="E16" s="90" t="s">
        <v>370</v>
      </c>
      <c r="F16" s="36">
        <v>8.1199999999999992</v>
      </c>
      <c r="G16" s="35">
        <v>81</v>
      </c>
      <c r="H16" s="24" t="str">
        <f t="shared" si="0"/>
        <v>475.000</v>
      </c>
      <c r="I16" s="25">
        <f t="shared" si="1"/>
        <v>2375000</v>
      </c>
      <c r="J16" s="118" t="s">
        <v>248</v>
      </c>
      <c r="K16" s="26"/>
      <c r="L16" s="27"/>
      <c r="M16" s="13"/>
    </row>
    <row r="17" spans="1:13" s="7" customFormat="1" ht="18" customHeight="1">
      <c r="A17" s="5">
        <v>13</v>
      </c>
      <c r="B17" s="82" t="s">
        <v>371</v>
      </c>
      <c r="C17" s="33" t="s">
        <v>129</v>
      </c>
      <c r="D17" s="34" t="s">
        <v>58</v>
      </c>
      <c r="E17" s="90" t="s">
        <v>370</v>
      </c>
      <c r="F17" s="36">
        <v>7.64</v>
      </c>
      <c r="G17" s="35">
        <v>76</v>
      </c>
      <c r="H17" s="24" t="str">
        <f t="shared" si="0"/>
        <v>300.000</v>
      </c>
      <c r="I17" s="25">
        <f t="shared" si="1"/>
        <v>1500000</v>
      </c>
      <c r="J17" s="118" t="s">
        <v>248</v>
      </c>
      <c r="K17" s="26"/>
      <c r="L17" s="23"/>
      <c r="M17" s="13"/>
    </row>
    <row r="18" spans="1:13" s="7" customFormat="1" ht="18" customHeight="1">
      <c r="A18" s="5">
        <v>14</v>
      </c>
      <c r="B18" s="82" t="s">
        <v>372</v>
      </c>
      <c r="C18" s="33" t="s">
        <v>373</v>
      </c>
      <c r="D18" s="34" t="s">
        <v>147</v>
      </c>
      <c r="E18" s="90" t="s">
        <v>370</v>
      </c>
      <c r="F18" s="36">
        <v>7.2</v>
      </c>
      <c r="G18" s="35">
        <v>72</v>
      </c>
      <c r="H18" s="24" t="str">
        <f t="shared" si="0"/>
        <v>300.000</v>
      </c>
      <c r="I18" s="25">
        <f t="shared" si="1"/>
        <v>1500000</v>
      </c>
      <c r="J18" s="118" t="s">
        <v>248</v>
      </c>
      <c r="K18" s="26"/>
      <c r="L18" s="41"/>
      <c r="M18" s="13"/>
    </row>
    <row r="19" spans="1:13" s="7" customFormat="1" ht="18" customHeight="1">
      <c r="A19" s="5">
        <v>15</v>
      </c>
      <c r="B19" s="82" t="s">
        <v>374</v>
      </c>
      <c r="C19" s="33" t="s">
        <v>375</v>
      </c>
      <c r="D19" s="34" t="s">
        <v>27</v>
      </c>
      <c r="E19" s="90" t="s">
        <v>370</v>
      </c>
      <c r="F19" s="36">
        <v>7.48</v>
      </c>
      <c r="G19" s="35">
        <v>75</v>
      </c>
      <c r="H19" s="24" t="str">
        <f t="shared" si="0"/>
        <v>300.000</v>
      </c>
      <c r="I19" s="25">
        <f t="shared" si="1"/>
        <v>1500000</v>
      </c>
      <c r="J19" s="118" t="s">
        <v>248</v>
      </c>
      <c r="K19" s="26"/>
      <c r="L19" s="23"/>
      <c r="M19" s="13"/>
    </row>
    <row r="20" spans="1:13" s="7" customFormat="1" ht="18" customHeight="1">
      <c r="A20" s="5">
        <v>16</v>
      </c>
      <c r="B20" s="82" t="s">
        <v>376</v>
      </c>
      <c r="C20" s="33" t="s">
        <v>119</v>
      </c>
      <c r="D20" s="34" t="s">
        <v>52</v>
      </c>
      <c r="E20" s="90" t="s">
        <v>370</v>
      </c>
      <c r="F20" s="36">
        <v>8.34</v>
      </c>
      <c r="G20" s="35">
        <v>83</v>
      </c>
      <c r="H20" s="24" t="str">
        <f t="shared" si="0"/>
        <v>475.000</v>
      </c>
      <c r="I20" s="25">
        <f t="shared" si="1"/>
        <v>2375000</v>
      </c>
      <c r="J20" s="118" t="s">
        <v>248</v>
      </c>
      <c r="K20" s="26"/>
      <c r="L20" s="92"/>
      <c r="M20" s="13"/>
    </row>
    <row r="21" spans="1:13" s="7" customFormat="1" ht="18" customHeight="1">
      <c r="A21" s="5">
        <v>17</v>
      </c>
      <c r="B21" s="82" t="s">
        <v>377</v>
      </c>
      <c r="C21" s="33" t="s">
        <v>55</v>
      </c>
      <c r="D21" s="34" t="s">
        <v>59</v>
      </c>
      <c r="E21" s="90" t="s">
        <v>370</v>
      </c>
      <c r="F21" s="36">
        <v>7.76</v>
      </c>
      <c r="G21" s="35">
        <v>78</v>
      </c>
      <c r="H21" s="24" t="str">
        <f t="shared" si="0"/>
        <v>300.000</v>
      </c>
      <c r="I21" s="25">
        <f t="shared" si="1"/>
        <v>1500000</v>
      </c>
      <c r="J21" s="118" t="s">
        <v>248</v>
      </c>
      <c r="K21" s="26"/>
      <c r="L21" s="23"/>
      <c r="M21" s="13"/>
    </row>
    <row r="22" spans="1:13" s="7" customFormat="1" ht="18" customHeight="1">
      <c r="A22" s="5">
        <v>18</v>
      </c>
      <c r="B22" s="82" t="s">
        <v>378</v>
      </c>
      <c r="C22" s="33" t="s">
        <v>32</v>
      </c>
      <c r="D22" s="34" t="s">
        <v>57</v>
      </c>
      <c r="E22" s="90" t="s">
        <v>370</v>
      </c>
      <c r="F22" s="36">
        <v>7.58</v>
      </c>
      <c r="G22" s="35">
        <v>76</v>
      </c>
      <c r="H22" s="24" t="str">
        <f t="shared" si="0"/>
        <v>300.000</v>
      </c>
      <c r="I22" s="25">
        <f t="shared" si="1"/>
        <v>1500000</v>
      </c>
      <c r="J22" s="118" t="s">
        <v>248</v>
      </c>
      <c r="K22" s="26"/>
      <c r="L22" s="23"/>
      <c r="M22" s="13"/>
    </row>
    <row r="23" spans="1:13" s="7" customFormat="1" ht="18" customHeight="1">
      <c r="A23" s="5">
        <v>19</v>
      </c>
      <c r="B23" s="82" t="s">
        <v>379</v>
      </c>
      <c r="C23" s="33" t="s">
        <v>191</v>
      </c>
      <c r="D23" s="34" t="s">
        <v>124</v>
      </c>
      <c r="E23" s="90" t="s">
        <v>370</v>
      </c>
      <c r="F23" s="36">
        <v>7.3</v>
      </c>
      <c r="G23" s="35">
        <v>73</v>
      </c>
      <c r="H23" s="24" t="str">
        <f t="shared" si="0"/>
        <v>300.000</v>
      </c>
      <c r="I23" s="25">
        <f t="shared" si="1"/>
        <v>1500000</v>
      </c>
      <c r="J23" s="118" t="s">
        <v>248</v>
      </c>
      <c r="K23" s="26"/>
      <c r="L23" s="23"/>
      <c r="M23" s="13"/>
    </row>
    <row r="24" spans="1:13" s="7" customFormat="1" ht="18" customHeight="1">
      <c r="A24" s="5">
        <v>20</v>
      </c>
      <c r="B24" s="82" t="s">
        <v>380</v>
      </c>
      <c r="C24" s="33" t="s">
        <v>381</v>
      </c>
      <c r="D24" s="34" t="s">
        <v>161</v>
      </c>
      <c r="E24" s="90" t="s">
        <v>370</v>
      </c>
      <c r="F24" s="36">
        <v>7.84</v>
      </c>
      <c r="G24" s="35">
        <v>78</v>
      </c>
      <c r="H24" s="24" t="str">
        <f t="shared" si="0"/>
        <v>300.000</v>
      </c>
      <c r="I24" s="25">
        <f t="shared" si="1"/>
        <v>1500000</v>
      </c>
      <c r="J24" s="118" t="s">
        <v>248</v>
      </c>
      <c r="K24" s="26"/>
      <c r="L24" s="41"/>
      <c r="M24" s="13"/>
    </row>
    <row r="25" spans="1:13" s="7" customFormat="1" ht="18" customHeight="1">
      <c r="A25" s="5">
        <v>21</v>
      </c>
      <c r="B25" s="82" t="s">
        <v>382</v>
      </c>
      <c r="C25" s="33" t="s">
        <v>31</v>
      </c>
      <c r="D25" s="34" t="s">
        <v>161</v>
      </c>
      <c r="E25" s="90" t="s">
        <v>370</v>
      </c>
      <c r="F25" s="36">
        <v>8.08</v>
      </c>
      <c r="G25" s="35">
        <v>81</v>
      </c>
      <c r="H25" s="24" t="str">
        <f t="shared" si="0"/>
        <v>475.000</v>
      </c>
      <c r="I25" s="25">
        <f t="shared" si="1"/>
        <v>2375000</v>
      </c>
      <c r="J25" s="118" t="s">
        <v>248</v>
      </c>
      <c r="K25" s="26"/>
      <c r="L25" s="23"/>
      <c r="M25" s="13"/>
    </row>
    <row r="26" spans="1:13" s="7" customFormat="1" ht="18" customHeight="1">
      <c r="A26" s="5">
        <v>22</v>
      </c>
      <c r="B26" s="82" t="s">
        <v>383</v>
      </c>
      <c r="C26" s="33" t="s">
        <v>180</v>
      </c>
      <c r="D26" s="34" t="s">
        <v>92</v>
      </c>
      <c r="E26" s="90" t="s">
        <v>370</v>
      </c>
      <c r="F26" s="36">
        <v>7.68</v>
      </c>
      <c r="G26" s="35">
        <v>77</v>
      </c>
      <c r="H26" s="24" t="str">
        <f t="shared" si="0"/>
        <v>300.000</v>
      </c>
      <c r="I26" s="25">
        <f t="shared" si="1"/>
        <v>1500000</v>
      </c>
      <c r="J26" s="118" t="s">
        <v>248</v>
      </c>
      <c r="K26" s="26"/>
      <c r="L26" s="27"/>
      <c r="M26" s="13"/>
    </row>
    <row r="27" spans="1:13" s="7" customFormat="1" ht="18" customHeight="1">
      <c r="A27" s="5">
        <v>23</v>
      </c>
      <c r="B27" s="82" t="s">
        <v>384</v>
      </c>
      <c r="C27" s="33" t="s">
        <v>54</v>
      </c>
      <c r="D27" s="34" t="s">
        <v>110</v>
      </c>
      <c r="E27" s="90" t="s">
        <v>370</v>
      </c>
      <c r="F27" s="36">
        <v>7.48</v>
      </c>
      <c r="G27" s="35">
        <v>75</v>
      </c>
      <c r="H27" s="24" t="str">
        <f t="shared" si="0"/>
        <v>300.000</v>
      </c>
      <c r="I27" s="25">
        <f t="shared" si="1"/>
        <v>1500000</v>
      </c>
      <c r="J27" s="118" t="s">
        <v>248</v>
      </c>
      <c r="K27" s="26"/>
      <c r="L27" s="41"/>
      <c r="M27" s="13"/>
    </row>
    <row r="28" spans="1:13" s="7" customFormat="1" ht="18" customHeight="1">
      <c r="A28" s="5">
        <v>24</v>
      </c>
      <c r="B28" s="82" t="s">
        <v>385</v>
      </c>
      <c r="C28" s="33" t="s">
        <v>94</v>
      </c>
      <c r="D28" s="34" t="s">
        <v>18</v>
      </c>
      <c r="E28" s="90" t="s">
        <v>370</v>
      </c>
      <c r="F28" s="36">
        <v>7.66</v>
      </c>
      <c r="G28" s="35">
        <v>77</v>
      </c>
      <c r="H28" s="24" t="str">
        <f t="shared" si="0"/>
        <v>300.000</v>
      </c>
      <c r="I28" s="25">
        <f t="shared" si="1"/>
        <v>1500000</v>
      </c>
      <c r="J28" s="118" t="s">
        <v>248</v>
      </c>
      <c r="K28" s="26"/>
      <c r="L28" s="30"/>
      <c r="M28" s="13"/>
    </row>
    <row r="29" spans="1:13" s="7" customFormat="1" ht="18" customHeight="1">
      <c r="A29" s="5">
        <v>25</v>
      </c>
      <c r="B29" s="82" t="s">
        <v>386</v>
      </c>
      <c r="C29" s="33" t="s">
        <v>121</v>
      </c>
      <c r="D29" s="34" t="s">
        <v>92</v>
      </c>
      <c r="E29" s="90" t="s">
        <v>387</v>
      </c>
      <c r="F29" s="36">
        <v>7.24</v>
      </c>
      <c r="G29" s="35">
        <v>72</v>
      </c>
      <c r="H29" s="24" t="str">
        <f t="shared" si="0"/>
        <v>300.000</v>
      </c>
      <c r="I29" s="25">
        <f t="shared" si="1"/>
        <v>1500000</v>
      </c>
      <c r="J29" s="118" t="s">
        <v>248</v>
      </c>
      <c r="K29" s="26"/>
      <c r="L29" s="23"/>
      <c r="M29" s="13"/>
    </row>
    <row r="30" spans="1:13" s="7" customFormat="1" ht="18" customHeight="1">
      <c r="A30" s="5">
        <v>26</v>
      </c>
      <c r="B30" s="82" t="s">
        <v>388</v>
      </c>
      <c r="C30" s="33" t="s">
        <v>156</v>
      </c>
      <c r="D30" s="34" t="s">
        <v>139</v>
      </c>
      <c r="E30" s="90" t="s">
        <v>387</v>
      </c>
      <c r="F30" s="36">
        <v>7</v>
      </c>
      <c r="G30" s="35">
        <v>70</v>
      </c>
      <c r="H30" s="24" t="str">
        <f t="shared" si="0"/>
        <v>300.000</v>
      </c>
      <c r="I30" s="25">
        <f t="shared" si="1"/>
        <v>1500000</v>
      </c>
      <c r="J30" s="118" t="s">
        <v>248</v>
      </c>
      <c r="K30" s="26"/>
      <c r="L30" s="37"/>
      <c r="M30" s="13"/>
    </row>
    <row r="31" spans="1:13" s="7" customFormat="1" ht="18" customHeight="1">
      <c r="A31" s="5">
        <v>27</v>
      </c>
      <c r="B31" s="82" t="s">
        <v>389</v>
      </c>
      <c r="C31" s="33" t="s">
        <v>390</v>
      </c>
      <c r="D31" s="34" t="s">
        <v>167</v>
      </c>
      <c r="E31" s="90" t="s">
        <v>387</v>
      </c>
      <c r="F31" s="36">
        <v>7.26</v>
      </c>
      <c r="G31" s="35">
        <v>73</v>
      </c>
      <c r="H31" s="24" t="str">
        <f t="shared" si="0"/>
        <v>300.000</v>
      </c>
      <c r="I31" s="25">
        <f t="shared" si="1"/>
        <v>1500000</v>
      </c>
      <c r="J31" s="118" t="s">
        <v>248</v>
      </c>
      <c r="K31" s="26"/>
      <c r="L31" s="37"/>
      <c r="M31" s="13"/>
    </row>
    <row r="32" spans="1:13" s="7" customFormat="1" ht="18" customHeight="1">
      <c r="A32" s="5">
        <v>28</v>
      </c>
      <c r="B32" s="82" t="s">
        <v>391</v>
      </c>
      <c r="C32" s="33" t="s">
        <v>392</v>
      </c>
      <c r="D32" s="34" t="s">
        <v>78</v>
      </c>
      <c r="E32" s="90" t="s">
        <v>387</v>
      </c>
      <c r="F32" s="36">
        <v>7.48</v>
      </c>
      <c r="G32" s="35">
        <v>75</v>
      </c>
      <c r="H32" s="24" t="str">
        <f t="shared" si="0"/>
        <v>300.000</v>
      </c>
      <c r="I32" s="25">
        <f t="shared" si="1"/>
        <v>1500000</v>
      </c>
      <c r="J32" s="118" t="s">
        <v>248</v>
      </c>
      <c r="K32" s="26"/>
      <c r="L32" s="23"/>
      <c r="M32" s="13"/>
    </row>
    <row r="33" spans="1:13" s="7" customFormat="1" ht="18" customHeight="1">
      <c r="A33" s="5">
        <v>29</v>
      </c>
      <c r="B33" s="82" t="s">
        <v>393</v>
      </c>
      <c r="C33" s="33" t="s">
        <v>394</v>
      </c>
      <c r="D33" s="34" t="s">
        <v>18</v>
      </c>
      <c r="E33" s="90" t="s">
        <v>387</v>
      </c>
      <c r="F33" s="36">
        <v>7.54</v>
      </c>
      <c r="G33" s="35">
        <v>84</v>
      </c>
      <c r="H33" s="24" t="str">
        <f t="shared" si="0"/>
        <v>300.000</v>
      </c>
      <c r="I33" s="25">
        <f t="shared" si="1"/>
        <v>1500000</v>
      </c>
      <c r="J33" s="118" t="s">
        <v>248</v>
      </c>
      <c r="K33" s="26"/>
      <c r="L33" s="23"/>
      <c r="M33" s="13"/>
    </row>
    <row r="34" spans="1:13" s="7" customFormat="1" ht="18" customHeight="1">
      <c r="A34" s="5">
        <v>30</v>
      </c>
      <c r="B34" s="82" t="s">
        <v>395</v>
      </c>
      <c r="C34" s="33" t="s">
        <v>396</v>
      </c>
      <c r="D34" s="34" t="s">
        <v>100</v>
      </c>
      <c r="E34" s="90" t="s">
        <v>387</v>
      </c>
      <c r="F34" s="36">
        <v>7.4</v>
      </c>
      <c r="G34" s="35">
        <v>78</v>
      </c>
      <c r="H34" s="24" t="str">
        <f t="shared" si="0"/>
        <v>300.000</v>
      </c>
      <c r="I34" s="25">
        <f t="shared" si="1"/>
        <v>1500000</v>
      </c>
      <c r="J34" s="118" t="s">
        <v>248</v>
      </c>
      <c r="K34" s="26"/>
      <c r="L34" s="27"/>
      <c r="M34" s="13"/>
    </row>
    <row r="35" spans="1:13" s="7" customFormat="1" ht="18" customHeight="1">
      <c r="A35" s="5">
        <v>31</v>
      </c>
      <c r="B35" s="82" t="s">
        <v>397</v>
      </c>
      <c r="C35" s="33" t="s">
        <v>398</v>
      </c>
      <c r="D35" s="34" t="s">
        <v>66</v>
      </c>
      <c r="E35" s="90" t="s">
        <v>399</v>
      </c>
      <c r="F35" s="36">
        <v>8.26</v>
      </c>
      <c r="G35" s="35">
        <v>90</v>
      </c>
      <c r="H35" s="24" t="str">
        <f t="shared" si="0"/>
        <v>475.000</v>
      </c>
      <c r="I35" s="25">
        <f t="shared" si="1"/>
        <v>2375000</v>
      </c>
      <c r="J35" s="118" t="s">
        <v>248</v>
      </c>
      <c r="K35" s="26"/>
      <c r="L35" s="23"/>
      <c r="M35" s="13"/>
    </row>
    <row r="36" spans="1:13" s="7" customFormat="1" ht="18" customHeight="1">
      <c r="A36" s="5">
        <v>32</v>
      </c>
      <c r="B36" s="82" t="s">
        <v>400</v>
      </c>
      <c r="C36" s="33" t="s">
        <v>401</v>
      </c>
      <c r="D36" s="34" t="s">
        <v>84</v>
      </c>
      <c r="E36" s="90" t="s">
        <v>399</v>
      </c>
      <c r="F36" s="36">
        <v>8.06</v>
      </c>
      <c r="G36" s="35">
        <v>81</v>
      </c>
      <c r="H36" s="24" t="str">
        <f t="shared" si="0"/>
        <v>475.000</v>
      </c>
      <c r="I36" s="25">
        <f t="shared" si="1"/>
        <v>2375000</v>
      </c>
      <c r="J36" s="118" t="s">
        <v>248</v>
      </c>
      <c r="K36" s="26"/>
      <c r="L36" s="23"/>
      <c r="M36" s="13"/>
    </row>
    <row r="37" spans="1:13" s="7" customFormat="1" ht="18" customHeight="1">
      <c r="A37" s="5">
        <v>33</v>
      </c>
      <c r="B37" s="82" t="s">
        <v>402</v>
      </c>
      <c r="C37" s="33" t="s">
        <v>403</v>
      </c>
      <c r="D37" s="34" t="s">
        <v>92</v>
      </c>
      <c r="E37" s="90" t="s">
        <v>399</v>
      </c>
      <c r="F37" s="36">
        <v>7.14</v>
      </c>
      <c r="G37" s="35">
        <v>71</v>
      </c>
      <c r="H37" s="24" t="str">
        <f t="shared" si="0"/>
        <v>300.000</v>
      </c>
      <c r="I37" s="25">
        <f t="shared" si="1"/>
        <v>1500000</v>
      </c>
      <c r="J37" s="118" t="s">
        <v>248</v>
      </c>
      <c r="K37" s="26"/>
      <c r="L37" s="23"/>
      <c r="M37" s="13"/>
    </row>
    <row r="38" spans="1:13" s="7" customFormat="1" ht="18" customHeight="1">
      <c r="A38" s="5">
        <v>34</v>
      </c>
      <c r="B38" s="82" t="s">
        <v>404</v>
      </c>
      <c r="C38" s="33" t="s">
        <v>71</v>
      </c>
      <c r="D38" s="34" t="s">
        <v>107</v>
      </c>
      <c r="E38" s="90" t="s">
        <v>399</v>
      </c>
      <c r="F38" s="36">
        <v>7.42</v>
      </c>
      <c r="G38" s="35">
        <v>80</v>
      </c>
      <c r="H38" s="24" t="str">
        <f t="shared" si="0"/>
        <v>300.000</v>
      </c>
      <c r="I38" s="25">
        <f t="shared" si="1"/>
        <v>1500000</v>
      </c>
      <c r="J38" s="118" t="s">
        <v>248</v>
      </c>
      <c r="K38" s="26"/>
      <c r="L38" s="38" t="s">
        <v>17</v>
      </c>
      <c r="M38" s="13"/>
    </row>
    <row r="39" spans="1:13" s="7" customFormat="1" ht="18" customHeight="1">
      <c r="A39" s="5">
        <v>35</v>
      </c>
      <c r="B39" s="82" t="s">
        <v>405</v>
      </c>
      <c r="C39" s="33" t="s">
        <v>406</v>
      </c>
      <c r="D39" s="34" t="s">
        <v>105</v>
      </c>
      <c r="E39" s="90" t="s">
        <v>399</v>
      </c>
      <c r="F39" s="36">
        <v>7.44</v>
      </c>
      <c r="G39" s="35">
        <v>74</v>
      </c>
      <c r="H39" s="73" t="str">
        <f t="shared" si="0"/>
        <v>300.000</v>
      </c>
      <c r="I39" s="47">
        <f t="shared" si="1"/>
        <v>1500000</v>
      </c>
      <c r="J39" s="118" t="s">
        <v>248</v>
      </c>
      <c r="K39" s="26"/>
      <c r="L39" s="30"/>
      <c r="M39" s="13"/>
    </row>
    <row r="40" spans="1:13" s="7" customFormat="1" ht="18" customHeight="1">
      <c r="A40" s="5">
        <v>36</v>
      </c>
      <c r="B40" s="82" t="s">
        <v>407</v>
      </c>
      <c r="C40" s="33" t="s">
        <v>54</v>
      </c>
      <c r="D40" s="34" t="s">
        <v>106</v>
      </c>
      <c r="E40" s="90" t="s">
        <v>399</v>
      </c>
      <c r="F40" s="36">
        <v>9.24</v>
      </c>
      <c r="G40" s="35">
        <v>92</v>
      </c>
      <c r="H40" s="24" t="str">
        <f t="shared" si="0"/>
        <v>550.000</v>
      </c>
      <c r="I40" s="25">
        <f t="shared" si="1"/>
        <v>2750000</v>
      </c>
      <c r="J40" s="118" t="s">
        <v>248</v>
      </c>
      <c r="K40" s="26"/>
      <c r="L40" s="30"/>
      <c r="M40" s="13"/>
    </row>
    <row r="41" spans="1:13" s="7" customFormat="1" ht="18" customHeight="1">
      <c r="A41" s="5">
        <v>37</v>
      </c>
      <c r="B41" s="82" t="s">
        <v>408</v>
      </c>
      <c r="C41" s="33" t="s">
        <v>143</v>
      </c>
      <c r="D41" s="34" t="s">
        <v>21</v>
      </c>
      <c r="E41" s="90" t="s">
        <v>409</v>
      </c>
      <c r="F41" s="36">
        <v>7.4</v>
      </c>
      <c r="G41" s="35">
        <v>74</v>
      </c>
      <c r="H41" s="24" t="str">
        <f t="shared" si="0"/>
        <v>300.000</v>
      </c>
      <c r="I41" s="25">
        <f t="shared" si="1"/>
        <v>1500000</v>
      </c>
      <c r="J41" s="118" t="s">
        <v>248</v>
      </c>
      <c r="K41" s="26"/>
      <c r="L41" s="23"/>
      <c r="M41" s="13"/>
    </row>
    <row r="42" spans="1:13" s="7" customFormat="1" ht="18" customHeight="1">
      <c r="A42" s="5">
        <v>38</v>
      </c>
      <c r="B42" s="82" t="s">
        <v>410</v>
      </c>
      <c r="C42" s="33" t="s">
        <v>411</v>
      </c>
      <c r="D42" s="34" t="s">
        <v>20</v>
      </c>
      <c r="E42" s="90" t="s">
        <v>409</v>
      </c>
      <c r="F42" s="36">
        <v>7.44</v>
      </c>
      <c r="G42" s="35">
        <v>74</v>
      </c>
      <c r="H42" s="24" t="str">
        <f t="shared" si="0"/>
        <v>300.000</v>
      </c>
      <c r="I42" s="25">
        <f t="shared" si="1"/>
        <v>1500000</v>
      </c>
      <c r="J42" s="118" t="s">
        <v>248</v>
      </c>
      <c r="K42" s="26"/>
      <c r="L42" s="71"/>
      <c r="M42" s="13"/>
    </row>
    <row r="43" spans="1:13" s="7" customFormat="1" ht="18" customHeight="1">
      <c r="A43" s="5">
        <v>39</v>
      </c>
      <c r="B43" s="82" t="s">
        <v>412</v>
      </c>
      <c r="C43" s="33" t="s">
        <v>413</v>
      </c>
      <c r="D43" s="34" t="s">
        <v>414</v>
      </c>
      <c r="E43" s="90" t="s">
        <v>409</v>
      </c>
      <c r="F43" s="36">
        <v>7.54</v>
      </c>
      <c r="G43" s="35">
        <v>83</v>
      </c>
      <c r="H43" s="24" t="str">
        <f t="shared" si="0"/>
        <v>300.000</v>
      </c>
      <c r="I43" s="25">
        <f t="shared" si="1"/>
        <v>1500000</v>
      </c>
      <c r="J43" s="118" t="s">
        <v>248</v>
      </c>
      <c r="K43" s="26"/>
      <c r="L43" s="23"/>
      <c r="M43" s="13"/>
    </row>
    <row r="44" spans="1:13" s="7" customFormat="1" ht="18" customHeight="1">
      <c r="A44" s="5">
        <v>40</v>
      </c>
      <c r="B44" s="82" t="s">
        <v>415</v>
      </c>
      <c r="C44" s="33" t="s">
        <v>94</v>
      </c>
      <c r="D44" s="34" t="s">
        <v>60</v>
      </c>
      <c r="E44" s="90" t="s">
        <v>409</v>
      </c>
      <c r="F44" s="36">
        <v>7.32</v>
      </c>
      <c r="G44" s="35">
        <v>73</v>
      </c>
      <c r="H44" s="24" t="str">
        <f t="shared" si="0"/>
        <v>300.000</v>
      </c>
      <c r="I44" s="25">
        <f t="shared" si="1"/>
        <v>1500000</v>
      </c>
      <c r="J44" s="118" t="s">
        <v>248</v>
      </c>
      <c r="K44" s="26"/>
      <c r="L44" s="70"/>
      <c r="M44" s="13"/>
    </row>
    <row r="45" spans="1:13" s="7" customFormat="1" ht="18" customHeight="1">
      <c r="A45" s="5">
        <v>41</v>
      </c>
      <c r="B45" s="82" t="s">
        <v>416</v>
      </c>
      <c r="C45" s="33" t="s">
        <v>177</v>
      </c>
      <c r="D45" s="34" t="s">
        <v>29</v>
      </c>
      <c r="E45" s="90" t="s">
        <v>409</v>
      </c>
      <c r="F45" s="36">
        <v>8.32</v>
      </c>
      <c r="G45" s="35">
        <v>83</v>
      </c>
      <c r="H45" s="24" t="str">
        <f t="shared" si="0"/>
        <v>475.000</v>
      </c>
      <c r="I45" s="25">
        <f t="shared" si="1"/>
        <v>2375000</v>
      </c>
      <c r="J45" s="118" t="s">
        <v>248</v>
      </c>
      <c r="K45" s="26"/>
      <c r="L45" s="30"/>
      <c r="M45" s="13"/>
    </row>
    <row r="46" spans="1:13" s="7" customFormat="1" ht="18" customHeight="1">
      <c r="A46" s="5">
        <v>42</v>
      </c>
      <c r="B46" s="82" t="s">
        <v>417</v>
      </c>
      <c r="C46" s="33" t="s">
        <v>182</v>
      </c>
      <c r="D46" s="34" t="s">
        <v>418</v>
      </c>
      <c r="E46" s="90" t="s">
        <v>419</v>
      </c>
      <c r="F46" s="36">
        <v>8.58</v>
      </c>
      <c r="G46" s="35">
        <v>93</v>
      </c>
      <c r="H46" s="24" t="str">
        <f t="shared" si="0"/>
        <v>475.000</v>
      </c>
      <c r="I46" s="25">
        <f t="shared" si="1"/>
        <v>2375000</v>
      </c>
      <c r="J46" s="118" t="s">
        <v>277</v>
      </c>
      <c r="K46" s="26"/>
      <c r="L46" s="23"/>
      <c r="M46" s="13"/>
    </row>
    <row r="47" spans="1:13" s="7" customFormat="1" ht="18" customHeight="1">
      <c r="A47" s="5">
        <v>43</v>
      </c>
      <c r="B47" s="82" t="s">
        <v>420</v>
      </c>
      <c r="C47" s="33" t="s">
        <v>421</v>
      </c>
      <c r="D47" s="34" t="s">
        <v>61</v>
      </c>
      <c r="E47" s="90" t="s">
        <v>419</v>
      </c>
      <c r="F47" s="36">
        <v>7.3</v>
      </c>
      <c r="G47" s="35">
        <v>86</v>
      </c>
      <c r="H47" s="24" t="str">
        <f t="shared" si="0"/>
        <v>300.000</v>
      </c>
      <c r="I47" s="25">
        <f t="shared" si="1"/>
        <v>1500000</v>
      </c>
      <c r="J47" s="118" t="s">
        <v>277</v>
      </c>
      <c r="K47" s="26"/>
      <c r="L47" s="23"/>
      <c r="M47" s="13"/>
    </row>
    <row r="48" spans="1:13" s="7" customFormat="1" ht="18" customHeight="1">
      <c r="A48" s="5">
        <v>44</v>
      </c>
      <c r="B48" s="82" t="s">
        <v>422</v>
      </c>
      <c r="C48" s="33" t="s">
        <v>128</v>
      </c>
      <c r="D48" s="34" t="s">
        <v>148</v>
      </c>
      <c r="E48" s="90" t="s">
        <v>419</v>
      </c>
      <c r="F48" s="36">
        <v>7.65</v>
      </c>
      <c r="G48" s="35">
        <v>84</v>
      </c>
      <c r="H48" s="24" t="str">
        <f t="shared" si="0"/>
        <v>300.000</v>
      </c>
      <c r="I48" s="25">
        <f t="shared" si="1"/>
        <v>1500000</v>
      </c>
      <c r="J48" s="118" t="s">
        <v>277</v>
      </c>
      <c r="K48" s="26"/>
      <c r="L48" s="23"/>
      <c r="M48" s="13"/>
    </row>
    <row r="49" spans="1:13" s="7" customFormat="1" ht="18" customHeight="1">
      <c r="A49" s="5">
        <v>45</v>
      </c>
      <c r="B49" s="82" t="s">
        <v>423</v>
      </c>
      <c r="C49" s="33" t="s">
        <v>424</v>
      </c>
      <c r="D49" s="34" t="s">
        <v>127</v>
      </c>
      <c r="E49" s="90" t="s">
        <v>419</v>
      </c>
      <c r="F49" s="36">
        <v>7.43</v>
      </c>
      <c r="G49" s="35">
        <v>82</v>
      </c>
      <c r="H49" s="24" t="str">
        <f t="shared" si="0"/>
        <v>300.000</v>
      </c>
      <c r="I49" s="25">
        <f t="shared" si="1"/>
        <v>1500000</v>
      </c>
      <c r="J49" s="118" t="s">
        <v>277</v>
      </c>
      <c r="K49" s="26"/>
      <c r="L49" s="23"/>
      <c r="M49" s="13"/>
    </row>
    <row r="50" spans="1:13" s="7" customFormat="1" ht="18" customHeight="1">
      <c r="A50" s="5">
        <v>46</v>
      </c>
      <c r="B50" s="82" t="s">
        <v>425</v>
      </c>
      <c r="C50" s="33" t="s">
        <v>426</v>
      </c>
      <c r="D50" s="34" t="s">
        <v>59</v>
      </c>
      <c r="E50" s="90" t="s">
        <v>419</v>
      </c>
      <c r="F50" s="36">
        <v>7.85</v>
      </c>
      <c r="G50" s="35">
        <v>88</v>
      </c>
      <c r="H50" s="24" t="str">
        <f t="shared" si="0"/>
        <v>300.000</v>
      </c>
      <c r="I50" s="25">
        <f t="shared" si="1"/>
        <v>1500000</v>
      </c>
      <c r="J50" s="118" t="s">
        <v>277</v>
      </c>
      <c r="K50" s="26"/>
      <c r="L50" s="23"/>
      <c r="M50" s="13"/>
    </row>
    <row r="51" spans="1:13" s="7" customFormat="1" ht="18" customHeight="1">
      <c r="A51" s="5">
        <v>47</v>
      </c>
      <c r="B51" s="82" t="s">
        <v>427</v>
      </c>
      <c r="C51" s="33" t="s">
        <v>184</v>
      </c>
      <c r="D51" s="34" t="s">
        <v>34</v>
      </c>
      <c r="E51" s="90" t="s">
        <v>419</v>
      </c>
      <c r="F51" s="36">
        <v>7.13</v>
      </c>
      <c r="G51" s="35">
        <v>76</v>
      </c>
      <c r="H51" s="24" t="str">
        <f t="shared" si="0"/>
        <v>300.000</v>
      </c>
      <c r="I51" s="25">
        <f t="shared" si="1"/>
        <v>1500000</v>
      </c>
      <c r="J51" s="118" t="s">
        <v>277</v>
      </c>
      <c r="K51" s="26"/>
      <c r="L51" s="41"/>
      <c r="M51" s="13"/>
    </row>
    <row r="52" spans="1:13" s="7" customFormat="1" ht="18" customHeight="1">
      <c r="A52" s="5">
        <v>48</v>
      </c>
      <c r="B52" s="82" t="s">
        <v>428</v>
      </c>
      <c r="C52" s="33" t="s">
        <v>429</v>
      </c>
      <c r="D52" s="34" t="s">
        <v>63</v>
      </c>
      <c r="E52" s="90" t="s">
        <v>419</v>
      </c>
      <c r="F52" s="36">
        <v>7.72</v>
      </c>
      <c r="G52" s="35">
        <v>82</v>
      </c>
      <c r="H52" s="24" t="str">
        <f t="shared" si="0"/>
        <v>300.000</v>
      </c>
      <c r="I52" s="25">
        <f t="shared" si="1"/>
        <v>1500000</v>
      </c>
      <c r="J52" s="118" t="s">
        <v>277</v>
      </c>
      <c r="K52" s="26"/>
      <c r="L52" s="41"/>
      <c r="M52" s="13"/>
    </row>
    <row r="53" spans="1:13" s="7" customFormat="1" ht="18" customHeight="1">
      <c r="A53" s="5">
        <v>49</v>
      </c>
      <c r="B53" s="82" t="s">
        <v>430</v>
      </c>
      <c r="C53" s="33" t="s">
        <v>99</v>
      </c>
      <c r="D53" s="34" t="s">
        <v>117</v>
      </c>
      <c r="E53" s="90" t="s">
        <v>419</v>
      </c>
      <c r="F53" s="36">
        <v>7.04</v>
      </c>
      <c r="G53" s="35">
        <v>80</v>
      </c>
      <c r="H53" s="24" t="str">
        <f t="shared" si="0"/>
        <v>300.000</v>
      </c>
      <c r="I53" s="25">
        <f t="shared" si="1"/>
        <v>1500000</v>
      </c>
      <c r="J53" s="118" t="s">
        <v>277</v>
      </c>
      <c r="K53" s="26"/>
      <c r="L53" s="41"/>
      <c r="M53" s="13"/>
    </row>
    <row r="54" spans="1:13" s="7" customFormat="1" ht="18" customHeight="1">
      <c r="A54" s="5">
        <v>50</v>
      </c>
      <c r="B54" s="82" t="s">
        <v>431</v>
      </c>
      <c r="C54" s="33" t="s">
        <v>73</v>
      </c>
      <c r="D54" s="34" t="s">
        <v>117</v>
      </c>
      <c r="E54" s="90" t="s">
        <v>419</v>
      </c>
      <c r="F54" s="36">
        <v>8.4499999999999993</v>
      </c>
      <c r="G54" s="35">
        <v>94</v>
      </c>
      <c r="H54" s="24" t="str">
        <f t="shared" si="0"/>
        <v>475.000</v>
      </c>
      <c r="I54" s="25">
        <f t="shared" si="1"/>
        <v>2375000</v>
      </c>
      <c r="J54" s="118" t="s">
        <v>277</v>
      </c>
      <c r="K54" s="26"/>
      <c r="L54" s="23"/>
      <c r="M54" s="13"/>
    </row>
    <row r="55" spans="1:13" s="7" customFormat="1" ht="18" customHeight="1">
      <c r="A55" s="5">
        <v>51</v>
      </c>
      <c r="B55" s="82" t="s">
        <v>432</v>
      </c>
      <c r="C55" s="33" t="s">
        <v>116</v>
      </c>
      <c r="D55" s="34" t="s">
        <v>19</v>
      </c>
      <c r="E55" s="90" t="s">
        <v>419</v>
      </c>
      <c r="F55" s="36">
        <v>7.67</v>
      </c>
      <c r="G55" s="35">
        <v>89</v>
      </c>
      <c r="H55" s="24" t="str">
        <f t="shared" si="0"/>
        <v>300.000</v>
      </c>
      <c r="I55" s="25">
        <f t="shared" si="1"/>
        <v>1500000</v>
      </c>
      <c r="J55" s="118" t="s">
        <v>277</v>
      </c>
      <c r="K55" s="26"/>
      <c r="L55" s="38"/>
      <c r="M55" s="13"/>
    </row>
    <row r="56" spans="1:13" s="7" customFormat="1" ht="18" customHeight="1">
      <c r="A56" s="5">
        <v>52</v>
      </c>
      <c r="B56" s="82" t="s">
        <v>433</v>
      </c>
      <c r="C56" s="33" t="s">
        <v>30</v>
      </c>
      <c r="D56" s="34" t="s">
        <v>120</v>
      </c>
      <c r="E56" s="90" t="s">
        <v>419</v>
      </c>
      <c r="F56" s="36">
        <v>8.32</v>
      </c>
      <c r="G56" s="35">
        <v>92</v>
      </c>
      <c r="H56" s="24" t="str">
        <f t="shared" si="0"/>
        <v>475.000</v>
      </c>
      <c r="I56" s="25">
        <f t="shared" si="1"/>
        <v>2375000</v>
      </c>
      <c r="J56" s="118" t="s">
        <v>277</v>
      </c>
      <c r="K56" s="26"/>
      <c r="L56" s="23"/>
      <c r="M56" s="13"/>
    </row>
    <row r="57" spans="1:13" s="7" customFormat="1" ht="18" customHeight="1">
      <c r="A57" s="5">
        <v>53</v>
      </c>
      <c r="B57" s="82" t="s">
        <v>434</v>
      </c>
      <c r="C57" s="33" t="s">
        <v>204</v>
      </c>
      <c r="D57" s="34" t="s">
        <v>53</v>
      </c>
      <c r="E57" s="90" t="s">
        <v>419</v>
      </c>
      <c r="F57" s="36">
        <v>7.41</v>
      </c>
      <c r="G57" s="35">
        <v>87</v>
      </c>
      <c r="H57" s="24" t="str">
        <f t="shared" si="0"/>
        <v>300.000</v>
      </c>
      <c r="I57" s="25">
        <f t="shared" si="1"/>
        <v>1500000</v>
      </c>
      <c r="J57" s="118" t="s">
        <v>277</v>
      </c>
      <c r="K57" s="26"/>
      <c r="L57" s="92"/>
      <c r="M57" s="13"/>
    </row>
    <row r="58" spans="1:13" s="7" customFormat="1" ht="18" customHeight="1">
      <c r="A58" s="5">
        <v>54</v>
      </c>
      <c r="B58" s="82" t="s">
        <v>435</v>
      </c>
      <c r="C58" s="33" t="s">
        <v>119</v>
      </c>
      <c r="D58" s="34" t="s">
        <v>49</v>
      </c>
      <c r="E58" s="90" t="s">
        <v>419</v>
      </c>
      <c r="F58" s="36">
        <v>7.32</v>
      </c>
      <c r="G58" s="35">
        <v>78</v>
      </c>
      <c r="H58" s="24" t="str">
        <f t="shared" si="0"/>
        <v>300.000</v>
      </c>
      <c r="I58" s="25">
        <f t="shared" si="1"/>
        <v>1500000</v>
      </c>
      <c r="J58" s="118" t="s">
        <v>277</v>
      </c>
      <c r="K58" s="26"/>
      <c r="L58" s="41"/>
      <c r="M58" s="13"/>
    </row>
    <row r="59" spans="1:13" s="7" customFormat="1" ht="18" customHeight="1">
      <c r="A59" s="5">
        <v>55</v>
      </c>
      <c r="B59" s="82" t="s">
        <v>436</v>
      </c>
      <c r="C59" s="33" t="s">
        <v>437</v>
      </c>
      <c r="D59" s="34" t="s">
        <v>438</v>
      </c>
      <c r="E59" s="90" t="s">
        <v>439</v>
      </c>
      <c r="F59" s="36">
        <v>8.59</v>
      </c>
      <c r="G59" s="35">
        <v>100</v>
      </c>
      <c r="H59" s="24" t="str">
        <f t="shared" si="0"/>
        <v>475.000</v>
      </c>
      <c r="I59" s="25">
        <f t="shared" si="1"/>
        <v>2375000</v>
      </c>
      <c r="J59" s="118" t="s">
        <v>277</v>
      </c>
      <c r="K59" s="26"/>
      <c r="L59" s="30"/>
      <c r="M59" s="13"/>
    </row>
    <row r="60" spans="1:13" s="7" customFormat="1" ht="18" customHeight="1">
      <c r="A60" s="5">
        <v>56</v>
      </c>
      <c r="B60" s="82" t="s">
        <v>440</v>
      </c>
      <c r="C60" s="33" t="s">
        <v>168</v>
      </c>
      <c r="D60" s="34" t="s">
        <v>441</v>
      </c>
      <c r="E60" s="90" t="s">
        <v>439</v>
      </c>
      <c r="F60" s="36">
        <v>7.41</v>
      </c>
      <c r="G60" s="35">
        <v>74</v>
      </c>
      <c r="H60" s="24" t="str">
        <f t="shared" si="0"/>
        <v>300.000</v>
      </c>
      <c r="I60" s="25">
        <f t="shared" si="1"/>
        <v>1500000</v>
      </c>
      <c r="J60" s="118" t="s">
        <v>277</v>
      </c>
      <c r="K60" s="26"/>
      <c r="L60" s="23"/>
      <c r="M60" s="13"/>
    </row>
    <row r="61" spans="1:13" s="7" customFormat="1" ht="18" customHeight="1">
      <c r="A61" s="5">
        <v>57</v>
      </c>
      <c r="B61" s="82" t="s">
        <v>442</v>
      </c>
      <c r="C61" s="33" t="s">
        <v>443</v>
      </c>
      <c r="D61" s="34" t="s">
        <v>59</v>
      </c>
      <c r="E61" s="90" t="s">
        <v>439</v>
      </c>
      <c r="F61" s="36">
        <v>7.68</v>
      </c>
      <c r="G61" s="35">
        <v>86</v>
      </c>
      <c r="H61" s="24" t="str">
        <f t="shared" si="0"/>
        <v>300.000</v>
      </c>
      <c r="I61" s="25">
        <f t="shared" si="1"/>
        <v>1500000</v>
      </c>
      <c r="J61" s="118" t="s">
        <v>277</v>
      </c>
      <c r="K61" s="26"/>
      <c r="L61" s="23"/>
      <c r="M61" s="13"/>
    </row>
    <row r="62" spans="1:13" s="7" customFormat="1" ht="18" customHeight="1">
      <c r="A62" s="5">
        <v>58</v>
      </c>
      <c r="B62" s="82" t="s">
        <v>444</v>
      </c>
      <c r="C62" s="33" t="s">
        <v>97</v>
      </c>
      <c r="D62" s="34" t="s">
        <v>445</v>
      </c>
      <c r="E62" s="90" t="s">
        <v>439</v>
      </c>
      <c r="F62" s="36">
        <v>7.65</v>
      </c>
      <c r="G62" s="35">
        <v>83</v>
      </c>
      <c r="H62" s="24" t="str">
        <f t="shared" si="0"/>
        <v>300.000</v>
      </c>
      <c r="I62" s="25">
        <f t="shared" si="1"/>
        <v>1500000</v>
      </c>
      <c r="J62" s="118" t="s">
        <v>277</v>
      </c>
      <c r="K62" s="26"/>
      <c r="L62" s="23"/>
      <c r="M62" s="13"/>
    </row>
    <row r="63" spans="1:13" s="7" customFormat="1" ht="18" customHeight="1">
      <c r="A63" s="5">
        <v>59</v>
      </c>
      <c r="B63" s="82" t="s">
        <v>446</v>
      </c>
      <c r="C63" s="33" t="s">
        <v>447</v>
      </c>
      <c r="D63" s="34" t="s">
        <v>48</v>
      </c>
      <c r="E63" s="90" t="s">
        <v>439</v>
      </c>
      <c r="F63" s="36">
        <v>7.78</v>
      </c>
      <c r="G63" s="35">
        <v>77</v>
      </c>
      <c r="H63" s="24" t="str">
        <f t="shared" si="0"/>
        <v>300.000</v>
      </c>
      <c r="I63" s="25">
        <f t="shared" si="1"/>
        <v>1500000</v>
      </c>
      <c r="J63" s="118" t="s">
        <v>277</v>
      </c>
      <c r="K63" s="26"/>
      <c r="L63" s="41"/>
      <c r="M63" s="13"/>
    </row>
    <row r="64" spans="1:13" s="7" customFormat="1" ht="18" customHeight="1">
      <c r="A64" s="5">
        <v>60</v>
      </c>
      <c r="B64" s="82" t="s">
        <v>448</v>
      </c>
      <c r="C64" s="33" t="s">
        <v>171</v>
      </c>
      <c r="D64" s="34" t="s">
        <v>160</v>
      </c>
      <c r="E64" s="90" t="s">
        <v>439</v>
      </c>
      <c r="F64" s="36">
        <v>8.39</v>
      </c>
      <c r="G64" s="35">
        <v>95</v>
      </c>
      <c r="H64" s="24" t="str">
        <f t="shared" si="0"/>
        <v>475.000</v>
      </c>
      <c r="I64" s="25">
        <f t="shared" si="1"/>
        <v>2375000</v>
      </c>
      <c r="J64" s="118" t="s">
        <v>277</v>
      </c>
      <c r="K64" s="26"/>
      <c r="L64" s="23"/>
      <c r="M64" s="13"/>
    </row>
    <row r="65" spans="1:13" s="7" customFormat="1" ht="18" customHeight="1">
      <c r="A65" s="5">
        <v>61</v>
      </c>
      <c r="B65" s="82" t="s">
        <v>449</v>
      </c>
      <c r="C65" s="33" t="s">
        <v>32</v>
      </c>
      <c r="D65" s="34" t="s">
        <v>89</v>
      </c>
      <c r="E65" s="90" t="s">
        <v>439</v>
      </c>
      <c r="F65" s="36">
        <v>7.77</v>
      </c>
      <c r="G65" s="35">
        <v>84</v>
      </c>
      <c r="H65" s="24" t="str">
        <f t="shared" si="0"/>
        <v>300.000</v>
      </c>
      <c r="I65" s="25">
        <f t="shared" si="1"/>
        <v>1500000</v>
      </c>
      <c r="J65" s="118" t="s">
        <v>277</v>
      </c>
      <c r="K65" s="26"/>
      <c r="L65" s="23"/>
      <c r="M65" s="13"/>
    </row>
    <row r="66" spans="1:13" s="7" customFormat="1" ht="18" customHeight="1">
      <c r="A66" s="5">
        <v>62</v>
      </c>
      <c r="B66" s="82" t="s">
        <v>450</v>
      </c>
      <c r="C66" s="33" t="s">
        <v>451</v>
      </c>
      <c r="D66" s="34" t="s">
        <v>65</v>
      </c>
      <c r="E66" s="90" t="s">
        <v>439</v>
      </c>
      <c r="F66" s="36">
        <v>7.52</v>
      </c>
      <c r="G66" s="35">
        <v>82</v>
      </c>
      <c r="H66" s="24" t="str">
        <f t="shared" si="0"/>
        <v>300.000</v>
      </c>
      <c r="I66" s="25">
        <f t="shared" si="1"/>
        <v>1500000</v>
      </c>
      <c r="J66" s="118" t="s">
        <v>277</v>
      </c>
      <c r="K66" s="26"/>
      <c r="L66" s="23"/>
      <c r="M66" s="13"/>
    </row>
    <row r="67" spans="1:13" s="7" customFormat="1" ht="18" customHeight="1">
      <c r="A67" s="5">
        <v>63</v>
      </c>
      <c r="B67" s="82" t="s">
        <v>452</v>
      </c>
      <c r="C67" s="33" t="s">
        <v>137</v>
      </c>
      <c r="D67" s="34" t="s">
        <v>108</v>
      </c>
      <c r="E67" s="90" t="s">
        <v>439</v>
      </c>
      <c r="F67" s="36">
        <v>7.69</v>
      </c>
      <c r="G67" s="35">
        <v>82</v>
      </c>
      <c r="H67" s="73" t="str">
        <f t="shared" si="0"/>
        <v>300.000</v>
      </c>
      <c r="I67" s="47">
        <f t="shared" si="1"/>
        <v>1500000</v>
      </c>
      <c r="J67" s="118" t="s">
        <v>277</v>
      </c>
      <c r="K67" s="26"/>
      <c r="L67" s="37"/>
      <c r="M67" s="13"/>
    </row>
    <row r="68" spans="1:13" s="7" customFormat="1" ht="18" customHeight="1">
      <c r="A68" s="5">
        <v>64</v>
      </c>
      <c r="B68" s="82" t="s">
        <v>453</v>
      </c>
      <c r="C68" s="33" t="s">
        <v>454</v>
      </c>
      <c r="D68" s="34" t="s">
        <v>132</v>
      </c>
      <c r="E68" s="90" t="s">
        <v>439</v>
      </c>
      <c r="F68" s="36">
        <v>7.74</v>
      </c>
      <c r="G68" s="35">
        <v>83</v>
      </c>
      <c r="H68" s="24" t="str">
        <f t="shared" si="0"/>
        <v>300.000</v>
      </c>
      <c r="I68" s="25">
        <f t="shared" si="1"/>
        <v>1500000</v>
      </c>
      <c r="J68" s="118" t="s">
        <v>277</v>
      </c>
      <c r="K68" s="26"/>
      <c r="L68" s="38"/>
      <c r="M68" s="13"/>
    </row>
    <row r="69" spans="1:13" s="7" customFormat="1" ht="18" customHeight="1">
      <c r="A69" s="5">
        <v>65</v>
      </c>
      <c r="B69" s="82" t="s">
        <v>455</v>
      </c>
      <c r="C69" s="33" t="s">
        <v>129</v>
      </c>
      <c r="D69" s="34" t="s">
        <v>91</v>
      </c>
      <c r="E69" s="90" t="s">
        <v>439</v>
      </c>
      <c r="F69" s="36">
        <v>8.0500000000000007</v>
      </c>
      <c r="G69" s="35">
        <v>80</v>
      </c>
      <c r="H69" s="24" t="str">
        <f t="shared" ref="H69:H132" si="2">IF(AND(F69&gt;=9,G69&gt;=90),"550.000",IF(AND(F69&gt;=8,G69&gt;=80),"475.000",IF(AND(F69&gt;=7,G69&gt;=70),"300.000"," ")))</f>
        <v>475.000</v>
      </c>
      <c r="I69" s="25">
        <f t="shared" ref="I69:I132" si="3">H69*5</f>
        <v>2375000</v>
      </c>
      <c r="J69" s="118" t="s">
        <v>277</v>
      </c>
      <c r="K69" s="26"/>
      <c r="L69" s="37"/>
      <c r="M69" s="13"/>
    </row>
    <row r="70" spans="1:13" s="7" customFormat="1" ht="18" customHeight="1">
      <c r="A70" s="5">
        <v>66</v>
      </c>
      <c r="B70" s="82" t="s">
        <v>456</v>
      </c>
      <c r="C70" s="33" t="s">
        <v>134</v>
      </c>
      <c r="D70" s="34" t="s">
        <v>103</v>
      </c>
      <c r="E70" s="90" t="s">
        <v>439</v>
      </c>
      <c r="F70" s="36">
        <v>8.2799999999999994</v>
      </c>
      <c r="G70" s="35">
        <v>90</v>
      </c>
      <c r="H70" s="24" t="str">
        <f t="shared" si="2"/>
        <v>475.000</v>
      </c>
      <c r="I70" s="25">
        <f t="shared" si="3"/>
        <v>2375000</v>
      </c>
      <c r="J70" s="118" t="s">
        <v>277</v>
      </c>
      <c r="K70" s="26"/>
      <c r="L70" s="23"/>
      <c r="M70" s="13"/>
    </row>
    <row r="71" spans="1:13" s="7" customFormat="1" ht="18" customHeight="1">
      <c r="A71" s="5">
        <v>67</v>
      </c>
      <c r="B71" s="82" t="s">
        <v>457</v>
      </c>
      <c r="C71" s="33" t="s">
        <v>458</v>
      </c>
      <c r="D71" s="34" t="s">
        <v>123</v>
      </c>
      <c r="E71" s="90" t="s">
        <v>439</v>
      </c>
      <c r="F71" s="36">
        <v>7.05</v>
      </c>
      <c r="G71" s="35">
        <v>76</v>
      </c>
      <c r="H71" s="24" t="str">
        <f t="shared" si="2"/>
        <v>300.000</v>
      </c>
      <c r="I71" s="25">
        <f t="shared" si="3"/>
        <v>1500000</v>
      </c>
      <c r="J71" s="118" t="s">
        <v>277</v>
      </c>
      <c r="K71" s="26"/>
      <c r="L71" s="23"/>
      <c r="M71" s="13"/>
    </row>
    <row r="72" spans="1:13" s="7" customFormat="1" ht="18" customHeight="1">
      <c r="A72" s="5">
        <v>68</v>
      </c>
      <c r="B72" s="82" t="s">
        <v>459</v>
      </c>
      <c r="C72" s="33" t="s">
        <v>50</v>
      </c>
      <c r="D72" s="34" t="s">
        <v>20</v>
      </c>
      <c r="E72" s="90" t="s">
        <v>439</v>
      </c>
      <c r="F72" s="36">
        <v>8.27</v>
      </c>
      <c r="G72" s="35">
        <v>95</v>
      </c>
      <c r="H72" s="24" t="str">
        <f t="shared" si="2"/>
        <v>475.000</v>
      </c>
      <c r="I72" s="25">
        <f t="shared" si="3"/>
        <v>2375000</v>
      </c>
      <c r="J72" s="118" t="s">
        <v>277</v>
      </c>
      <c r="K72" s="26"/>
      <c r="L72" s="23"/>
      <c r="M72" s="13"/>
    </row>
    <row r="73" spans="1:13" s="7" customFormat="1" ht="18" customHeight="1">
      <c r="A73" s="5">
        <v>69</v>
      </c>
      <c r="B73" s="82" t="s">
        <v>460</v>
      </c>
      <c r="C73" s="33" t="s">
        <v>137</v>
      </c>
      <c r="D73" s="34" t="s">
        <v>106</v>
      </c>
      <c r="E73" s="90" t="s">
        <v>439</v>
      </c>
      <c r="F73" s="36">
        <v>8.44</v>
      </c>
      <c r="G73" s="35">
        <v>94</v>
      </c>
      <c r="H73" s="24" t="str">
        <f t="shared" si="2"/>
        <v>475.000</v>
      </c>
      <c r="I73" s="25">
        <f t="shared" si="3"/>
        <v>2375000</v>
      </c>
      <c r="J73" s="118" t="s">
        <v>277</v>
      </c>
      <c r="K73" s="26"/>
      <c r="L73" s="71"/>
      <c r="M73" s="13"/>
    </row>
    <row r="74" spans="1:13" s="7" customFormat="1" ht="18" customHeight="1">
      <c r="A74" s="5">
        <v>70</v>
      </c>
      <c r="B74" s="82" t="s">
        <v>461</v>
      </c>
      <c r="C74" s="33" t="s">
        <v>462</v>
      </c>
      <c r="D74" s="34" t="s">
        <v>144</v>
      </c>
      <c r="E74" s="90" t="s">
        <v>439</v>
      </c>
      <c r="F74" s="36">
        <v>7.58</v>
      </c>
      <c r="G74" s="35">
        <v>75</v>
      </c>
      <c r="H74" s="24" t="str">
        <f t="shared" si="2"/>
        <v>300.000</v>
      </c>
      <c r="I74" s="25">
        <f t="shared" si="3"/>
        <v>1500000</v>
      </c>
      <c r="J74" s="118" t="s">
        <v>277</v>
      </c>
      <c r="K74" s="26"/>
      <c r="L74" s="23"/>
      <c r="M74" s="13"/>
    </row>
    <row r="75" spans="1:13" s="7" customFormat="1" ht="18" customHeight="1">
      <c r="A75" s="5">
        <v>71</v>
      </c>
      <c r="B75" s="82" t="s">
        <v>463</v>
      </c>
      <c r="C75" s="33" t="s">
        <v>203</v>
      </c>
      <c r="D75" s="34" t="s">
        <v>144</v>
      </c>
      <c r="E75" s="90" t="s">
        <v>439</v>
      </c>
      <c r="F75" s="36">
        <v>7.13</v>
      </c>
      <c r="G75" s="35">
        <v>78</v>
      </c>
      <c r="H75" s="24" t="str">
        <f t="shared" si="2"/>
        <v>300.000</v>
      </c>
      <c r="I75" s="25">
        <f t="shared" si="3"/>
        <v>1500000</v>
      </c>
      <c r="J75" s="118" t="s">
        <v>277</v>
      </c>
      <c r="K75" s="26"/>
      <c r="L75" s="38"/>
      <c r="M75" s="13"/>
    </row>
    <row r="76" spans="1:13" s="7" customFormat="1" ht="18" customHeight="1">
      <c r="A76" s="5">
        <v>72</v>
      </c>
      <c r="B76" s="82" t="s">
        <v>464</v>
      </c>
      <c r="C76" s="33" t="s">
        <v>37</v>
      </c>
      <c r="D76" s="34" t="s">
        <v>142</v>
      </c>
      <c r="E76" s="90" t="s">
        <v>439</v>
      </c>
      <c r="F76" s="36">
        <v>7.59</v>
      </c>
      <c r="G76" s="35">
        <v>85</v>
      </c>
      <c r="H76" s="24" t="str">
        <f t="shared" si="2"/>
        <v>300.000</v>
      </c>
      <c r="I76" s="25">
        <f t="shared" si="3"/>
        <v>1500000</v>
      </c>
      <c r="J76" s="118" t="s">
        <v>277</v>
      </c>
      <c r="K76" s="26"/>
      <c r="L76" s="23"/>
      <c r="M76" s="13"/>
    </row>
    <row r="77" spans="1:13" s="7" customFormat="1" ht="18" customHeight="1">
      <c r="A77" s="5">
        <v>73</v>
      </c>
      <c r="B77" s="82" t="s">
        <v>465</v>
      </c>
      <c r="C77" s="33" t="s">
        <v>73</v>
      </c>
      <c r="D77" s="34" t="s">
        <v>466</v>
      </c>
      <c r="E77" s="90" t="s">
        <v>439</v>
      </c>
      <c r="F77" s="36">
        <v>7.35</v>
      </c>
      <c r="G77" s="35">
        <v>80</v>
      </c>
      <c r="H77" s="24" t="str">
        <f t="shared" si="2"/>
        <v>300.000</v>
      </c>
      <c r="I77" s="25">
        <f t="shared" si="3"/>
        <v>1500000</v>
      </c>
      <c r="J77" s="118" t="s">
        <v>277</v>
      </c>
      <c r="K77" s="26"/>
      <c r="L77" s="23"/>
      <c r="M77" s="13"/>
    </row>
    <row r="78" spans="1:13" s="7" customFormat="1" ht="18" customHeight="1">
      <c r="A78" s="5">
        <v>74</v>
      </c>
      <c r="B78" s="82" t="s">
        <v>467</v>
      </c>
      <c r="C78" s="33" t="s">
        <v>176</v>
      </c>
      <c r="D78" s="34" t="s">
        <v>27</v>
      </c>
      <c r="E78" s="90" t="s">
        <v>468</v>
      </c>
      <c r="F78" s="36">
        <v>7.28</v>
      </c>
      <c r="G78" s="35">
        <v>72</v>
      </c>
      <c r="H78" s="24" t="str">
        <f t="shared" si="2"/>
        <v>300.000</v>
      </c>
      <c r="I78" s="25">
        <f t="shared" si="3"/>
        <v>1500000</v>
      </c>
      <c r="J78" s="118" t="s">
        <v>277</v>
      </c>
      <c r="K78" s="26"/>
      <c r="L78" s="37"/>
      <c r="M78" s="13"/>
    </row>
    <row r="79" spans="1:13" s="7" customFormat="1" ht="18" customHeight="1">
      <c r="A79" s="5">
        <v>75</v>
      </c>
      <c r="B79" s="82" t="s">
        <v>469</v>
      </c>
      <c r="C79" s="33" t="s">
        <v>30</v>
      </c>
      <c r="D79" s="34" t="s">
        <v>96</v>
      </c>
      <c r="E79" s="90" t="s">
        <v>468</v>
      </c>
      <c r="F79" s="36">
        <v>7.42</v>
      </c>
      <c r="G79" s="35">
        <v>83</v>
      </c>
      <c r="H79" s="24" t="str">
        <f t="shared" si="2"/>
        <v>300.000</v>
      </c>
      <c r="I79" s="25">
        <f t="shared" si="3"/>
        <v>1500000</v>
      </c>
      <c r="J79" s="118" t="s">
        <v>277</v>
      </c>
      <c r="K79" s="26"/>
      <c r="L79" s="23"/>
      <c r="M79" s="13"/>
    </row>
    <row r="80" spans="1:13" s="7" customFormat="1" ht="18" customHeight="1">
      <c r="A80" s="5">
        <v>76</v>
      </c>
      <c r="B80" s="82" t="s">
        <v>470</v>
      </c>
      <c r="C80" s="33" t="s">
        <v>37</v>
      </c>
      <c r="D80" s="34" t="s">
        <v>92</v>
      </c>
      <c r="E80" s="90" t="s">
        <v>468</v>
      </c>
      <c r="F80" s="36">
        <v>7.14</v>
      </c>
      <c r="G80" s="35">
        <v>71</v>
      </c>
      <c r="H80" s="24" t="str">
        <f t="shared" si="2"/>
        <v>300.000</v>
      </c>
      <c r="I80" s="25">
        <f t="shared" si="3"/>
        <v>1500000</v>
      </c>
      <c r="J80" s="118" t="s">
        <v>277</v>
      </c>
      <c r="K80" s="26"/>
      <c r="L80" s="23"/>
      <c r="M80" s="13"/>
    </row>
    <row r="81" spans="1:13" s="7" customFormat="1" ht="18" customHeight="1">
      <c r="A81" s="5">
        <v>77</v>
      </c>
      <c r="B81" s="82" t="s">
        <v>471</v>
      </c>
      <c r="C81" s="33" t="s">
        <v>472</v>
      </c>
      <c r="D81" s="34" t="s">
        <v>28</v>
      </c>
      <c r="E81" s="90" t="s">
        <v>468</v>
      </c>
      <c r="F81" s="36">
        <v>7.34</v>
      </c>
      <c r="G81" s="35">
        <v>73</v>
      </c>
      <c r="H81" s="24" t="str">
        <f t="shared" si="2"/>
        <v>300.000</v>
      </c>
      <c r="I81" s="25">
        <f t="shared" si="3"/>
        <v>1500000</v>
      </c>
      <c r="J81" s="118" t="s">
        <v>277</v>
      </c>
      <c r="K81" s="26"/>
      <c r="L81" s="38"/>
      <c r="M81" s="13"/>
    </row>
    <row r="82" spans="1:13" s="7" customFormat="1" ht="18" customHeight="1">
      <c r="A82" s="5">
        <v>78</v>
      </c>
      <c r="B82" s="82" t="s">
        <v>473</v>
      </c>
      <c r="C82" s="33" t="s">
        <v>138</v>
      </c>
      <c r="D82" s="34" t="s">
        <v>40</v>
      </c>
      <c r="E82" s="90" t="s">
        <v>468</v>
      </c>
      <c r="F82" s="36">
        <v>7.68</v>
      </c>
      <c r="G82" s="35">
        <v>80</v>
      </c>
      <c r="H82" s="24" t="str">
        <f t="shared" si="2"/>
        <v>300.000</v>
      </c>
      <c r="I82" s="25">
        <f t="shared" si="3"/>
        <v>1500000</v>
      </c>
      <c r="J82" s="118" t="s">
        <v>277</v>
      </c>
      <c r="K82" s="26"/>
      <c r="L82" s="23"/>
      <c r="M82" s="13"/>
    </row>
    <row r="83" spans="1:13" s="7" customFormat="1" ht="18" customHeight="1">
      <c r="A83" s="5">
        <v>79</v>
      </c>
      <c r="B83" s="82" t="s">
        <v>474</v>
      </c>
      <c r="C83" s="33" t="s">
        <v>475</v>
      </c>
      <c r="D83" s="34" t="s">
        <v>95</v>
      </c>
      <c r="E83" s="90" t="s">
        <v>468</v>
      </c>
      <c r="F83" s="36">
        <v>7.58</v>
      </c>
      <c r="G83" s="35">
        <v>75</v>
      </c>
      <c r="H83" s="24" t="str">
        <f t="shared" si="2"/>
        <v>300.000</v>
      </c>
      <c r="I83" s="25">
        <f t="shared" si="3"/>
        <v>1500000</v>
      </c>
      <c r="J83" s="118" t="s">
        <v>277</v>
      </c>
      <c r="K83" s="26"/>
      <c r="L83" s="71"/>
      <c r="M83" s="13"/>
    </row>
    <row r="84" spans="1:13" s="7" customFormat="1" ht="18" customHeight="1">
      <c r="A84" s="5">
        <v>80</v>
      </c>
      <c r="B84" s="82" t="s">
        <v>476</v>
      </c>
      <c r="C84" s="33" t="s">
        <v>477</v>
      </c>
      <c r="D84" s="34" t="s">
        <v>100</v>
      </c>
      <c r="E84" s="90" t="s">
        <v>468</v>
      </c>
      <c r="F84" s="36">
        <v>7.26</v>
      </c>
      <c r="G84" s="35">
        <v>72</v>
      </c>
      <c r="H84" s="24" t="str">
        <f t="shared" si="2"/>
        <v>300.000</v>
      </c>
      <c r="I84" s="25">
        <f t="shared" si="3"/>
        <v>1500000</v>
      </c>
      <c r="J84" s="118" t="s">
        <v>277</v>
      </c>
      <c r="K84" s="26"/>
      <c r="L84" s="23"/>
      <c r="M84" s="13"/>
    </row>
    <row r="85" spans="1:13" s="7" customFormat="1" ht="18" customHeight="1">
      <c r="A85" s="5">
        <v>81</v>
      </c>
      <c r="B85" s="82" t="s">
        <v>478</v>
      </c>
      <c r="C85" s="33" t="s">
        <v>32</v>
      </c>
      <c r="D85" s="34" t="s">
        <v>66</v>
      </c>
      <c r="E85" s="90" t="s">
        <v>479</v>
      </c>
      <c r="F85" s="36">
        <v>7.84</v>
      </c>
      <c r="G85" s="35">
        <v>85</v>
      </c>
      <c r="H85" s="24" t="str">
        <f t="shared" si="2"/>
        <v>300.000</v>
      </c>
      <c r="I85" s="25">
        <f t="shared" si="3"/>
        <v>1500000</v>
      </c>
      <c r="J85" s="118" t="s">
        <v>277</v>
      </c>
      <c r="K85" s="26"/>
      <c r="L85" s="23"/>
      <c r="M85" s="13"/>
    </row>
    <row r="86" spans="1:13" s="7" customFormat="1" ht="18" customHeight="1">
      <c r="A86" s="5">
        <v>82</v>
      </c>
      <c r="B86" s="82" t="s">
        <v>480</v>
      </c>
      <c r="C86" s="33" t="s">
        <v>481</v>
      </c>
      <c r="D86" s="34" t="s">
        <v>84</v>
      </c>
      <c r="E86" s="90" t="s">
        <v>479</v>
      </c>
      <c r="F86" s="36">
        <v>7.36</v>
      </c>
      <c r="G86" s="35">
        <v>76</v>
      </c>
      <c r="H86" s="24" t="str">
        <f t="shared" si="2"/>
        <v>300.000</v>
      </c>
      <c r="I86" s="25">
        <f t="shared" si="3"/>
        <v>1500000</v>
      </c>
      <c r="J86" s="118" t="s">
        <v>277</v>
      </c>
      <c r="K86" s="26"/>
      <c r="L86" s="23"/>
      <c r="M86" s="13"/>
    </row>
    <row r="87" spans="1:13" s="7" customFormat="1" ht="18" customHeight="1">
      <c r="A87" s="5">
        <v>83</v>
      </c>
      <c r="B87" s="82" t="s">
        <v>482</v>
      </c>
      <c r="C87" s="33" t="s">
        <v>122</v>
      </c>
      <c r="D87" s="34" t="s">
        <v>59</v>
      </c>
      <c r="E87" s="90" t="s">
        <v>479</v>
      </c>
      <c r="F87" s="36">
        <v>7.73</v>
      </c>
      <c r="G87" s="35">
        <v>83</v>
      </c>
      <c r="H87" s="24" t="str">
        <f t="shared" si="2"/>
        <v>300.000</v>
      </c>
      <c r="I87" s="25">
        <f t="shared" si="3"/>
        <v>1500000</v>
      </c>
      <c r="J87" s="118" t="s">
        <v>277</v>
      </c>
      <c r="K87" s="26"/>
      <c r="L87" s="70"/>
      <c r="M87" s="13"/>
    </row>
    <row r="88" spans="1:13" s="7" customFormat="1" ht="18" customHeight="1">
      <c r="A88" s="5">
        <v>84</v>
      </c>
      <c r="B88" s="82" t="s">
        <v>483</v>
      </c>
      <c r="C88" s="33" t="s">
        <v>202</v>
      </c>
      <c r="D88" s="34" t="s">
        <v>34</v>
      </c>
      <c r="E88" s="90" t="s">
        <v>479</v>
      </c>
      <c r="F88" s="36">
        <v>7.55</v>
      </c>
      <c r="G88" s="35">
        <v>83</v>
      </c>
      <c r="H88" s="24" t="str">
        <f t="shared" si="2"/>
        <v>300.000</v>
      </c>
      <c r="I88" s="25">
        <f t="shared" si="3"/>
        <v>1500000</v>
      </c>
      <c r="J88" s="118" t="s">
        <v>277</v>
      </c>
      <c r="K88" s="26"/>
      <c r="L88" s="41"/>
      <c r="M88" s="13"/>
    </row>
    <row r="89" spans="1:13" s="7" customFormat="1" ht="18" customHeight="1">
      <c r="A89" s="5">
        <v>85</v>
      </c>
      <c r="B89" s="82" t="s">
        <v>484</v>
      </c>
      <c r="C89" s="33" t="s">
        <v>485</v>
      </c>
      <c r="D89" s="34" t="s">
        <v>102</v>
      </c>
      <c r="E89" s="90" t="s">
        <v>479</v>
      </c>
      <c r="F89" s="36">
        <v>7.81</v>
      </c>
      <c r="G89" s="35">
        <v>81</v>
      </c>
      <c r="H89" s="24" t="str">
        <f t="shared" si="2"/>
        <v>300.000</v>
      </c>
      <c r="I89" s="25">
        <f t="shared" si="3"/>
        <v>1500000</v>
      </c>
      <c r="J89" s="118" t="s">
        <v>277</v>
      </c>
      <c r="K89" s="26"/>
      <c r="L89" s="41"/>
      <c r="M89" s="13"/>
    </row>
    <row r="90" spans="1:13" s="7" customFormat="1" ht="18" customHeight="1">
      <c r="A90" s="5">
        <v>86</v>
      </c>
      <c r="B90" s="82" t="s">
        <v>486</v>
      </c>
      <c r="C90" s="33" t="s">
        <v>197</v>
      </c>
      <c r="D90" s="34" t="s">
        <v>150</v>
      </c>
      <c r="E90" s="90" t="s">
        <v>479</v>
      </c>
      <c r="F90" s="36">
        <v>7.27</v>
      </c>
      <c r="G90" s="35">
        <v>79</v>
      </c>
      <c r="H90" s="24" t="str">
        <f t="shared" si="2"/>
        <v>300.000</v>
      </c>
      <c r="I90" s="25">
        <f t="shared" si="3"/>
        <v>1500000</v>
      </c>
      <c r="J90" s="118" t="s">
        <v>277</v>
      </c>
      <c r="K90" s="26"/>
      <c r="L90" s="93"/>
      <c r="M90" s="13"/>
    </row>
    <row r="91" spans="1:13" s="7" customFormat="1" ht="18" customHeight="1">
      <c r="A91" s="5">
        <v>87</v>
      </c>
      <c r="B91" s="82" t="s">
        <v>487</v>
      </c>
      <c r="C91" s="33" t="s">
        <v>488</v>
      </c>
      <c r="D91" s="34" t="s">
        <v>65</v>
      </c>
      <c r="E91" s="90" t="s">
        <v>479</v>
      </c>
      <c r="F91" s="36">
        <v>7.28</v>
      </c>
      <c r="G91" s="35">
        <v>79</v>
      </c>
      <c r="H91" s="24" t="str">
        <f t="shared" si="2"/>
        <v>300.000</v>
      </c>
      <c r="I91" s="25">
        <f t="shared" si="3"/>
        <v>1500000</v>
      </c>
      <c r="J91" s="118" t="s">
        <v>277</v>
      </c>
      <c r="K91" s="26"/>
      <c r="L91" s="6"/>
      <c r="M91" s="13"/>
    </row>
    <row r="92" spans="1:13" s="7" customFormat="1" ht="18" customHeight="1">
      <c r="A92" s="5">
        <v>88</v>
      </c>
      <c r="B92" s="82" t="s">
        <v>489</v>
      </c>
      <c r="C92" s="33" t="s">
        <v>490</v>
      </c>
      <c r="D92" s="34" t="s">
        <v>65</v>
      </c>
      <c r="E92" s="90" t="s">
        <v>479</v>
      </c>
      <c r="F92" s="36">
        <v>7.72</v>
      </c>
      <c r="G92" s="35">
        <v>83</v>
      </c>
      <c r="H92" s="24" t="str">
        <f t="shared" si="2"/>
        <v>300.000</v>
      </c>
      <c r="I92" s="25">
        <f t="shared" si="3"/>
        <v>1500000</v>
      </c>
      <c r="J92" s="118" t="s">
        <v>277</v>
      </c>
      <c r="K92" s="26"/>
      <c r="L92" s="6"/>
      <c r="M92" s="13"/>
    </row>
    <row r="93" spans="1:13" s="7" customFormat="1" ht="18" customHeight="1">
      <c r="A93" s="5">
        <v>89</v>
      </c>
      <c r="B93" s="82" t="s">
        <v>491</v>
      </c>
      <c r="C93" s="33" t="s">
        <v>198</v>
      </c>
      <c r="D93" s="34" t="s">
        <v>108</v>
      </c>
      <c r="E93" s="90" t="s">
        <v>479</v>
      </c>
      <c r="F93" s="36">
        <v>7.9</v>
      </c>
      <c r="G93" s="35">
        <v>94</v>
      </c>
      <c r="H93" s="24" t="str">
        <f t="shared" si="2"/>
        <v>300.000</v>
      </c>
      <c r="I93" s="25">
        <f t="shared" si="3"/>
        <v>1500000</v>
      </c>
      <c r="J93" s="118" t="s">
        <v>277</v>
      </c>
      <c r="K93" s="26"/>
      <c r="L93" s="6"/>
      <c r="M93" s="13"/>
    </row>
    <row r="94" spans="1:13" s="7" customFormat="1" ht="18" customHeight="1">
      <c r="A94" s="5">
        <v>90</v>
      </c>
      <c r="B94" s="82" t="s">
        <v>492</v>
      </c>
      <c r="C94" s="33" t="s">
        <v>273</v>
      </c>
      <c r="D94" s="34" t="s">
        <v>108</v>
      </c>
      <c r="E94" s="90" t="s">
        <v>479</v>
      </c>
      <c r="F94" s="36">
        <v>7.72</v>
      </c>
      <c r="G94" s="35">
        <v>83</v>
      </c>
      <c r="H94" s="24" t="str">
        <f t="shared" si="2"/>
        <v>300.000</v>
      </c>
      <c r="I94" s="25">
        <f t="shared" si="3"/>
        <v>1500000</v>
      </c>
      <c r="J94" s="118" t="s">
        <v>277</v>
      </c>
      <c r="K94" s="26"/>
      <c r="L94" s="6"/>
      <c r="M94" s="13"/>
    </row>
    <row r="95" spans="1:13" s="7" customFormat="1" ht="18" customHeight="1">
      <c r="A95" s="5">
        <v>91</v>
      </c>
      <c r="B95" s="82" t="s">
        <v>493</v>
      </c>
      <c r="C95" s="33" t="s">
        <v>494</v>
      </c>
      <c r="D95" s="34" t="s">
        <v>70</v>
      </c>
      <c r="E95" s="90" t="s">
        <v>479</v>
      </c>
      <c r="F95" s="36">
        <v>7.35</v>
      </c>
      <c r="G95" s="35">
        <v>80</v>
      </c>
      <c r="H95" s="24" t="str">
        <f t="shared" si="2"/>
        <v>300.000</v>
      </c>
      <c r="I95" s="25">
        <f t="shared" si="3"/>
        <v>1500000</v>
      </c>
      <c r="J95" s="118" t="s">
        <v>277</v>
      </c>
      <c r="K95" s="26"/>
      <c r="L95" s="41"/>
      <c r="M95" s="13"/>
    </row>
    <row r="96" spans="1:13" s="7" customFormat="1" ht="18" customHeight="1">
      <c r="A96" s="5">
        <v>92</v>
      </c>
      <c r="B96" s="82" t="s">
        <v>495</v>
      </c>
      <c r="C96" s="33" t="s">
        <v>496</v>
      </c>
      <c r="D96" s="34" t="s">
        <v>126</v>
      </c>
      <c r="E96" s="90" t="s">
        <v>479</v>
      </c>
      <c r="F96" s="36">
        <v>7.28</v>
      </c>
      <c r="G96" s="35">
        <v>79</v>
      </c>
      <c r="H96" s="24" t="str">
        <f t="shared" si="2"/>
        <v>300.000</v>
      </c>
      <c r="I96" s="25">
        <f t="shared" si="3"/>
        <v>1500000</v>
      </c>
      <c r="J96" s="118" t="s">
        <v>277</v>
      </c>
      <c r="K96" s="26"/>
      <c r="L96" s="6"/>
      <c r="M96" s="13"/>
    </row>
    <row r="97" spans="1:13" s="7" customFormat="1" ht="18" customHeight="1">
      <c r="A97" s="5">
        <v>93</v>
      </c>
      <c r="B97" s="82" t="s">
        <v>497</v>
      </c>
      <c r="C97" s="33" t="s">
        <v>54</v>
      </c>
      <c r="D97" s="34" t="s">
        <v>498</v>
      </c>
      <c r="E97" s="90" t="s">
        <v>499</v>
      </c>
      <c r="F97" s="36">
        <v>7.08</v>
      </c>
      <c r="G97" s="35">
        <v>75</v>
      </c>
      <c r="H97" s="24" t="str">
        <f t="shared" si="2"/>
        <v>300.000</v>
      </c>
      <c r="I97" s="25">
        <f t="shared" si="3"/>
        <v>1500000</v>
      </c>
      <c r="J97" s="118" t="s">
        <v>277</v>
      </c>
      <c r="K97" s="26"/>
      <c r="L97" s="41"/>
      <c r="M97" s="13"/>
    </row>
    <row r="98" spans="1:13" s="7" customFormat="1" ht="18" customHeight="1">
      <c r="A98" s="5">
        <v>94</v>
      </c>
      <c r="B98" s="82" t="s">
        <v>500</v>
      </c>
      <c r="C98" s="33" t="s">
        <v>170</v>
      </c>
      <c r="D98" s="34" t="s">
        <v>135</v>
      </c>
      <c r="E98" s="90" t="s">
        <v>499</v>
      </c>
      <c r="F98" s="36">
        <v>7.24</v>
      </c>
      <c r="G98" s="35">
        <v>72</v>
      </c>
      <c r="H98" s="24" t="str">
        <f t="shared" si="2"/>
        <v>300.000</v>
      </c>
      <c r="I98" s="25">
        <f t="shared" si="3"/>
        <v>1500000</v>
      </c>
      <c r="J98" s="118" t="s">
        <v>277</v>
      </c>
      <c r="K98" s="26"/>
      <c r="L98" s="37"/>
      <c r="M98" s="13"/>
    </row>
    <row r="99" spans="1:13" s="7" customFormat="1" ht="18" customHeight="1">
      <c r="A99" s="5">
        <v>95</v>
      </c>
      <c r="B99" s="82" t="s">
        <v>501</v>
      </c>
      <c r="C99" s="33" t="s">
        <v>73</v>
      </c>
      <c r="D99" s="34" t="s">
        <v>61</v>
      </c>
      <c r="E99" s="90" t="s">
        <v>499</v>
      </c>
      <c r="F99" s="36">
        <v>7.2</v>
      </c>
      <c r="G99" s="35">
        <v>80</v>
      </c>
      <c r="H99" s="24" t="str">
        <f t="shared" si="2"/>
        <v>300.000</v>
      </c>
      <c r="I99" s="25">
        <f t="shared" si="3"/>
        <v>1500000</v>
      </c>
      <c r="J99" s="118" t="s">
        <v>277</v>
      </c>
      <c r="K99" s="26"/>
      <c r="L99" s="37"/>
      <c r="M99" s="13"/>
    </row>
    <row r="100" spans="1:13" s="7" customFormat="1" ht="18" customHeight="1">
      <c r="A100" s="5">
        <v>96</v>
      </c>
      <c r="B100" s="82" t="s">
        <v>502</v>
      </c>
      <c r="C100" s="33" t="s">
        <v>145</v>
      </c>
      <c r="D100" s="34" t="s">
        <v>64</v>
      </c>
      <c r="E100" s="90" t="s">
        <v>499</v>
      </c>
      <c r="F100" s="36">
        <v>7.16</v>
      </c>
      <c r="G100" s="35">
        <v>81</v>
      </c>
      <c r="H100" s="24" t="str">
        <f t="shared" si="2"/>
        <v>300.000</v>
      </c>
      <c r="I100" s="25">
        <f t="shared" si="3"/>
        <v>1500000</v>
      </c>
      <c r="J100" s="118" t="s">
        <v>277</v>
      </c>
      <c r="K100" s="26"/>
      <c r="L100" s="37"/>
      <c r="M100" s="13"/>
    </row>
    <row r="101" spans="1:13" s="7" customFormat="1" ht="18" customHeight="1">
      <c r="A101" s="5">
        <v>97</v>
      </c>
      <c r="B101" s="82" t="s">
        <v>503</v>
      </c>
      <c r="C101" s="33" t="s">
        <v>134</v>
      </c>
      <c r="D101" s="34" t="s">
        <v>127</v>
      </c>
      <c r="E101" s="90" t="s">
        <v>499</v>
      </c>
      <c r="F101" s="36">
        <v>7.33</v>
      </c>
      <c r="G101" s="35">
        <v>80</v>
      </c>
      <c r="H101" s="24" t="str">
        <f t="shared" si="2"/>
        <v>300.000</v>
      </c>
      <c r="I101" s="25">
        <f t="shared" si="3"/>
        <v>1500000</v>
      </c>
      <c r="J101" s="118" t="s">
        <v>277</v>
      </c>
      <c r="K101" s="26"/>
      <c r="L101" s="37"/>
      <c r="M101" s="13"/>
    </row>
    <row r="102" spans="1:13" s="7" customFormat="1" ht="18" customHeight="1">
      <c r="A102" s="5">
        <v>98</v>
      </c>
      <c r="B102" s="82" t="s">
        <v>504</v>
      </c>
      <c r="C102" s="33" t="s">
        <v>31</v>
      </c>
      <c r="D102" s="34" t="s">
        <v>59</v>
      </c>
      <c r="E102" s="90" t="s">
        <v>499</v>
      </c>
      <c r="F102" s="36">
        <v>7.08</v>
      </c>
      <c r="G102" s="35">
        <v>81</v>
      </c>
      <c r="H102" s="24" t="str">
        <f t="shared" si="2"/>
        <v>300.000</v>
      </c>
      <c r="I102" s="25">
        <f t="shared" si="3"/>
        <v>1500000</v>
      </c>
      <c r="J102" s="118" t="s">
        <v>277</v>
      </c>
      <c r="K102" s="26"/>
      <c r="L102" s="30"/>
      <c r="M102" s="13"/>
    </row>
    <row r="103" spans="1:13" s="7" customFormat="1" ht="18" customHeight="1">
      <c r="A103" s="5">
        <v>99</v>
      </c>
      <c r="B103" s="82" t="s">
        <v>505</v>
      </c>
      <c r="C103" s="33" t="s">
        <v>206</v>
      </c>
      <c r="D103" s="34" t="s">
        <v>506</v>
      </c>
      <c r="E103" s="90" t="s">
        <v>499</v>
      </c>
      <c r="F103" s="36">
        <v>7.54</v>
      </c>
      <c r="G103" s="35">
        <v>82</v>
      </c>
      <c r="H103" s="24" t="str">
        <f t="shared" si="2"/>
        <v>300.000</v>
      </c>
      <c r="I103" s="25">
        <f t="shared" si="3"/>
        <v>1500000</v>
      </c>
      <c r="J103" s="118" t="s">
        <v>277</v>
      </c>
      <c r="K103" s="26"/>
      <c r="L103" s="30"/>
      <c r="M103" s="13"/>
    </row>
    <row r="104" spans="1:13" s="7" customFormat="1" ht="18" customHeight="1">
      <c r="A104" s="5">
        <v>100</v>
      </c>
      <c r="B104" s="82" t="s">
        <v>507</v>
      </c>
      <c r="C104" s="33" t="s">
        <v>32</v>
      </c>
      <c r="D104" s="34" t="s">
        <v>57</v>
      </c>
      <c r="E104" s="90" t="s">
        <v>499</v>
      </c>
      <c r="F104" s="36">
        <v>7.06</v>
      </c>
      <c r="G104" s="35">
        <v>80</v>
      </c>
      <c r="H104" s="24" t="str">
        <f t="shared" si="2"/>
        <v>300.000</v>
      </c>
      <c r="I104" s="25">
        <f t="shared" si="3"/>
        <v>1500000</v>
      </c>
      <c r="J104" s="118" t="s">
        <v>277</v>
      </c>
      <c r="K104" s="26"/>
      <c r="L104" s="94"/>
      <c r="M104" s="13"/>
    </row>
    <row r="105" spans="1:13" s="7" customFormat="1" ht="18" customHeight="1">
      <c r="A105" s="5">
        <v>101</v>
      </c>
      <c r="B105" s="82" t="s">
        <v>508</v>
      </c>
      <c r="C105" s="33" t="s">
        <v>86</v>
      </c>
      <c r="D105" s="34" t="s">
        <v>102</v>
      </c>
      <c r="E105" s="90" t="s">
        <v>499</v>
      </c>
      <c r="F105" s="36">
        <v>7.61</v>
      </c>
      <c r="G105" s="35">
        <v>90</v>
      </c>
      <c r="H105" s="24" t="str">
        <f t="shared" si="2"/>
        <v>300.000</v>
      </c>
      <c r="I105" s="25">
        <f t="shared" si="3"/>
        <v>1500000</v>
      </c>
      <c r="J105" s="118" t="s">
        <v>277</v>
      </c>
      <c r="K105" s="26"/>
      <c r="L105" s="72"/>
      <c r="M105" s="13"/>
    </row>
    <row r="106" spans="1:13" s="7" customFormat="1" ht="18" customHeight="1">
      <c r="A106" s="5">
        <v>102</v>
      </c>
      <c r="B106" s="82" t="s">
        <v>509</v>
      </c>
      <c r="C106" s="33" t="s">
        <v>510</v>
      </c>
      <c r="D106" s="34" t="s">
        <v>48</v>
      </c>
      <c r="E106" s="90" t="s">
        <v>499</v>
      </c>
      <c r="F106" s="36">
        <v>7.58</v>
      </c>
      <c r="G106" s="35">
        <v>80</v>
      </c>
      <c r="H106" s="24" t="str">
        <f t="shared" si="2"/>
        <v>300.000</v>
      </c>
      <c r="I106" s="25">
        <f t="shared" si="3"/>
        <v>1500000</v>
      </c>
      <c r="J106" s="118" t="s">
        <v>277</v>
      </c>
      <c r="K106" s="26"/>
      <c r="L106" s="23"/>
      <c r="M106" s="13"/>
    </row>
    <row r="107" spans="1:13" s="7" customFormat="1" ht="18" customHeight="1">
      <c r="A107" s="5">
        <v>103</v>
      </c>
      <c r="B107" s="82" t="s">
        <v>511</v>
      </c>
      <c r="C107" s="33" t="s">
        <v>512</v>
      </c>
      <c r="D107" s="34" t="s">
        <v>62</v>
      </c>
      <c r="E107" s="90" t="s">
        <v>499</v>
      </c>
      <c r="F107" s="36">
        <v>7.53</v>
      </c>
      <c r="G107" s="35">
        <v>80</v>
      </c>
      <c r="H107" s="24" t="str">
        <f t="shared" si="2"/>
        <v>300.000</v>
      </c>
      <c r="I107" s="25">
        <f t="shared" si="3"/>
        <v>1500000</v>
      </c>
      <c r="J107" s="118" t="s">
        <v>277</v>
      </c>
      <c r="K107" s="26"/>
      <c r="L107" s="30"/>
      <c r="M107" s="13"/>
    </row>
    <row r="108" spans="1:13" s="7" customFormat="1" ht="18" customHeight="1">
      <c r="A108" s="5">
        <v>104</v>
      </c>
      <c r="B108" s="82" t="s">
        <v>513</v>
      </c>
      <c r="C108" s="33" t="s">
        <v>514</v>
      </c>
      <c r="D108" s="34" t="s">
        <v>139</v>
      </c>
      <c r="E108" s="90" t="s">
        <v>499</v>
      </c>
      <c r="F108" s="36">
        <v>7.41</v>
      </c>
      <c r="G108" s="35">
        <v>82</v>
      </c>
      <c r="H108" s="24" t="str">
        <f t="shared" si="2"/>
        <v>300.000</v>
      </c>
      <c r="I108" s="25">
        <f t="shared" si="3"/>
        <v>1500000</v>
      </c>
      <c r="J108" s="118" t="s">
        <v>277</v>
      </c>
      <c r="K108" s="26"/>
      <c r="L108" s="6"/>
      <c r="M108" s="13"/>
    </row>
    <row r="109" spans="1:13" s="7" customFormat="1" ht="18" customHeight="1">
      <c r="A109" s="5">
        <v>105</v>
      </c>
      <c r="B109" s="82" t="s">
        <v>515</v>
      </c>
      <c r="C109" s="33" t="s">
        <v>516</v>
      </c>
      <c r="D109" s="34" t="s">
        <v>517</v>
      </c>
      <c r="E109" s="90" t="s">
        <v>499</v>
      </c>
      <c r="F109" s="36">
        <v>7.55</v>
      </c>
      <c r="G109" s="35">
        <v>82</v>
      </c>
      <c r="H109" s="24" t="str">
        <f t="shared" si="2"/>
        <v>300.000</v>
      </c>
      <c r="I109" s="25">
        <f t="shared" si="3"/>
        <v>1500000</v>
      </c>
      <c r="J109" s="118" t="s">
        <v>277</v>
      </c>
      <c r="K109" s="26"/>
      <c r="L109" s="6"/>
      <c r="M109" s="13"/>
    </row>
    <row r="110" spans="1:13" s="7" customFormat="1" ht="18" customHeight="1">
      <c r="A110" s="5">
        <v>106</v>
      </c>
      <c r="B110" s="82" t="s">
        <v>518</v>
      </c>
      <c r="C110" s="33" t="s">
        <v>113</v>
      </c>
      <c r="D110" s="34" t="s">
        <v>179</v>
      </c>
      <c r="E110" s="90" t="s">
        <v>499</v>
      </c>
      <c r="F110" s="36">
        <v>8.1199999999999992</v>
      </c>
      <c r="G110" s="35">
        <v>93</v>
      </c>
      <c r="H110" s="24" t="str">
        <f t="shared" si="2"/>
        <v>475.000</v>
      </c>
      <c r="I110" s="25">
        <f t="shared" si="3"/>
        <v>2375000</v>
      </c>
      <c r="J110" s="118" t="s">
        <v>277</v>
      </c>
      <c r="K110" s="26"/>
      <c r="L110" s="23"/>
      <c r="M110" s="13"/>
    </row>
    <row r="111" spans="1:13" s="7" customFormat="1" ht="18" customHeight="1">
      <c r="A111" s="5">
        <v>107</v>
      </c>
      <c r="B111" s="82" t="s">
        <v>519</v>
      </c>
      <c r="C111" s="33" t="s">
        <v>109</v>
      </c>
      <c r="D111" s="34" t="s">
        <v>64</v>
      </c>
      <c r="E111" s="90" t="s">
        <v>520</v>
      </c>
      <c r="F111" s="36">
        <v>7.14</v>
      </c>
      <c r="G111" s="35">
        <v>75</v>
      </c>
      <c r="H111" s="24" t="str">
        <f t="shared" si="2"/>
        <v>300.000</v>
      </c>
      <c r="I111" s="25">
        <f t="shared" si="3"/>
        <v>1500000</v>
      </c>
      <c r="J111" s="118" t="s">
        <v>277</v>
      </c>
      <c r="K111" s="26"/>
      <c r="L111" s="23"/>
      <c r="M111" s="13"/>
    </row>
    <row r="112" spans="1:13" s="7" customFormat="1" ht="18" customHeight="1">
      <c r="A112" s="5">
        <v>108</v>
      </c>
      <c r="B112" s="82" t="s">
        <v>521</v>
      </c>
      <c r="C112" s="33" t="s">
        <v>522</v>
      </c>
      <c r="D112" s="34" t="s">
        <v>162</v>
      </c>
      <c r="E112" s="90" t="s">
        <v>520</v>
      </c>
      <c r="F112" s="36">
        <v>7.65</v>
      </c>
      <c r="G112" s="35">
        <v>92</v>
      </c>
      <c r="H112" s="75" t="str">
        <f t="shared" si="2"/>
        <v>300.000</v>
      </c>
      <c r="I112" s="25">
        <f t="shared" si="3"/>
        <v>1500000</v>
      </c>
      <c r="J112" s="118" t="s">
        <v>277</v>
      </c>
      <c r="K112" s="26"/>
      <c r="L112" s="38" t="s">
        <v>17</v>
      </c>
      <c r="M112" s="13"/>
    </row>
    <row r="113" spans="1:13" s="7" customFormat="1" ht="18" customHeight="1">
      <c r="A113" s="5">
        <v>109</v>
      </c>
      <c r="B113" s="82" t="s">
        <v>523</v>
      </c>
      <c r="C113" s="33" t="s">
        <v>169</v>
      </c>
      <c r="D113" s="34" t="s">
        <v>140</v>
      </c>
      <c r="E113" s="90" t="s">
        <v>520</v>
      </c>
      <c r="F113" s="36">
        <v>7.55</v>
      </c>
      <c r="G113" s="35">
        <v>85</v>
      </c>
      <c r="H113" s="24" t="str">
        <f t="shared" si="2"/>
        <v>300.000</v>
      </c>
      <c r="I113" s="25">
        <f t="shared" si="3"/>
        <v>1500000</v>
      </c>
      <c r="J113" s="118" t="s">
        <v>277</v>
      </c>
      <c r="K113" s="26"/>
      <c r="L113" s="23"/>
      <c r="M113" s="13"/>
    </row>
    <row r="114" spans="1:13" s="7" customFormat="1" ht="18" customHeight="1">
      <c r="A114" s="5">
        <v>110</v>
      </c>
      <c r="B114" s="82" t="s">
        <v>524</v>
      </c>
      <c r="C114" s="33" t="s">
        <v>145</v>
      </c>
      <c r="D114" s="34" t="s">
        <v>92</v>
      </c>
      <c r="E114" s="90" t="s">
        <v>520</v>
      </c>
      <c r="F114" s="36">
        <v>7.51</v>
      </c>
      <c r="G114" s="35">
        <v>82</v>
      </c>
      <c r="H114" s="24" t="str">
        <f t="shared" si="2"/>
        <v>300.000</v>
      </c>
      <c r="I114" s="25">
        <f t="shared" si="3"/>
        <v>1500000</v>
      </c>
      <c r="J114" s="118" t="s">
        <v>277</v>
      </c>
      <c r="K114" s="26"/>
      <c r="L114" s="37"/>
      <c r="M114" s="13"/>
    </row>
    <row r="115" spans="1:13" s="7" customFormat="1" ht="18" customHeight="1">
      <c r="A115" s="5">
        <v>111</v>
      </c>
      <c r="B115" s="82" t="s">
        <v>525</v>
      </c>
      <c r="C115" s="33" t="s">
        <v>526</v>
      </c>
      <c r="D115" s="34" t="s">
        <v>28</v>
      </c>
      <c r="E115" s="90" t="s">
        <v>520</v>
      </c>
      <c r="F115" s="36">
        <v>7.38</v>
      </c>
      <c r="G115" s="35">
        <v>73</v>
      </c>
      <c r="H115" s="24" t="str">
        <f t="shared" si="2"/>
        <v>300.000</v>
      </c>
      <c r="I115" s="25">
        <f t="shared" si="3"/>
        <v>1500000</v>
      </c>
      <c r="J115" s="118" t="s">
        <v>277</v>
      </c>
      <c r="K115" s="26"/>
      <c r="L115" s="41"/>
      <c r="M115" s="13"/>
    </row>
    <row r="116" spans="1:13" s="7" customFormat="1" ht="18" customHeight="1">
      <c r="A116" s="5">
        <v>112</v>
      </c>
      <c r="B116" s="82" t="s">
        <v>527</v>
      </c>
      <c r="C116" s="33" t="s">
        <v>178</v>
      </c>
      <c r="D116" s="34" t="s">
        <v>104</v>
      </c>
      <c r="E116" s="90" t="s">
        <v>520</v>
      </c>
      <c r="F116" s="36">
        <v>7.25</v>
      </c>
      <c r="G116" s="35">
        <v>85</v>
      </c>
      <c r="H116" s="24" t="str">
        <f t="shared" si="2"/>
        <v>300.000</v>
      </c>
      <c r="I116" s="25">
        <f t="shared" si="3"/>
        <v>1500000</v>
      </c>
      <c r="J116" s="118" t="s">
        <v>277</v>
      </c>
      <c r="K116" s="26"/>
      <c r="L116" s="41"/>
      <c r="M116" s="13"/>
    </row>
    <row r="117" spans="1:13" s="7" customFormat="1" ht="18" customHeight="1">
      <c r="A117" s="5">
        <v>113</v>
      </c>
      <c r="B117" s="82" t="s">
        <v>528</v>
      </c>
      <c r="C117" s="33" t="s">
        <v>192</v>
      </c>
      <c r="D117" s="34" t="s">
        <v>120</v>
      </c>
      <c r="E117" s="90" t="s">
        <v>520</v>
      </c>
      <c r="F117" s="36">
        <v>7.32</v>
      </c>
      <c r="G117" s="35">
        <v>77</v>
      </c>
      <c r="H117" s="24" t="str">
        <f t="shared" si="2"/>
        <v>300.000</v>
      </c>
      <c r="I117" s="25">
        <f t="shared" si="3"/>
        <v>1500000</v>
      </c>
      <c r="J117" s="118" t="s">
        <v>277</v>
      </c>
      <c r="K117" s="26"/>
      <c r="L117" s="41"/>
      <c r="M117" s="13"/>
    </row>
    <row r="118" spans="1:13" s="7" customFormat="1" ht="18" customHeight="1">
      <c r="A118" s="5">
        <v>114</v>
      </c>
      <c r="B118" s="82" t="s">
        <v>529</v>
      </c>
      <c r="C118" s="33" t="s">
        <v>530</v>
      </c>
      <c r="D118" s="34" t="s">
        <v>106</v>
      </c>
      <c r="E118" s="90" t="s">
        <v>520</v>
      </c>
      <c r="F118" s="36">
        <v>7.35</v>
      </c>
      <c r="G118" s="35">
        <v>73</v>
      </c>
      <c r="H118" s="24" t="str">
        <f t="shared" si="2"/>
        <v>300.000</v>
      </c>
      <c r="I118" s="25">
        <f t="shared" si="3"/>
        <v>1500000</v>
      </c>
      <c r="J118" s="118" t="s">
        <v>277</v>
      </c>
      <c r="K118" s="26"/>
      <c r="L118" s="23"/>
      <c r="M118" s="13"/>
    </row>
    <row r="119" spans="1:13" s="7" customFormat="1" ht="18" customHeight="1">
      <c r="A119" s="5">
        <v>115</v>
      </c>
      <c r="B119" s="82" t="s">
        <v>531</v>
      </c>
      <c r="C119" s="33" t="s">
        <v>112</v>
      </c>
      <c r="D119" s="34" t="s">
        <v>81</v>
      </c>
      <c r="E119" s="90" t="s">
        <v>532</v>
      </c>
      <c r="F119" s="36">
        <v>7.04</v>
      </c>
      <c r="G119" s="35">
        <v>70</v>
      </c>
      <c r="H119" s="24" t="str">
        <f t="shared" si="2"/>
        <v>300.000</v>
      </c>
      <c r="I119" s="25">
        <f t="shared" si="3"/>
        <v>1500000</v>
      </c>
      <c r="J119" s="118" t="s">
        <v>277</v>
      </c>
      <c r="K119" s="26"/>
      <c r="L119" s="38"/>
      <c r="M119" s="13"/>
    </row>
    <row r="120" spans="1:13" s="7" customFormat="1" ht="18" customHeight="1">
      <c r="A120" s="5">
        <v>116</v>
      </c>
      <c r="B120" s="82" t="s">
        <v>533</v>
      </c>
      <c r="C120" s="33" t="s">
        <v>534</v>
      </c>
      <c r="D120" s="34" t="s">
        <v>148</v>
      </c>
      <c r="E120" s="90" t="s">
        <v>532</v>
      </c>
      <c r="F120" s="36">
        <v>7.22</v>
      </c>
      <c r="G120" s="35">
        <v>72</v>
      </c>
      <c r="H120" s="24" t="str">
        <f t="shared" si="2"/>
        <v>300.000</v>
      </c>
      <c r="I120" s="25">
        <f t="shared" si="3"/>
        <v>1500000</v>
      </c>
      <c r="J120" s="118" t="s">
        <v>277</v>
      </c>
      <c r="K120" s="26"/>
      <c r="L120" s="38"/>
      <c r="M120" s="13"/>
    </row>
    <row r="121" spans="1:13" s="7" customFormat="1" ht="18" customHeight="1">
      <c r="A121" s="5">
        <v>117</v>
      </c>
      <c r="B121" s="82" t="s">
        <v>535</v>
      </c>
      <c r="C121" s="33" t="s">
        <v>169</v>
      </c>
      <c r="D121" s="34" t="s">
        <v>219</v>
      </c>
      <c r="E121" s="90" t="s">
        <v>532</v>
      </c>
      <c r="F121" s="36">
        <v>7.48</v>
      </c>
      <c r="G121" s="35">
        <v>77</v>
      </c>
      <c r="H121" s="24" t="str">
        <f t="shared" si="2"/>
        <v>300.000</v>
      </c>
      <c r="I121" s="25">
        <f t="shared" si="3"/>
        <v>1500000</v>
      </c>
      <c r="J121" s="118" t="s">
        <v>277</v>
      </c>
      <c r="K121" s="26"/>
      <c r="L121" s="31"/>
      <c r="M121" s="13"/>
    </row>
    <row r="122" spans="1:13" s="7" customFormat="1" ht="18" customHeight="1">
      <c r="A122" s="5">
        <v>118</v>
      </c>
      <c r="B122" s="82" t="s">
        <v>536</v>
      </c>
      <c r="C122" s="33" t="s">
        <v>190</v>
      </c>
      <c r="D122" s="34" t="s">
        <v>193</v>
      </c>
      <c r="E122" s="90" t="s">
        <v>532</v>
      </c>
      <c r="F122" s="36">
        <v>8.48</v>
      </c>
      <c r="G122" s="35">
        <v>84</v>
      </c>
      <c r="H122" s="24" t="str">
        <f t="shared" si="2"/>
        <v>475.000</v>
      </c>
      <c r="I122" s="25">
        <f t="shared" si="3"/>
        <v>2375000</v>
      </c>
      <c r="J122" s="118" t="s">
        <v>277</v>
      </c>
      <c r="K122" s="26"/>
      <c r="L122" s="38"/>
      <c r="M122" s="13"/>
    </row>
    <row r="123" spans="1:13" s="7" customFormat="1" ht="18" customHeight="1">
      <c r="A123" s="5">
        <v>119</v>
      </c>
      <c r="B123" s="82" t="s">
        <v>537</v>
      </c>
      <c r="C123" s="33" t="s">
        <v>364</v>
      </c>
      <c r="D123" s="34" t="s">
        <v>75</v>
      </c>
      <c r="E123" s="90" t="s">
        <v>532</v>
      </c>
      <c r="F123" s="36">
        <v>7.05</v>
      </c>
      <c r="G123" s="35">
        <v>70</v>
      </c>
      <c r="H123" s="24" t="str">
        <f t="shared" si="2"/>
        <v>300.000</v>
      </c>
      <c r="I123" s="25">
        <f t="shared" si="3"/>
        <v>1500000</v>
      </c>
      <c r="J123" s="118" t="s">
        <v>277</v>
      </c>
      <c r="K123" s="26"/>
      <c r="L123" s="38"/>
      <c r="M123" s="13"/>
    </row>
    <row r="124" spans="1:13" s="7" customFormat="1" ht="18" customHeight="1">
      <c r="A124" s="5">
        <v>120</v>
      </c>
      <c r="B124" s="82" t="s">
        <v>538</v>
      </c>
      <c r="C124" s="33" t="s">
        <v>181</v>
      </c>
      <c r="D124" s="34" t="s">
        <v>28</v>
      </c>
      <c r="E124" s="90" t="s">
        <v>532</v>
      </c>
      <c r="F124" s="36">
        <v>7.76</v>
      </c>
      <c r="G124" s="35">
        <v>83</v>
      </c>
      <c r="H124" s="24" t="str">
        <f t="shared" si="2"/>
        <v>300.000</v>
      </c>
      <c r="I124" s="25">
        <f t="shared" si="3"/>
        <v>1500000</v>
      </c>
      <c r="J124" s="118" t="s">
        <v>277</v>
      </c>
      <c r="K124" s="26"/>
      <c r="L124" s="38"/>
      <c r="M124" s="13"/>
    </row>
    <row r="125" spans="1:13" s="7" customFormat="1" ht="18" customHeight="1">
      <c r="A125" s="5">
        <v>121</v>
      </c>
      <c r="B125" s="82" t="s">
        <v>539</v>
      </c>
      <c r="C125" s="33" t="s">
        <v>133</v>
      </c>
      <c r="D125" s="34" t="s">
        <v>28</v>
      </c>
      <c r="E125" s="90" t="s">
        <v>532</v>
      </c>
      <c r="F125" s="36">
        <v>7.88</v>
      </c>
      <c r="G125" s="35">
        <v>84</v>
      </c>
      <c r="H125" s="24" t="str">
        <f t="shared" si="2"/>
        <v>300.000</v>
      </c>
      <c r="I125" s="25">
        <f t="shared" si="3"/>
        <v>1500000</v>
      </c>
      <c r="J125" s="118" t="s">
        <v>277</v>
      </c>
      <c r="K125" s="26"/>
      <c r="L125" s="38"/>
      <c r="M125" s="13"/>
    </row>
    <row r="126" spans="1:13" s="7" customFormat="1" ht="18" customHeight="1">
      <c r="A126" s="5">
        <v>122</v>
      </c>
      <c r="B126" s="82" t="s">
        <v>540</v>
      </c>
      <c r="C126" s="33" t="s">
        <v>199</v>
      </c>
      <c r="D126" s="34" t="s">
        <v>89</v>
      </c>
      <c r="E126" s="90" t="s">
        <v>532</v>
      </c>
      <c r="F126" s="36">
        <v>7.1</v>
      </c>
      <c r="G126" s="35">
        <v>74</v>
      </c>
      <c r="H126" s="24" t="str">
        <f t="shared" si="2"/>
        <v>300.000</v>
      </c>
      <c r="I126" s="25">
        <f t="shared" si="3"/>
        <v>1500000</v>
      </c>
      <c r="J126" s="118" t="s">
        <v>277</v>
      </c>
      <c r="K126" s="26"/>
      <c r="L126" s="38"/>
      <c r="M126" s="13"/>
    </row>
    <row r="127" spans="1:13" s="7" customFormat="1" ht="18" customHeight="1">
      <c r="A127" s="5">
        <v>123</v>
      </c>
      <c r="B127" s="82" t="s">
        <v>541</v>
      </c>
      <c r="C127" s="33" t="s">
        <v>542</v>
      </c>
      <c r="D127" s="34" t="s">
        <v>89</v>
      </c>
      <c r="E127" s="90" t="s">
        <v>532</v>
      </c>
      <c r="F127" s="36">
        <v>8.25</v>
      </c>
      <c r="G127" s="35">
        <v>80</v>
      </c>
      <c r="H127" s="24" t="str">
        <f t="shared" si="2"/>
        <v>475.000</v>
      </c>
      <c r="I127" s="25">
        <f t="shared" si="3"/>
        <v>2375000</v>
      </c>
      <c r="J127" s="118" t="s">
        <v>277</v>
      </c>
      <c r="K127" s="26"/>
      <c r="L127" s="38"/>
      <c r="M127" s="13"/>
    </row>
    <row r="128" spans="1:13" s="7" customFormat="1" ht="18" customHeight="1">
      <c r="A128" s="5">
        <v>124</v>
      </c>
      <c r="B128" s="82" t="s">
        <v>543</v>
      </c>
      <c r="C128" s="33" t="s">
        <v>101</v>
      </c>
      <c r="D128" s="34" t="s">
        <v>91</v>
      </c>
      <c r="E128" s="90" t="s">
        <v>532</v>
      </c>
      <c r="F128" s="36">
        <v>7.92</v>
      </c>
      <c r="G128" s="35">
        <v>82</v>
      </c>
      <c r="H128" s="24" t="str">
        <f t="shared" si="2"/>
        <v>300.000</v>
      </c>
      <c r="I128" s="25">
        <f t="shared" si="3"/>
        <v>1500000</v>
      </c>
      <c r="J128" s="118" t="s">
        <v>277</v>
      </c>
      <c r="K128" s="26"/>
      <c r="L128" s="38"/>
      <c r="M128" s="13"/>
    </row>
    <row r="129" spans="1:13" s="7" customFormat="1" ht="18" customHeight="1">
      <c r="A129" s="5">
        <v>125</v>
      </c>
      <c r="B129" s="82" t="s">
        <v>544</v>
      </c>
      <c r="C129" s="33" t="s">
        <v>67</v>
      </c>
      <c r="D129" s="34" t="s">
        <v>91</v>
      </c>
      <c r="E129" s="90" t="s">
        <v>532</v>
      </c>
      <c r="F129" s="36">
        <v>7.15</v>
      </c>
      <c r="G129" s="35">
        <v>74</v>
      </c>
      <c r="H129" s="24" t="str">
        <f t="shared" si="2"/>
        <v>300.000</v>
      </c>
      <c r="I129" s="25">
        <f t="shared" si="3"/>
        <v>1500000</v>
      </c>
      <c r="J129" s="118" t="s">
        <v>277</v>
      </c>
      <c r="K129" s="26"/>
      <c r="L129" s="38"/>
      <c r="M129" s="13"/>
    </row>
    <row r="130" spans="1:13" s="7" customFormat="1" ht="18" customHeight="1">
      <c r="A130" s="5">
        <v>126</v>
      </c>
      <c r="B130" s="82" t="s">
        <v>545</v>
      </c>
      <c r="C130" s="33" t="s">
        <v>546</v>
      </c>
      <c r="D130" s="34" t="s">
        <v>76</v>
      </c>
      <c r="E130" s="90" t="s">
        <v>532</v>
      </c>
      <c r="F130" s="36">
        <v>7.92</v>
      </c>
      <c r="G130" s="35">
        <v>90</v>
      </c>
      <c r="H130" s="24" t="str">
        <f t="shared" si="2"/>
        <v>300.000</v>
      </c>
      <c r="I130" s="25">
        <f t="shared" si="3"/>
        <v>1500000</v>
      </c>
      <c r="J130" s="118" t="s">
        <v>277</v>
      </c>
      <c r="K130" s="26"/>
      <c r="L130" s="38" t="s">
        <v>17</v>
      </c>
      <c r="M130" s="13"/>
    </row>
    <row r="131" spans="1:13" s="7" customFormat="1" ht="18" customHeight="1">
      <c r="A131" s="5">
        <v>127</v>
      </c>
      <c r="B131" s="82" t="s">
        <v>547</v>
      </c>
      <c r="C131" s="33" t="s">
        <v>30</v>
      </c>
      <c r="D131" s="34" t="s">
        <v>77</v>
      </c>
      <c r="E131" s="90" t="s">
        <v>532</v>
      </c>
      <c r="F131" s="36">
        <v>7.64</v>
      </c>
      <c r="G131" s="35">
        <v>76</v>
      </c>
      <c r="H131" s="24" t="str">
        <f t="shared" si="2"/>
        <v>300.000</v>
      </c>
      <c r="I131" s="25">
        <f t="shared" si="3"/>
        <v>1500000</v>
      </c>
      <c r="J131" s="118" t="s">
        <v>277</v>
      </c>
      <c r="K131" s="26"/>
      <c r="L131" s="38"/>
      <c r="M131" s="13"/>
    </row>
    <row r="132" spans="1:13" s="7" customFormat="1" ht="18" customHeight="1">
      <c r="A132" s="5">
        <v>128</v>
      </c>
      <c r="B132" s="82" t="s">
        <v>548</v>
      </c>
      <c r="C132" s="33" t="s">
        <v>373</v>
      </c>
      <c r="D132" s="34" t="s">
        <v>154</v>
      </c>
      <c r="E132" s="90" t="s">
        <v>532</v>
      </c>
      <c r="F132" s="36">
        <v>7.52</v>
      </c>
      <c r="G132" s="35">
        <v>78</v>
      </c>
      <c r="H132" s="24" t="str">
        <f t="shared" si="2"/>
        <v>300.000</v>
      </c>
      <c r="I132" s="25">
        <f t="shared" si="3"/>
        <v>1500000</v>
      </c>
      <c r="J132" s="118" t="s">
        <v>277</v>
      </c>
      <c r="K132" s="26"/>
      <c r="L132" s="23"/>
      <c r="M132" s="13"/>
    </row>
    <row r="133" spans="1:13" s="7" customFormat="1" ht="18" customHeight="1">
      <c r="A133" s="5">
        <v>129</v>
      </c>
      <c r="B133" s="82" t="s">
        <v>549</v>
      </c>
      <c r="C133" s="33" t="s">
        <v>54</v>
      </c>
      <c r="D133" s="34" t="s">
        <v>550</v>
      </c>
      <c r="E133" s="90" t="s">
        <v>551</v>
      </c>
      <c r="F133" s="36">
        <v>7.59</v>
      </c>
      <c r="G133" s="35">
        <v>82</v>
      </c>
      <c r="H133" s="24" t="str">
        <f t="shared" ref="H133:H166" si="4">IF(AND(F133&gt;=9,G133&gt;=90),"550.000",IF(AND(F133&gt;=8,G133&gt;=80),"475.000",IF(AND(F133&gt;=7,G133&gt;=70),"300.000"," ")))</f>
        <v>300.000</v>
      </c>
      <c r="I133" s="25">
        <f t="shared" ref="I133:I166" si="5">H133*5</f>
        <v>1500000</v>
      </c>
      <c r="J133" s="118" t="s">
        <v>277</v>
      </c>
      <c r="K133" s="26"/>
      <c r="L133" s="92"/>
      <c r="M133" s="13"/>
    </row>
    <row r="134" spans="1:13" s="7" customFormat="1" ht="18" customHeight="1">
      <c r="A134" s="5">
        <v>130</v>
      </c>
      <c r="B134" s="82" t="s">
        <v>552</v>
      </c>
      <c r="C134" s="33" t="s">
        <v>118</v>
      </c>
      <c r="D134" s="34" t="s">
        <v>64</v>
      </c>
      <c r="E134" s="90" t="s">
        <v>551</v>
      </c>
      <c r="F134" s="36">
        <v>7.28</v>
      </c>
      <c r="G134" s="35">
        <v>82</v>
      </c>
      <c r="H134" s="24" t="str">
        <f t="shared" si="4"/>
        <v>300.000</v>
      </c>
      <c r="I134" s="25">
        <f t="shared" si="5"/>
        <v>1500000</v>
      </c>
      <c r="J134" s="118" t="s">
        <v>277</v>
      </c>
      <c r="K134" s="26"/>
      <c r="L134" s="37"/>
      <c r="M134" s="13"/>
    </row>
    <row r="135" spans="1:13" s="7" customFormat="1" ht="18" customHeight="1">
      <c r="A135" s="5">
        <v>131</v>
      </c>
      <c r="B135" s="82" t="s">
        <v>553</v>
      </c>
      <c r="C135" s="33" t="s">
        <v>554</v>
      </c>
      <c r="D135" s="34" t="s">
        <v>21</v>
      </c>
      <c r="E135" s="90" t="s">
        <v>551</v>
      </c>
      <c r="F135" s="36">
        <v>7.28</v>
      </c>
      <c r="G135" s="35">
        <v>82</v>
      </c>
      <c r="H135" s="24" t="str">
        <f t="shared" si="4"/>
        <v>300.000</v>
      </c>
      <c r="I135" s="25">
        <f t="shared" si="5"/>
        <v>1500000</v>
      </c>
      <c r="J135" s="118" t="s">
        <v>277</v>
      </c>
      <c r="K135" s="26"/>
      <c r="L135" s="37"/>
      <c r="M135" s="13"/>
    </row>
    <row r="136" spans="1:13" s="7" customFormat="1" ht="18" customHeight="1">
      <c r="A136" s="5">
        <v>132</v>
      </c>
      <c r="B136" s="82" t="s">
        <v>555</v>
      </c>
      <c r="C136" s="33" t="s">
        <v>54</v>
      </c>
      <c r="D136" s="34" t="s">
        <v>556</v>
      </c>
      <c r="E136" s="90" t="s">
        <v>551</v>
      </c>
      <c r="F136" s="36">
        <v>7.4</v>
      </c>
      <c r="G136" s="35">
        <v>78</v>
      </c>
      <c r="H136" s="24" t="str">
        <f t="shared" si="4"/>
        <v>300.000</v>
      </c>
      <c r="I136" s="25">
        <f t="shared" si="5"/>
        <v>1500000</v>
      </c>
      <c r="J136" s="118" t="s">
        <v>277</v>
      </c>
      <c r="K136" s="26"/>
      <c r="L136" s="37"/>
      <c r="M136" s="13"/>
    </row>
    <row r="137" spans="1:13" s="7" customFormat="1" ht="18" customHeight="1">
      <c r="A137" s="5">
        <v>133</v>
      </c>
      <c r="B137" s="82" t="s">
        <v>557</v>
      </c>
      <c r="C137" s="33" t="s">
        <v>32</v>
      </c>
      <c r="D137" s="34" t="s">
        <v>75</v>
      </c>
      <c r="E137" s="90" t="s">
        <v>551</v>
      </c>
      <c r="F137" s="36">
        <v>7.78</v>
      </c>
      <c r="G137" s="35">
        <v>80</v>
      </c>
      <c r="H137" s="24" t="str">
        <f t="shared" si="4"/>
        <v>300.000</v>
      </c>
      <c r="I137" s="25">
        <f t="shared" si="5"/>
        <v>1500000</v>
      </c>
      <c r="J137" s="118" t="s">
        <v>277</v>
      </c>
      <c r="K137" s="26"/>
      <c r="L137" s="37"/>
      <c r="M137" s="13"/>
    </row>
    <row r="138" spans="1:13" s="7" customFormat="1" ht="18" customHeight="1">
      <c r="A138" s="5">
        <v>134</v>
      </c>
      <c r="B138" s="82" t="s">
        <v>558</v>
      </c>
      <c r="C138" s="33" t="s">
        <v>559</v>
      </c>
      <c r="D138" s="34" t="s">
        <v>65</v>
      </c>
      <c r="E138" s="90" t="s">
        <v>551</v>
      </c>
      <c r="F138" s="36">
        <v>7.44</v>
      </c>
      <c r="G138" s="35">
        <v>78</v>
      </c>
      <c r="H138" s="24" t="str">
        <f t="shared" si="4"/>
        <v>300.000</v>
      </c>
      <c r="I138" s="25">
        <f t="shared" si="5"/>
        <v>1500000</v>
      </c>
      <c r="J138" s="118" t="s">
        <v>277</v>
      </c>
      <c r="K138" s="26"/>
      <c r="L138" s="37"/>
      <c r="M138" s="13"/>
    </row>
    <row r="139" spans="1:13" s="7" customFormat="1" ht="18" customHeight="1">
      <c r="A139" s="5">
        <v>135</v>
      </c>
      <c r="B139" s="82" t="s">
        <v>560</v>
      </c>
      <c r="C139" s="33" t="s">
        <v>561</v>
      </c>
      <c r="D139" s="34" t="s">
        <v>82</v>
      </c>
      <c r="E139" s="90" t="s">
        <v>551</v>
      </c>
      <c r="F139" s="36">
        <v>7.05</v>
      </c>
      <c r="G139" s="35">
        <v>79</v>
      </c>
      <c r="H139" s="24" t="str">
        <f t="shared" si="4"/>
        <v>300.000</v>
      </c>
      <c r="I139" s="25">
        <f t="shared" si="5"/>
        <v>1500000</v>
      </c>
      <c r="J139" s="118" t="s">
        <v>277</v>
      </c>
      <c r="K139" s="26"/>
      <c r="L139" s="37"/>
      <c r="M139" s="13"/>
    </row>
    <row r="140" spans="1:13" s="7" customFormat="1" ht="18" customHeight="1">
      <c r="A140" s="5">
        <v>136</v>
      </c>
      <c r="B140" s="82" t="s">
        <v>562</v>
      </c>
      <c r="C140" s="33" t="s">
        <v>208</v>
      </c>
      <c r="D140" s="34" t="s">
        <v>195</v>
      </c>
      <c r="E140" s="90" t="s">
        <v>563</v>
      </c>
      <c r="F140" s="36">
        <v>8.0500000000000007</v>
      </c>
      <c r="G140" s="35">
        <v>78</v>
      </c>
      <c r="H140" s="24" t="str">
        <f t="shared" si="4"/>
        <v>300.000</v>
      </c>
      <c r="I140" s="25">
        <f t="shared" si="5"/>
        <v>1500000</v>
      </c>
      <c r="J140" s="118" t="s">
        <v>608</v>
      </c>
      <c r="K140" s="26"/>
      <c r="L140" s="37"/>
      <c r="M140" s="13"/>
    </row>
    <row r="141" spans="1:13" s="7" customFormat="1" ht="18" customHeight="1">
      <c r="A141" s="5">
        <v>137</v>
      </c>
      <c r="B141" s="82" t="s">
        <v>564</v>
      </c>
      <c r="C141" s="33" t="s">
        <v>165</v>
      </c>
      <c r="D141" s="34" t="s">
        <v>65</v>
      </c>
      <c r="E141" s="90" t="s">
        <v>563</v>
      </c>
      <c r="F141" s="36">
        <v>8.08</v>
      </c>
      <c r="G141" s="35">
        <v>71</v>
      </c>
      <c r="H141" s="24" t="str">
        <f t="shared" si="4"/>
        <v>300.000</v>
      </c>
      <c r="I141" s="25">
        <f t="shared" si="5"/>
        <v>1500000</v>
      </c>
      <c r="J141" s="118" t="s">
        <v>608</v>
      </c>
      <c r="K141" s="26"/>
      <c r="L141" s="30"/>
      <c r="M141" s="13"/>
    </row>
    <row r="142" spans="1:13" s="7" customFormat="1" ht="18" customHeight="1">
      <c r="A142" s="5">
        <v>138</v>
      </c>
      <c r="B142" s="82" t="s">
        <v>565</v>
      </c>
      <c r="C142" s="33" t="s">
        <v>566</v>
      </c>
      <c r="D142" s="34" t="s">
        <v>59</v>
      </c>
      <c r="E142" s="90" t="s">
        <v>567</v>
      </c>
      <c r="F142" s="36">
        <v>7.08</v>
      </c>
      <c r="G142" s="35">
        <v>70</v>
      </c>
      <c r="H142" s="24" t="str">
        <f t="shared" si="4"/>
        <v>300.000</v>
      </c>
      <c r="I142" s="25">
        <f t="shared" si="5"/>
        <v>1500000</v>
      </c>
      <c r="J142" s="118" t="s">
        <v>608</v>
      </c>
      <c r="K142" s="26"/>
      <c r="L142" s="23"/>
      <c r="M142" s="13"/>
    </row>
    <row r="143" spans="1:13" s="7" customFormat="1" ht="18" customHeight="1">
      <c r="A143" s="5">
        <v>139</v>
      </c>
      <c r="B143" s="82" t="s">
        <v>568</v>
      </c>
      <c r="C143" s="33" t="s">
        <v>183</v>
      </c>
      <c r="D143" s="34" t="s">
        <v>59</v>
      </c>
      <c r="E143" s="90" t="s">
        <v>567</v>
      </c>
      <c r="F143" s="36">
        <v>7.68</v>
      </c>
      <c r="G143" s="35">
        <v>72</v>
      </c>
      <c r="H143" s="24" t="str">
        <f t="shared" si="4"/>
        <v>300.000</v>
      </c>
      <c r="I143" s="25">
        <f t="shared" si="5"/>
        <v>1500000</v>
      </c>
      <c r="J143" s="118" t="s">
        <v>608</v>
      </c>
      <c r="K143" s="26"/>
      <c r="L143" s="41"/>
      <c r="M143" s="13"/>
    </row>
    <row r="144" spans="1:13" s="7" customFormat="1" ht="18" customHeight="1">
      <c r="A144" s="5">
        <v>140</v>
      </c>
      <c r="B144" s="82" t="s">
        <v>569</v>
      </c>
      <c r="C144" s="33" t="s">
        <v>99</v>
      </c>
      <c r="D144" s="34" t="s">
        <v>570</v>
      </c>
      <c r="E144" s="90" t="s">
        <v>567</v>
      </c>
      <c r="F144" s="36">
        <v>7.18</v>
      </c>
      <c r="G144" s="35">
        <v>72</v>
      </c>
      <c r="H144" s="24" t="str">
        <f t="shared" si="4"/>
        <v>300.000</v>
      </c>
      <c r="I144" s="25">
        <f t="shared" si="5"/>
        <v>1500000</v>
      </c>
      <c r="J144" s="118" t="s">
        <v>608</v>
      </c>
      <c r="K144" s="26"/>
      <c r="L144" s="23"/>
      <c r="M144" s="13"/>
    </row>
    <row r="145" spans="1:13" s="7" customFormat="1" ht="18" customHeight="1">
      <c r="A145" s="5">
        <v>141</v>
      </c>
      <c r="B145" s="82" t="s">
        <v>571</v>
      </c>
      <c r="C145" s="33" t="s">
        <v>158</v>
      </c>
      <c r="D145" s="34" t="s">
        <v>65</v>
      </c>
      <c r="E145" s="90" t="s">
        <v>572</v>
      </c>
      <c r="F145" s="36">
        <v>7.05</v>
      </c>
      <c r="G145" s="35">
        <v>73</v>
      </c>
      <c r="H145" s="24" t="str">
        <f t="shared" si="4"/>
        <v>300.000</v>
      </c>
      <c r="I145" s="25">
        <f t="shared" si="5"/>
        <v>1500000</v>
      </c>
      <c r="J145" s="118" t="s">
        <v>608</v>
      </c>
      <c r="K145" s="26"/>
      <c r="L145" s="41"/>
      <c r="M145" s="13"/>
    </row>
    <row r="146" spans="1:13" s="7" customFormat="1" ht="18" customHeight="1">
      <c r="A146" s="5">
        <v>142</v>
      </c>
      <c r="B146" s="82" t="s">
        <v>573</v>
      </c>
      <c r="C146" s="33" t="s">
        <v>574</v>
      </c>
      <c r="D146" s="34" t="s">
        <v>40</v>
      </c>
      <c r="E146" s="90" t="s">
        <v>572</v>
      </c>
      <c r="F146" s="36">
        <v>7.88</v>
      </c>
      <c r="G146" s="35">
        <v>76</v>
      </c>
      <c r="H146" s="24" t="str">
        <f t="shared" si="4"/>
        <v>300.000</v>
      </c>
      <c r="I146" s="25">
        <f t="shared" si="5"/>
        <v>1500000</v>
      </c>
      <c r="J146" s="118" t="s">
        <v>608</v>
      </c>
      <c r="K146" s="26"/>
      <c r="L146" s="38"/>
      <c r="M146" s="13"/>
    </row>
    <row r="147" spans="1:13" s="7" customFormat="1" ht="18" customHeight="1">
      <c r="A147" s="5">
        <v>143</v>
      </c>
      <c r="B147" s="82" t="s">
        <v>575</v>
      </c>
      <c r="C147" s="33" t="s">
        <v>31</v>
      </c>
      <c r="D147" s="34" t="s">
        <v>576</v>
      </c>
      <c r="E147" s="90" t="s">
        <v>577</v>
      </c>
      <c r="F147" s="36">
        <v>7.45</v>
      </c>
      <c r="G147" s="35">
        <v>76</v>
      </c>
      <c r="H147" s="24" t="str">
        <f t="shared" si="4"/>
        <v>300.000</v>
      </c>
      <c r="I147" s="25">
        <f t="shared" si="5"/>
        <v>1500000</v>
      </c>
      <c r="J147" s="118" t="s">
        <v>608</v>
      </c>
      <c r="K147" s="26"/>
      <c r="L147" s="38"/>
      <c r="M147" s="13"/>
    </row>
    <row r="148" spans="1:13" s="7" customFormat="1" ht="18" customHeight="1">
      <c r="A148" s="5">
        <v>144</v>
      </c>
      <c r="B148" s="82" t="s">
        <v>578</v>
      </c>
      <c r="C148" s="33" t="s">
        <v>579</v>
      </c>
      <c r="D148" s="34" t="s">
        <v>85</v>
      </c>
      <c r="E148" s="90" t="s">
        <v>577</v>
      </c>
      <c r="F148" s="36">
        <v>7.73</v>
      </c>
      <c r="G148" s="35">
        <v>71</v>
      </c>
      <c r="H148" s="24" t="str">
        <f t="shared" si="4"/>
        <v>300.000</v>
      </c>
      <c r="I148" s="25">
        <f t="shared" si="5"/>
        <v>1500000</v>
      </c>
      <c r="J148" s="118" t="s">
        <v>608</v>
      </c>
      <c r="K148" s="26"/>
      <c r="L148" s="38"/>
      <c r="M148" s="13"/>
    </row>
    <row r="149" spans="1:13" s="7" customFormat="1" ht="18" customHeight="1">
      <c r="A149" s="5">
        <v>145</v>
      </c>
      <c r="B149" s="82" t="s">
        <v>580</v>
      </c>
      <c r="C149" s="33" t="s">
        <v>581</v>
      </c>
      <c r="D149" s="34" t="s">
        <v>93</v>
      </c>
      <c r="E149" s="90" t="s">
        <v>577</v>
      </c>
      <c r="F149" s="36">
        <v>7.73</v>
      </c>
      <c r="G149" s="35">
        <v>73</v>
      </c>
      <c r="H149" s="24" t="str">
        <f t="shared" si="4"/>
        <v>300.000</v>
      </c>
      <c r="I149" s="25">
        <f t="shared" si="5"/>
        <v>1500000</v>
      </c>
      <c r="J149" s="118" t="s">
        <v>608</v>
      </c>
      <c r="K149" s="26"/>
      <c r="L149" s="38"/>
      <c r="M149" s="13"/>
    </row>
    <row r="150" spans="1:13" s="7" customFormat="1" ht="18" customHeight="1">
      <c r="A150" s="5">
        <v>146</v>
      </c>
      <c r="B150" s="82" t="s">
        <v>582</v>
      </c>
      <c r="C150" s="33" t="s">
        <v>583</v>
      </c>
      <c r="D150" s="34" t="s">
        <v>150</v>
      </c>
      <c r="E150" s="90" t="s">
        <v>577</v>
      </c>
      <c r="F150" s="36">
        <v>8.33</v>
      </c>
      <c r="G150" s="35">
        <v>91</v>
      </c>
      <c r="H150" s="24" t="str">
        <f t="shared" si="4"/>
        <v>475.000</v>
      </c>
      <c r="I150" s="25">
        <f t="shared" si="5"/>
        <v>2375000</v>
      </c>
      <c r="J150" s="118" t="s">
        <v>608</v>
      </c>
      <c r="K150" s="26"/>
      <c r="L150" s="38"/>
      <c r="M150" s="13"/>
    </row>
    <row r="151" spans="1:13" s="7" customFormat="1" ht="18" customHeight="1">
      <c r="A151" s="5">
        <v>147</v>
      </c>
      <c r="B151" s="82" t="s">
        <v>584</v>
      </c>
      <c r="C151" s="33" t="s">
        <v>585</v>
      </c>
      <c r="D151" s="34" t="s">
        <v>108</v>
      </c>
      <c r="E151" s="90" t="s">
        <v>577</v>
      </c>
      <c r="F151" s="36">
        <v>7.1</v>
      </c>
      <c r="G151" s="35">
        <v>73</v>
      </c>
      <c r="H151" s="24" t="str">
        <f t="shared" si="4"/>
        <v>300.000</v>
      </c>
      <c r="I151" s="25">
        <f t="shared" si="5"/>
        <v>1500000</v>
      </c>
      <c r="J151" s="118" t="s">
        <v>608</v>
      </c>
      <c r="K151" s="26"/>
      <c r="L151" s="38"/>
      <c r="M151" s="13"/>
    </row>
    <row r="152" spans="1:13" s="7" customFormat="1" ht="18" customHeight="1">
      <c r="A152" s="5">
        <v>148</v>
      </c>
      <c r="B152" s="82" t="s">
        <v>586</v>
      </c>
      <c r="C152" s="33" t="s">
        <v>112</v>
      </c>
      <c r="D152" s="34" t="s">
        <v>104</v>
      </c>
      <c r="E152" s="90" t="s">
        <v>577</v>
      </c>
      <c r="F152" s="36">
        <v>7.08</v>
      </c>
      <c r="G152" s="35">
        <v>70</v>
      </c>
      <c r="H152" s="24" t="str">
        <f t="shared" si="4"/>
        <v>300.000</v>
      </c>
      <c r="I152" s="25">
        <f t="shared" si="5"/>
        <v>1500000</v>
      </c>
      <c r="J152" s="118" t="s">
        <v>608</v>
      </c>
      <c r="K152" s="26"/>
      <c r="L152" s="38"/>
      <c r="M152" s="13"/>
    </row>
    <row r="153" spans="1:13" s="7" customFormat="1" ht="18" customHeight="1">
      <c r="A153" s="5">
        <v>149</v>
      </c>
      <c r="B153" s="82" t="s">
        <v>587</v>
      </c>
      <c r="C153" s="33" t="s">
        <v>54</v>
      </c>
      <c r="D153" s="34" t="s">
        <v>34</v>
      </c>
      <c r="E153" s="90" t="s">
        <v>588</v>
      </c>
      <c r="F153" s="36">
        <v>8.15</v>
      </c>
      <c r="G153" s="35">
        <v>74</v>
      </c>
      <c r="H153" s="24" t="str">
        <f t="shared" si="4"/>
        <v>300.000</v>
      </c>
      <c r="I153" s="25">
        <f t="shared" si="5"/>
        <v>1500000</v>
      </c>
      <c r="J153" s="118" t="s">
        <v>608</v>
      </c>
      <c r="K153" s="26"/>
      <c r="L153" s="41"/>
      <c r="M153" s="13"/>
    </row>
    <row r="154" spans="1:13" s="7" customFormat="1" ht="18" customHeight="1">
      <c r="A154" s="5">
        <v>150</v>
      </c>
      <c r="B154" s="82" t="s">
        <v>589</v>
      </c>
      <c r="C154" s="33" t="s">
        <v>159</v>
      </c>
      <c r="D154" s="34" t="s">
        <v>102</v>
      </c>
      <c r="E154" s="90" t="s">
        <v>588</v>
      </c>
      <c r="F154" s="36">
        <v>7.2</v>
      </c>
      <c r="G154" s="35">
        <v>70</v>
      </c>
      <c r="H154" s="24" t="str">
        <f t="shared" si="4"/>
        <v>300.000</v>
      </c>
      <c r="I154" s="25">
        <f t="shared" si="5"/>
        <v>1500000</v>
      </c>
      <c r="J154" s="118" t="s">
        <v>608</v>
      </c>
      <c r="K154" s="26"/>
      <c r="L154" s="38"/>
      <c r="M154" s="13"/>
    </row>
    <row r="155" spans="1:13" s="7" customFormat="1" ht="18" customHeight="1">
      <c r="A155" s="5">
        <v>151</v>
      </c>
      <c r="B155" s="82" t="s">
        <v>590</v>
      </c>
      <c r="C155" s="33" t="s">
        <v>67</v>
      </c>
      <c r="D155" s="34" t="s">
        <v>48</v>
      </c>
      <c r="E155" s="90" t="s">
        <v>588</v>
      </c>
      <c r="F155" s="36">
        <v>7.75</v>
      </c>
      <c r="G155" s="35">
        <v>71</v>
      </c>
      <c r="H155" s="24" t="str">
        <f t="shared" si="4"/>
        <v>300.000</v>
      </c>
      <c r="I155" s="25">
        <f t="shared" si="5"/>
        <v>1500000</v>
      </c>
      <c r="J155" s="118" t="s">
        <v>608</v>
      </c>
      <c r="K155" s="26"/>
      <c r="L155" s="38"/>
      <c r="M155" s="13"/>
    </row>
    <row r="156" spans="1:13" s="7" customFormat="1" ht="18" customHeight="1">
      <c r="A156" s="5">
        <v>152</v>
      </c>
      <c r="B156" s="82" t="s">
        <v>591</v>
      </c>
      <c r="C156" s="33" t="s">
        <v>592</v>
      </c>
      <c r="D156" s="34" t="s">
        <v>593</v>
      </c>
      <c r="E156" s="90" t="s">
        <v>588</v>
      </c>
      <c r="F156" s="36">
        <v>7.98</v>
      </c>
      <c r="G156" s="35">
        <v>74</v>
      </c>
      <c r="H156" s="24" t="str">
        <f t="shared" si="4"/>
        <v>300.000</v>
      </c>
      <c r="I156" s="25">
        <f t="shared" si="5"/>
        <v>1500000</v>
      </c>
      <c r="J156" s="118" t="s">
        <v>608</v>
      </c>
      <c r="K156" s="26"/>
      <c r="L156" s="37"/>
      <c r="M156" s="13"/>
    </row>
    <row r="157" spans="1:13" s="7" customFormat="1" ht="18" customHeight="1">
      <c r="A157" s="5">
        <v>153</v>
      </c>
      <c r="B157" s="82" t="s">
        <v>594</v>
      </c>
      <c r="C157" s="33" t="s">
        <v>595</v>
      </c>
      <c r="D157" s="34" t="s">
        <v>115</v>
      </c>
      <c r="E157" s="90" t="s">
        <v>588</v>
      </c>
      <c r="F157" s="36">
        <v>7.65</v>
      </c>
      <c r="G157" s="35">
        <v>71</v>
      </c>
      <c r="H157" s="24" t="str">
        <f t="shared" si="4"/>
        <v>300.000</v>
      </c>
      <c r="I157" s="25">
        <f t="shared" si="5"/>
        <v>1500000</v>
      </c>
      <c r="J157" s="118" t="s">
        <v>608</v>
      </c>
      <c r="K157" s="26"/>
      <c r="L157" s="38" t="s">
        <v>17</v>
      </c>
      <c r="M157" s="13"/>
    </row>
    <row r="158" spans="1:13" s="7" customFormat="1" ht="18" customHeight="1">
      <c r="A158" s="5">
        <v>154</v>
      </c>
      <c r="B158" s="82" t="s">
        <v>596</v>
      </c>
      <c r="C158" s="33" t="s">
        <v>51</v>
      </c>
      <c r="D158" s="34" t="s">
        <v>89</v>
      </c>
      <c r="E158" s="90" t="s">
        <v>588</v>
      </c>
      <c r="F158" s="36">
        <v>7.08</v>
      </c>
      <c r="G158" s="35">
        <v>71</v>
      </c>
      <c r="H158" s="75" t="str">
        <f t="shared" si="4"/>
        <v>300.000</v>
      </c>
      <c r="I158" s="25">
        <f t="shared" si="5"/>
        <v>1500000</v>
      </c>
      <c r="J158" s="118" t="s">
        <v>608</v>
      </c>
      <c r="K158" s="26"/>
      <c r="L158" s="38"/>
      <c r="M158" s="13"/>
    </row>
    <row r="159" spans="1:13" s="7" customFormat="1" ht="18" customHeight="1">
      <c r="A159" s="5">
        <v>155</v>
      </c>
      <c r="B159" s="82" t="s">
        <v>597</v>
      </c>
      <c r="C159" s="33" t="s">
        <v>32</v>
      </c>
      <c r="D159" s="34" t="s">
        <v>64</v>
      </c>
      <c r="E159" s="90" t="s">
        <v>213</v>
      </c>
      <c r="F159" s="36">
        <v>8.23</v>
      </c>
      <c r="G159" s="35">
        <v>85</v>
      </c>
      <c r="H159" s="24" t="str">
        <f t="shared" si="4"/>
        <v>475.000</v>
      </c>
      <c r="I159" s="25">
        <f t="shared" si="5"/>
        <v>2375000</v>
      </c>
      <c r="J159" s="89" t="s">
        <v>609</v>
      </c>
      <c r="K159" s="26"/>
      <c r="L159" s="38"/>
      <c r="M159" s="13"/>
    </row>
    <row r="160" spans="1:13" s="7" customFormat="1" ht="18" customHeight="1">
      <c r="A160" s="5">
        <v>156</v>
      </c>
      <c r="B160" s="82" t="s">
        <v>598</v>
      </c>
      <c r="C160" s="33" t="s">
        <v>172</v>
      </c>
      <c r="D160" s="34" t="s">
        <v>62</v>
      </c>
      <c r="E160" s="90" t="s">
        <v>213</v>
      </c>
      <c r="F160" s="36">
        <v>7.17</v>
      </c>
      <c r="G160" s="35">
        <v>72</v>
      </c>
      <c r="H160" s="24" t="str">
        <f t="shared" si="4"/>
        <v>300.000</v>
      </c>
      <c r="I160" s="25">
        <f t="shared" si="5"/>
        <v>1500000</v>
      </c>
      <c r="J160" s="89" t="s">
        <v>609</v>
      </c>
      <c r="K160" s="26"/>
      <c r="L160" s="38"/>
      <c r="M160" s="13"/>
    </row>
    <row r="161" spans="1:13" s="7" customFormat="1" ht="18" customHeight="1">
      <c r="A161" s="5">
        <v>157</v>
      </c>
      <c r="B161" s="82" t="s">
        <v>599</v>
      </c>
      <c r="C161" s="33" t="s">
        <v>196</v>
      </c>
      <c r="D161" s="34" t="s">
        <v>82</v>
      </c>
      <c r="E161" s="90" t="s">
        <v>213</v>
      </c>
      <c r="F161" s="36">
        <v>7.98</v>
      </c>
      <c r="G161" s="35">
        <v>82</v>
      </c>
      <c r="H161" s="24" t="str">
        <f t="shared" si="4"/>
        <v>300.000</v>
      </c>
      <c r="I161" s="25">
        <f t="shared" si="5"/>
        <v>1500000</v>
      </c>
      <c r="J161" s="89" t="s">
        <v>609</v>
      </c>
      <c r="K161" s="26"/>
      <c r="L161" s="38"/>
      <c r="M161" s="13"/>
    </row>
    <row r="162" spans="1:13" s="7" customFormat="1" ht="18" customHeight="1">
      <c r="A162" s="5">
        <v>158</v>
      </c>
      <c r="B162" s="82" t="s">
        <v>600</v>
      </c>
      <c r="C162" s="33" t="s">
        <v>72</v>
      </c>
      <c r="D162" s="34" t="s">
        <v>100</v>
      </c>
      <c r="E162" s="90" t="s">
        <v>213</v>
      </c>
      <c r="F162" s="36">
        <v>8.6</v>
      </c>
      <c r="G162" s="35">
        <v>92</v>
      </c>
      <c r="H162" s="24" t="str">
        <f t="shared" si="4"/>
        <v>475.000</v>
      </c>
      <c r="I162" s="25">
        <f t="shared" si="5"/>
        <v>2375000</v>
      </c>
      <c r="J162" s="89" t="s">
        <v>609</v>
      </c>
      <c r="K162" s="26"/>
      <c r="L162" s="38"/>
      <c r="M162" s="13"/>
    </row>
    <row r="163" spans="1:13" s="7" customFormat="1" ht="18" customHeight="1">
      <c r="A163" s="5">
        <v>159</v>
      </c>
      <c r="B163" s="82" t="s">
        <v>601</v>
      </c>
      <c r="C163" s="33" t="s">
        <v>114</v>
      </c>
      <c r="D163" s="34" t="s">
        <v>162</v>
      </c>
      <c r="E163" s="90" t="s">
        <v>214</v>
      </c>
      <c r="F163" s="36">
        <v>8.3699999999999992</v>
      </c>
      <c r="G163" s="35">
        <v>86</v>
      </c>
      <c r="H163" s="24" t="str">
        <f t="shared" si="4"/>
        <v>475.000</v>
      </c>
      <c r="I163" s="25">
        <f t="shared" si="5"/>
        <v>2375000</v>
      </c>
      <c r="J163" s="89" t="s">
        <v>609</v>
      </c>
      <c r="K163" s="26"/>
      <c r="L163" s="38" t="s">
        <v>17</v>
      </c>
      <c r="M163" s="13"/>
    </row>
    <row r="164" spans="1:13" s="7" customFormat="1" ht="18" customHeight="1">
      <c r="A164" s="5">
        <v>160</v>
      </c>
      <c r="B164" s="82" t="s">
        <v>602</v>
      </c>
      <c r="C164" s="33" t="s">
        <v>603</v>
      </c>
      <c r="D164" s="34" t="s">
        <v>154</v>
      </c>
      <c r="E164" s="90" t="s">
        <v>215</v>
      </c>
      <c r="F164" s="36">
        <v>8.52</v>
      </c>
      <c r="G164" s="35">
        <v>90</v>
      </c>
      <c r="H164" s="24" t="str">
        <f t="shared" si="4"/>
        <v>475.000</v>
      </c>
      <c r="I164" s="25">
        <f t="shared" si="5"/>
        <v>2375000</v>
      </c>
      <c r="J164" s="89" t="s">
        <v>609</v>
      </c>
      <c r="K164" s="26"/>
      <c r="L164" s="38"/>
      <c r="M164" s="13"/>
    </row>
    <row r="165" spans="1:13" s="7" customFormat="1" ht="18" customHeight="1">
      <c r="A165" s="5">
        <v>161</v>
      </c>
      <c r="B165" s="82" t="s">
        <v>604</v>
      </c>
      <c r="C165" s="33" t="s">
        <v>605</v>
      </c>
      <c r="D165" s="34" t="s">
        <v>606</v>
      </c>
      <c r="E165" s="90" t="s">
        <v>216</v>
      </c>
      <c r="F165" s="36">
        <v>7.68</v>
      </c>
      <c r="G165" s="35">
        <v>80</v>
      </c>
      <c r="H165" s="24" t="str">
        <f t="shared" si="4"/>
        <v>300.000</v>
      </c>
      <c r="I165" s="25">
        <f t="shared" si="5"/>
        <v>1500000</v>
      </c>
      <c r="J165" s="89" t="s">
        <v>609</v>
      </c>
      <c r="K165" s="26"/>
      <c r="L165" s="38"/>
      <c r="M165" s="13"/>
    </row>
    <row r="166" spans="1:13" s="7" customFormat="1" ht="18" customHeight="1">
      <c r="A166" s="5">
        <v>162</v>
      </c>
      <c r="B166" s="82" t="s">
        <v>607</v>
      </c>
      <c r="C166" s="33" t="s">
        <v>119</v>
      </c>
      <c r="D166" s="34" t="s">
        <v>82</v>
      </c>
      <c r="E166" s="90" t="s">
        <v>217</v>
      </c>
      <c r="F166" s="36">
        <v>7.4</v>
      </c>
      <c r="G166" s="35">
        <v>74</v>
      </c>
      <c r="H166" s="24" t="str">
        <f t="shared" si="4"/>
        <v>300.000</v>
      </c>
      <c r="I166" s="25">
        <f t="shared" si="5"/>
        <v>1500000</v>
      </c>
      <c r="J166" s="89" t="s">
        <v>609</v>
      </c>
      <c r="K166" s="26"/>
      <c r="L166" s="43"/>
      <c r="M166" s="13"/>
    </row>
    <row r="167" spans="1:13" s="7" customFormat="1" ht="21.95" customHeight="1">
      <c r="A167" s="97" t="s">
        <v>3</v>
      </c>
      <c r="B167" s="97"/>
      <c r="C167" s="97"/>
      <c r="D167" s="67">
        <f>A166</f>
        <v>162</v>
      </c>
      <c r="E167" s="111" t="s">
        <v>611</v>
      </c>
      <c r="F167" s="111"/>
      <c r="G167" s="111"/>
      <c r="H167" s="111"/>
      <c r="I167" s="69">
        <f>SUM(I5:I166)</f>
        <v>265250000</v>
      </c>
      <c r="J167" s="112"/>
      <c r="K167" s="109"/>
      <c r="L167" s="27">
        <f>COUNTIF(L5:L166,"Nữ")</f>
        <v>5</v>
      </c>
      <c r="M167" s="13"/>
    </row>
    <row r="168" spans="1:13" ht="21.95" customHeight="1">
      <c r="A168" s="110" t="s">
        <v>610</v>
      </c>
      <c r="B168" s="110"/>
      <c r="C168" s="110"/>
      <c r="D168" s="110"/>
      <c r="E168" s="110"/>
      <c r="F168" s="110"/>
      <c r="G168" s="110"/>
      <c r="H168" s="110"/>
      <c r="I168" s="110"/>
      <c r="J168" s="110"/>
      <c r="K168" s="110"/>
      <c r="L168" s="8"/>
      <c r="M168" s="13">
        <f>2+95+188</f>
        <v>285</v>
      </c>
    </row>
    <row r="169" spans="1:13" ht="18" customHeight="1"/>
    <row r="170" spans="1:13" ht="18" customHeight="1"/>
    <row r="171" spans="1:13" ht="18" customHeight="1">
      <c r="I171" s="2">
        <f>162-25</f>
        <v>137</v>
      </c>
    </row>
    <row r="172" spans="1:13" ht="18" customHeight="1"/>
    <row r="173" spans="1:13" ht="18" customHeight="1"/>
    <row r="174" spans="1:13" ht="18" customHeight="1"/>
  </sheetData>
  <sortState ref="A10:N294">
    <sortCondition descending="1" ref="I10:I294"/>
  </sortState>
  <mergeCells count="7">
    <mergeCell ref="A168:K168"/>
    <mergeCell ref="A1:K1"/>
    <mergeCell ref="A2:K2"/>
    <mergeCell ref="C4:D4"/>
    <mergeCell ref="A167:C167"/>
    <mergeCell ref="E167:H167"/>
    <mergeCell ref="J167:K167"/>
  </mergeCells>
  <conditionalFormatting sqref="I151:I166">
    <cfRule type="cellIs" dxfId="357" priority="89" stopIfTrue="1" operator="equal">
      <formula>2375000</formula>
    </cfRule>
    <cfRule type="cellIs" dxfId="356" priority="90" stopIfTrue="1" operator="equal">
      <formula>2750000</formula>
    </cfRule>
  </conditionalFormatting>
  <conditionalFormatting sqref="I78:I109 I111:I150">
    <cfRule type="cellIs" dxfId="355" priority="85" stopIfTrue="1" operator="equal">
      <formula>2375000</formula>
    </cfRule>
    <cfRule type="cellIs" dxfId="354" priority="86" stopIfTrue="1" operator="equal">
      <formula>2750000</formula>
    </cfRule>
  </conditionalFormatting>
  <conditionalFormatting sqref="I110">
    <cfRule type="cellIs" dxfId="353" priority="83" stopIfTrue="1" operator="equal">
      <formula>2375000</formula>
    </cfRule>
    <cfRule type="cellIs" dxfId="352" priority="84" stopIfTrue="1" operator="equal">
      <formula>2750000</formula>
    </cfRule>
  </conditionalFormatting>
  <conditionalFormatting sqref="I5:I36 I38:I77">
    <cfRule type="cellIs" dxfId="351" priority="81" stopIfTrue="1" operator="equal">
      <formula>2375000</formula>
    </cfRule>
    <cfRule type="cellIs" dxfId="350" priority="82" stopIfTrue="1" operator="equal">
      <formula>2750000</formula>
    </cfRule>
  </conditionalFormatting>
  <conditionalFormatting sqref="I37">
    <cfRule type="cellIs" dxfId="349" priority="79" stopIfTrue="1" operator="equal">
      <formula>2375000</formula>
    </cfRule>
    <cfRule type="cellIs" dxfId="348" priority="80" stopIfTrue="1" operator="equal">
      <formula>2750000</formula>
    </cfRule>
  </conditionalFormatting>
  <conditionalFormatting sqref="F5:F166">
    <cfRule type="cellIs" dxfId="347" priority="4" stopIfTrue="1" operator="lessThan">
      <formula>3</formula>
    </cfRule>
    <cfRule type="cellIs" dxfId="346" priority="5" stopIfTrue="1" operator="lessThan">
      <formula>5</formula>
    </cfRule>
    <cfRule type="cellIs" dxfId="345" priority="6" stopIfTrue="1" operator="notBetween">
      <formula>7</formula>
      <formula>"&lt;7"</formula>
    </cfRule>
  </conditionalFormatting>
  <conditionalFormatting sqref="G5:G166">
    <cfRule type="cellIs" dxfId="344" priority="1" stopIfTrue="1" operator="lessThan">
      <formula>30</formula>
    </cfRule>
    <cfRule type="cellIs" dxfId="343" priority="2" stopIfTrue="1" operator="lessThan">
      <formula>50</formula>
    </cfRule>
    <cfRule type="cellIs" dxfId="342" priority="3" stopIfTrue="1" operator="notBetween">
      <formula>70</formula>
      <formula>"&lt;70"</formula>
    </cfRule>
  </conditionalFormatting>
  <pageMargins left="0.5" right="0.25" top="0.5" bottom="0.3" header="0" footer="0.25"/>
  <pageSetup paperSize="9" scale="95" orientation="portrait" horizontalDpi="300" verticalDpi="300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view="pageBreakPreview" topLeftCell="A34" zoomScaleNormal="100" workbookViewId="0">
      <selection activeCell="C7" sqref="C7"/>
    </sheetView>
  </sheetViews>
  <sheetFormatPr defaultColWidth="9" defaultRowHeight="15"/>
  <cols>
    <col min="1" max="1" width="4.625" style="2" customWidth="1"/>
    <col min="2" max="2" width="8.625" style="2" customWidth="1"/>
    <col min="3" max="3" width="16.25" style="2" bestFit="1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3.625" style="11" customWidth="1"/>
    <col min="13" max="13" width="5.625" style="2" customWidth="1"/>
    <col min="14" max="16384" width="9" style="2"/>
  </cols>
  <sheetData>
    <row r="1" spans="1:12" ht="45" customHeight="1">
      <c r="A1" s="103" t="s">
        <v>282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2"/>
    </row>
    <row r="2" spans="1:12" s="7" customFormat="1" ht="24.95" customHeight="1">
      <c r="A2" s="105" t="s">
        <v>281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3"/>
    </row>
    <row r="3" spans="1:12" s="7" customFormat="1" ht="15" customHeight="1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13"/>
    </row>
    <row r="4" spans="1:12" s="7" customFormat="1" ht="35.1" customHeight="1">
      <c r="A4" s="80" t="s">
        <v>0</v>
      </c>
      <c r="B4" s="80" t="s">
        <v>15</v>
      </c>
      <c r="C4" s="108" t="s">
        <v>6</v>
      </c>
      <c r="D4" s="108"/>
      <c r="E4" s="3" t="s">
        <v>7</v>
      </c>
      <c r="F4" s="14" t="s">
        <v>12</v>
      </c>
      <c r="G4" s="4" t="s">
        <v>1</v>
      </c>
      <c r="H4" s="80" t="s">
        <v>8</v>
      </c>
      <c r="I4" s="4" t="s">
        <v>10</v>
      </c>
      <c r="J4" s="4" t="s">
        <v>9</v>
      </c>
      <c r="K4" s="80" t="s">
        <v>2</v>
      </c>
      <c r="L4" s="4" t="s">
        <v>11</v>
      </c>
    </row>
    <row r="5" spans="1:12" s="7" customFormat="1" ht="15.95" customHeight="1">
      <c r="A5" s="74">
        <v>1</v>
      </c>
      <c r="B5" s="82" t="s">
        <v>283</v>
      </c>
      <c r="C5" s="33" t="s">
        <v>97</v>
      </c>
      <c r="D5" s="34" t="s">
        <v>61</v>
      </c>
      <c r="E5" s="31" t="s">
        <v>292</v>
      </c>
      <c r="F5" s="36">
        <v>7.25</v>
      </c>
      <c r="G5" s="35">
        <v>80</v>
      </c>
      <c r="H5" s="75" t="str">
        <f t="shared" ref="H5:H42" si="0">IF(AND(F5&gt;=9,G5&gt;=90),"550.000",IF(AND(F5&gt;=8,G5&gt;=80),"475.000",IF(AND(F5&gt;=7,G5&gt;=70),"300.000"," ")))</f>
        <v>300.000</v>
      </c>
      <c r="I5" s="76">
        <f t="shared" ref="I5:I42" si="1">H5*5</f>
        <v>1500000</v>
      </c>
      <c r="J5" s="119" t="s">
        <v>277</v>
      </c>
      <c r="K5" s="26"/>
      <c r="L5" s="37"/>
    </row>
    <row r="6" spans="1:12" s="7" customFormat="1" ht="15.95" customHeight="1">
      <c r="A6" s="74">
        <v>2</v>
      </c>
      <c r="B6" s="32" t="s">
        <v>284</v>
      </c>
      <c r="C6" s="33" t="s">
        <v>285</v>
      </c>
      <c r="D6" s="34" t="s">
        <v>27</v>
      </c>
      <c r="E6" s="31" t="s">
        <v>292</v>
      </c>
      <c r="F6" s="36">
        <v>7.05</v>
      </c>
      <c r="G6" s="35">
        <v>80</v>
      </c>
      <c r="H6" s="24" t="str">
        <f t="shared" si="0"/>
        <v>300.000</v>
      </c>
      <c r="I6" s="25">
        <f t="shared" si="1"/>
        <v>1500000</v>
      </c>
      <c r="J6" s="119" t="s">
        <v>277</v>
      </c>
      <c r="K6" s="26"/>
      <c r="L6" s="37"/>
    </row>
    <row r="7" spans="1:12" s="7" customFormat="1" ht="15.95" customHeight="1">
      <c r="A7" s="74">
        <v>3</v>
      </c>
      <c r="B7" s="82" t="s">
        <v>286</v>
      </c>
      <c r="C7" s="33" t="s">
        <v>83</v>
      </c>
      <c r="D7" s="34" t="s">
        <v>27</v>
      </c>
      <c r="E7" s="31" t="s">
        <v>292</v>
      </c>
      <c r="F7" s="36">
        <v>8.7799999999999994</v>
      </c>
      <c r="G7" s="35">
        <v>95</v>
      </c>
      <c r="H7" s="24" t="str">
        <f t="shared" si="0"/>
        <v>475.000</v>
      </c>
      <c r="I7" s="25">
        <f t="shared" si="1"/>
        <v>2375000</v>
      </c>
      <c r="J7" s="119" t="s">
        <v>277</v>
      </c>
      <c r="K7" s="26"/>
      <c r="L7" s="37"/>
    </row>
    <row r="8" spans="1:12" s="7" customFormat="1" ht="15.95" customHeight="1">
      <c r="A8" s="74">
        <v>4</v>
      </c>
      <c r="B8" s="32" t="s">
        <v>287</v>
      </c>
      <c r="C8" s="33" t="s">
        <v>33</v>
      </c>
      <c r="D8" s="34" t="s">
        <v>92</v>
      </c>
      <c r="E8" s="31" t="s">
        <v>292</v>
      </c>
      <c r="F8" s="36">
        <v>7.62</v>
      </c>
      <c r="G8" s="35">
        <v>80</v>
      </c>
      <c r="H8" s="24" t="str">
        <f t="shared" si="0"/>
        <v>300.000</v>
      </c>
      <c r="I8" s="25">
        <f t="shared" si="1"/>
        <v>1500000</v>
      </c>
      <c r="J8" s="119" t="s">
        <v>277</v>
      </c>
      <c r="K8" s="26"/>
      <c r="L8" s="37"/>
    </row>
    <row r="9" spans="1:12" s="7" customFormat="1" ht="15.95" customHeight="1">
      <c r="A9" s="74">
        <v>5</v>
      </c>
      <c r="B9" s="32" t="s">
        <v>288</v>
      </c>
      <c r="C9" s="33" t="s">
        <v>289</v>
      </c>
      <c r="D9" s="34" t="s">
        <v>93</v>
      </c>
      <c r="E9" s="31" t="s">
        <v>292</v>
      </c>
      <c r="F9" s="36">
        <v>7.52</v>
      </c>
      <c r="G9" s="35">
        <v>80</v>
      </c>
      <c r="H9" s="73" t="str">
        <f t="shared" si="0"/>
        <v>300.000</v>
      </c>
      <c r="I9" s="47">
        <f t="shared" si="1"/>
        <v>1500000</v>
      </c>
      <c r="J9" s="119" t="s">
        <v>277</v>
      </c>
      <c r="K9" s="26"/>
      <c r="L9" s="23"/>
    </row>
    <row r="10" spans="1:12" s="7" customFormat="1" ht="15.95" customHeight="1">
      <c r="A10" s="74">
        <v>6</v>
      </c>
      <c r="B10" s="32" t="s">
        <v>290</v>
      </c>
      <c r="C10" s="33" t="s">
        <v>291</v>
      </c>
      <c r="D10" s="34" t="s">
        <v>108</v>
      </c>
      <c r="E10" s="31" t="s">
        <v>292</v>
      </c>
      <c r="F10" s="36">
        <v>7.25</v>
      </c>
      <c r="G10" s="35">
        <v>80</v>
      </c>
      <c r="H10" s="24" t="str">
        <f t="shared" si="0"/>
        <v>300.000</v>
      </c>
      <c r="I10" s="25">
        <f t="shared" si="1"/>
        <v>1500000</v>
      </c>
      <c r="J10" s="119" t="s">
        <v>277</v>
      </c>
      <c r="K10" s="26"/>
      <c r="L10" s="37"/>
    </row>
    <row r="11" spans="1:12" s="7" customFormat="1" ht="15.95" customHeight="1">
      <c r="A11" s="74">
        <v>7</v>
      </c>
      <c r="B11" s="82" t="s">
        <v>293</v>
      </c>
      <c r="C11" s="33" t="s">
        <v>194</v>
      </c>
      <c r="D11" s="34" t="s">
        <v>61</v>
      </c>
      <c r="E11" s="31" t="s">
        <v>298</v>
      </c>
      <c r="F11" s="36">
        <v>7.54</v>
      </c>
      <c r="G11" s="35">
        <v>90</v>
      </c>
      <c r="H11" s="24" t="str">
        <f t="shared" si="0"/>
        <v>300.000</v>
      </c>
      <c r="I11" s="25">
        <f t="shared" si="1"/>
        <v>1500000</v>
      </c>
      <c r="J11" s="119" t="s">
        <v>277</v>
      </c>
      <c r="K11" s="26"/>
      <c r="L11" s="37"/>
    </row>
    <row r="12" spans="1:12" s="7" customFormat="1" ht="15.95" customHeight="1">
      <c r="A12" s="74">
        <v>8</v>
      </c>
      <c r="B12" s="32" t="s">
        <v>294</v>
      </c>
      <c r="C12" s="33" t="s">
        <v>295</v>
      </c>
      <c r="D12" s="34" t="s">
        <v>64</v>
      </c>
      <c r="E12" s="31" t="s">
        <v>298</v>
      </c>
      <c r="F12" s="36">
        <v>7.73</v>
      </c>
      <c r="G12" s="35">
        <v>90</v>
      </c>
      <c r="H12" s="24" t="str">
        <f t="shared" si="0"/>
        <v>300.000</v>
      </c>
      <c r="I12" s="25">
        <f t="shared" si="1"/>
        <v>1500000</v>
      </c>
      <c r="J12" s="119" t="s">
        <v>277</v>
      </c>
      <c r="K12" s="26"/>
      <c r="L12" s="37"/>
    </row>
    <row r="13" spans="1:12" s="7" customFormat="1" ht="15.95" customHeight="1">
      <c r="A13" s="74">
        <v>9</v>
      </c>
      <c r="B13" s="82" t="s">
        <v>296</v>
      </c>
      <c r="C13" s="33" t="s">
        <v>166</v>
      </c>
      <c r="D13" s="34" t="s">
        <v>39</v>
      </c>
      <c r="E13" s="31" t="s">
        <v>298</v>
      </c>
      <c r="F13" s="36">
        <v>7.9</v>
      </c>
      <c r="G13" s="35">
        <v>94</v>
      </c>
      <c r="H13" s="24" t="str">
        <f t="shared" si="0"/>
        <v>300.000</v>
      </c>
      <c r="I13" s="25">
        <f t="shared" si="1"/>
        <v>1500000</v>
      </c>
      <c r="J13" s="119" t="s">
        <v>277</v>
      </c>
      <c r="K13" s="26"/>
      <c r="L13" s="37"/>
    </row>
    <row r="14" spans="1:12" s="7" customFormat="1" ht="15.95" customHeight="1">
      <c r="A14" s="74">
        <v>10</v>
      </c>
      <c r="B14" s="32" t="s">
        <v>297</v>
      </c>
      <c r="C14" s="33" t="s">
        <v>153</v>
      </c>
      <c r="D14" s="34" t="s">
        <v>75</v>
      </c>
      <c r="E14" s="31" t="s">
        <v>298</v>
      </c>
      <c r="F14" s="36">
        <v>7.01</v>
      </c>
      <c r="G14" s="35">
        <v>83</v>
      </c>
      <c r="H14" s="73" t="str">
        <f t="shared" si="0"/>
        <v>300.000</v>
      </c>
      <c r="I14" s="47">
        <f t="shared" si="1"/>
        <v>1500000</v>
      </c>
      <c r="J14" s="119" t="s">
        <v>277</v>
      </c>
      <c r="K14" s="26"/>
      <c r="L14" s="23"/>
    </row>
    <row r="15" spans="1:12" s="7" customFormat="1" ht="15.95" customHeight="1">
      <c r="A15" s="74">
        <v>11</v>
      </c>
      <c r="B15" s="82" t="s">
        <v>299</v>
      </c>
      <c r="C15" s="33" t="s">
        <v>146</v>
      </c>
      <c r="D15" s="34" t="s">
        <v>90</v>
      </c>
      <c r="E15" s="31" t="s">
        <v>298</v>
      </c>
      <c r="F15" s="36">
        <v>7.32</v>
      </c>
      <c r="G15" s="35">
        <v>88</v>
      </c>
      <c r="H15" s="24" t="str">
        <f t="shared" si="0"/>
        <v>300.000</v>
      </c>
      <c r="I15" s="25">
        <f t="shared" si="1"/>
        <v>1500000</v>
      </c>
      <c r="J15" s="119" t="s">
        <v>277</v>
      </c>
      <c r="K15" s="26"/>
      <c r="L15" s="37"/>
    </row>
    <row r="16" spans="1:12" s="7" customFormat="1" ht="15.95" customHeight="1">
      <c r="A16" s="74">
        <v>12</v>
      </c>
      <c r="B16" s="82" t="s">
        <v>300</v>
      </c>
      <c r="C16" s="33" t="s">
        <v>301</v>
      </c>
      <c r="D16" s="34" t="s">
        <v>89</v>
      </c>
      <c r="E16" s="31" t="s">
        <v>298</v>
      </c>
      <c r="F16" s="36">
        <v>7.86</v>
      </c>
      <c r="G16" s="35">
        <v>93</v>
      </c>
      <c r="H16" s="24" t="str">
        <f t="shared" ref="H16:H25" si="2">IF(AND(F16&gt;=9,G16&gt;=90),"550.000",IF(AND(F16&gt;=8,G16&gt;=80),"475.000",IF(AND(F16&gt;=7,G16&gt;=70),"300.000"," ")))</f>
        <v>300.000</v>
      </c>
      <c r="I16" s="25">
        <f t="shared" ref="I16:I25" si="3">H16*5</f>
        <v>1500000</v>
      </c>
      <c r="J16" s="119" t="s">
        <v>277</v>
      </c>
      <c r="K16" s="26"/>
      <c r="L16" s="37"/>
    </row>
    <row r="17" spans="1:12" s="7" customFormat="1" ht="15.95" customHeight="1">
      <c r="A17" s="74">
        <v>13</v>
      </c>
      <c r="B17" s="32" t="s">
        <v>302</v>
      </c>
      <c r="C17" s="33" t="s">
        <v>30</v>
      </c>
      <c r="D17" s="34" t="s">
        <v>132</v>
      </c>
      <c r="E17" s="31" t="s">
        <v>298</v>
      </c>
      <c r="F17" s="36">
        <v>7.38</v>
      </c>
      <c r="G17" s="35">
        <v>83</v>
      </c>
      <c r="H17" s="24" t="str">
        <f t="shared" si="2"/>
        <v>300.000</v>
      </c>
      <c r="I17" s="25">
        <f t="shared" si="3"/>
        <v>1500000</v>
      </c>
      <c r="J17" s="119" t="s">
        <v>277</v>
      </c>
      <c r="K17" s="26"/>
      <c r="L17" s="37"/>
    </row>
    <row r="18" spans="1:12" s="7" customFormat="1" ht="15.95" customHeight="1">
      <c r="A18" s="74">
        <v>14</v>
      </c>
      <c r="B18" s="32" t="s">
        <v>303</v>
      </c>
      <c r="C18" s="33" t="s">
        <v>304</v>
      </c>
      <c r="D18" s="34" t="s">
        <v>68</v>
      </c>
      <c r="E18" s="31" t="s">
        <v>343</v>
      </c>
      <c r="F18" s="36">
        <v>7.07</v>
      </c>
      <c r="G18" s="35">
        <v>80</v>
      </c>
      <c r="H18" s="24" t="str">
        <f t="shared" si="2"/>
        <v>300.000</v>
      </c>
      <c r="I18" s="25">
        <f t="shared" si="3"/>
        <v>1500000</v>
      </c>
      <c r="J18" s="119" t="s">
        <v>277</v>
      </c>
      <c r="K18" s="26"/>
      <c r="L18" s="37"/>
    </row>
    <row r="19" spans="1:12" s="7" customFormat="1" ht="15.95" customHeight="1">
      <c r="A19" s="74">
        <v>15</v>
      </c>
      <c r="B19" s="32" t="s">
        <v>305</v>
      </c>
      <c r="C19" s="33" t="s">
        <v>97</v>
      </c>
      <c r="D19" s="34" t="s">
        <v>66</v>
      </c>
      <c r="E19" s="31" t="s">
        <v>343</v>
      </c>
      <c r="F19" s="36">
        <v>7.19</v>
      </c>
      <c r="G19" s="35">
        <v>81</v>
      </c>
      <c r="H19" s="73" t="str">
        <f t="shared" si="2"/>
        <v>300.000</v>
      </c>
      <c r="I19" s="47">
        <f t="shared" si="3"/>
        <v>1500000</v>
      </c>
      <c r="J19" s="119" t="s">
        <v>277</v>
      </c>
      <c r="K19" s="26"/>
      <c r="L19" s="23"/>
    </row>
    <row r="20" spans="1:12" s="7" customFormat="1" ht="15.95" customHeight="1">
      <c r="A20" s="74">
        <v>16</v>
      </c>
      <c r="B20" s="82" t="s">
        <v>306</v>
      </c>
      <c r="C20" s="33" t="s">
        <v>307</v>
      </c>
      <c r="D20" s="34" t="s">
        <v>66</v>
      </c>
      <c r="E20" s="31" t="s">
        <v>343</v>
      </c>
      <c r="F20" s="36">
        <v>7.78</v>
      </c>
      <c r="G20" s="35">
        <v>82</v>
      </c>
      <c r="H20" s="24" t="str">
        <f t="shared" si="2"/>
        <v>300.000</v>
      </c>
      <c r="I20" s="25">
        <f t="shared" si="3"/>
        <v>1500000</v>
      </c>
      <c r="J20" s="119" t="s">
        <v>277</v>
      </c>
      <c r="K20" s="26"/>
      <c r="L20" s="37"/>
    </row>
    <row r="21" spans="1:12" s="7" customFormat="1" ht="15.95" customHeight="1">
      <c r="A21" s="74">
        <v>17</v>
      </c>
      <c r="B21" s="32" t="s">
        <v>308</v>
      </c>
      <c r="C21" s="33" t="s">
        <v>309</v>
      </c>
      <c r="D21" s="34" t="s">
        <v>152</v>
      </c>
      <c r="E21" s="31" t="s">
        <v>343</v>
      </c>
      <c r="F21" s="36">
        <v>7.86</v>
      </c>
      <c r="G21" s="35">
        <v>90</v>
      </c>
      <c r="H21" s="24" t="str">
        <f t="shared" si="2"/>
        <v>300.000</v>
      </c>
      <c r="I21" s="25">
        <f t="shared" si="3"/>
        <v>1500000</v>
      </c>
      <c r="J21" s="119" t="s">
        <v>277</v>
      </c>
      <c r="K21" s="26"/>
      <c r="L21" s="37"/>
    </row>
    <row r="22" spans="1:12" s="7" customFormat="1" ht="15.95" customHeight="1">
      <c r="A22" s="74">
        <v>18</v>
      </c>
      <c r="B22" s="32" t="s">
        <v>310</v>
      </c>
      <c r="C22" s="33" t="s">
        <v>311</v>
      </c>
      <c r="D22" s="34" t="s">
        <v>157</v>
      </c>
      <c r="E22" s="31" t="s">
        <v>343</v>
      </c>
      <c r="F22" s="36">
        <v>7.74</v>
      </c>
      <c r="G22" s="35">
        <v>90</v>
      </c>
      <c r="H22" s="24" t="str">
        <f t="shared" si="2"/>
        <v>300.000</v>
      </c>
      <c r="I22" s="25">
        <f t="shared" si="3"/>
        <v>1500000</v>
      </c>
      <c r="J22" s="119" t="s">
        <v>277</v>
      </c>
      <c r="K22" s="26"/>
      <c r="L22" s="37"/>
    </row>
    <row r="23" spans="1:12" s="7" customFormat="1" ht="15.95" customHeight="1">
      <c r="A23" s="74">
        <v>19</v>
      </c>
      <c r="B23" s="32" t="s">
        <v>312</v>
      </c>
      <c r="C23" s="33" t="s">
        <v>131</v>
      </c>
      <c r="D23" s="34" t="s">
        <v>148</v>
      </c>
      <c r="E23" s="31" t="s">
        <v>343</v>
      </c>
      <c r="F23" s="36">
        <v>7.33</v>
      </c>
      <c r="G23" s="35">
        <v>83</v>
      </c>
      <c r="H23" s="24" t="str">
        <f t="shared" si="2"/>
        <v>300.000</v>
      </c>
      <c r="I23" s="25">
        <f t="shared" si="3"/>
        <v>1500000</v>
      </c>
      <c r="J23" s="119" t="s">
        <v>277</v>
      </c>
      <c r="K23" s="26"/>
      <c r="L23" s="37"/>
    </row>
    <row r="24" spans="1:12" s="7" customFormat="1" ht="15.95" customHeight="1">
      <c r="A24" s="74">
        <v>20</v>
      </c>
      <c r="B24" s="32" t="s">
        <v>313</v>
      </c>
      <c r="C24" s="33" t="s">
        <v>209</v>
      </c>
      <c r="D24" s="34" t="s">
        <v>69</v>
      </c>
      <c r="E24" s="31" t="s">
        <v>343</v>
      </c>
      <c r="F24" s="36">
        <v>7.39</v>
      </c>
      <c r="G24" s="35">
        <v>90</v>
      </c>
      <c r="H24" s="73" t="str">
        <f t="shared" si="2"/>
        <v>300.000</v>
      </c>
      <c r="I24" s="47">
        <f t="shared" si="3"/>
        <v>1500000</v>
      </c>
      <c r="J24" s="119" t="s">
        <v>277</v>
      </c>
      <c r="K24" s="26"/>
      <c r="L24" s="23"/>
    </row>
    <row r="25" spans="1:12" s="7" customFormat="1" ht="15.95" customHeight="1">
      <c r="A25" s="74">
        <v>21</v>
      </c>
      <c r="B25" s="32" t="s">
        <v>314</v>
      </c>
      <c r="C25" s="33" t="s">
        <v>315</v>
      </c>
      <c r="D25" s="34" t="s">
        <v>87</v>
      </c>
      <c r="E25" s="31" t="s">
        <v>343</v>
      </c>
      <c r="F25" s="36">
        <v>7.44</v>
      </c>
      <c r="G25" s="35">
        <v>84</v>
      </c>
      <c r="H25" s="24" t="str">
        <f t="shared" si="2"/>
        <v>300.000</v>
      </c>
      <c r="I25" s="25">
        <f t="shared" si="3"/>
        <v>1500000</v>
      </c>
      <c r="J25" s="119" t="s">
        <v>277</v>
      </c>
      <c r="K25" s="26"/>
      <c r="L25" s="37"/>
    </row>
    <row r="26" spans="1:12" s="7" customFormat="1" ht="15.95" customHeight="1">
      <c r="A26" s="74">
        <v>22</v>
      </c>
      <c r="B26" s="82" t="s">
        <v>316</v>
      </c>
      <c r="C26" s="33" t="s">
        <v>317</v>
      </c>
      <c r="D26" s="34" t="s">
        <v>28</v>
      </c>
      <c r="E26" s="31" t="s">
        <v>343</v>
      </c>
      <c r="F26" s="36">
        <v>7.65</v>
      </c>
      <c r="G26" s="35">
        <v>95</v>
      </c>
      <c r="H26" s="24" t="str">
        <f t="shared" ref="H26:H35" si="4">IF(AND(F26&gt;=9,G26&gt;=90),"550.000",IF(AND(F26&gt;=8,G26&gt;=80),"475.000",IF(AND(F26&gt;=7,G26&gt;=70),"300.000"," ")))</f>
        <v>300.000</v>
      </c>
      <c r="I26" s="25">
        <f t="shared" ref="I26:I35" si="5">H26*5</f>
        <v>1500000</v>
      </c>
      <c r="J26" s="119" t="s">
        <v>277</v>
      </c>
      <c r="K26" s="26"/>
      <c r="L26" s="37"/>
    </row>
    <row r="27" spans="1:12" s="7" customFormat="1" ht="15.95" customHeight="1">
      <c r="A27" s="74">
        <v>23</v>
      </c>
      <c r="B27" s="82" t="s">
        <v>318</v>
      </c>
      <c r="C27" s="33" t="s">
        <v>319</v>
      </c>
      <c r="D27" s="34" t="s">
        <v>65</v>
      </c>
      <c r="E27" s="31" t="s">
        <v>343</v>
      </c>
      <c r="F27" s="36">
        <v>8.75</v>
      </c>
      <c r="G27" s="35">
        <v>92</v>
      </c>
      <c r="H27" s="24" t="str">
        <f t="shared" si="4"/>
        <v>475.000</v>
      </c>
      <c r="I27" s="25">
        <f t="shared" si="5"/>
        <v>2375000</v>
      </c>
      <c r="J27" s="119" t="s">
        <v>277</v>
      </c>
      <c r="K27" s="26"/>
      <c r="L27" s="37"/>
    </row>
    <row r="28" spans="1:12" s="7" customFormat="1" ht="15.95" customHeight="1">
      <c r="A28" s="74">
        <v>24</v>
      </c>
      <c r="B28" s="32" t="s">
        <v>320</v>
      </c>
      <c r="C28" s="33" t="s">
        <v>321</v>
      </c>
      <c r="D28" s="34" t="s">
        <v>136</v>
      </c>
      <c r="E28" s="31" t="s">
        <v>343</v>
      </c>
      <c r="F28" s="36">
        <v>7.65</v>
      </c>
      <c r="G28" s="35">
        <v>80</v>
      </c>
      <c r="H28" s="24" t="str">
        <f t="shared" si="4"/>
        <v>300.000</v>
      </c>
      <c r="I28" s="25">
        <f t="shared" si="5"/>
        <v>1500000</v>
      </c>
      <c r="J28" s="119" t="s">
        <v>277</v>
      </c>
      <c r="K28" s="26"/>
      <c r="L28" s="37"/>
    </row>
    <row r="29" spans="1:12" s="7" customFormat="1" ht="15.95" customHeight="1">
      <c r="A29" s="74">
        <v>25</v>
      </c>
      <c r="B29" s="82" t="s">
        <v>322</v>
      </c>
      <c r="C29" s="33" t="s">
        <v>323</v>
      </c>
      <c r="D29" s="34" t="s">
        <v>95</v>
      </c>
      <c r="E29" s="31" t="s">
        <v>343</v>
      </c>
      <c r="F29" s="36">
        <v>7.89</v>
      </c>
      <c r="G29" s="35">
        <v>90</v>
      </c>
      <c r="H29" s="73" t="str">
        <f t="shared" si="4"/>
        <v>300.000</v>
      </c>
      <c r="I29" s="47">
        <f t="shared" si="5"/>
        <v>1500000</v>
      </c>
      <c r="J29" s="119" t="s">
        <v>277</v>
      </c>
      <c r="K29" s="26"/>
      <c r="L29" s="23"/>
    </row>
    <row r="30" spans="1:12" s="7" customFormat="1" ht="15.95" customHeight="1">
      <c r="A30" s="74">
        <v>26</v>
      </c>
      <c r="B30" s="32" t="s">
        <v>324</v>
      </c>
      <c r="C30" s="33" t="s">
        <v>174</v>
      </c>
      <c r="D30" s="34" t="s">
        <v>57</v>
      </c>
      <c r="E30" s="31" t="s">
        <v>344</v>
      </c>
      <c r="F30" s="36">
        <v>8.32</v>
      </c>
      <c r="G30" s="35">
        <v>88</v>
      </c>
      <c r="H30" s="24" t="str">
        <f t="shared" si="4"/>
        <v>475.000</v>
      </c>
      <c r="I30" s="25">
        <f t="shared" si="5"/>
        <v>2375000</v>
      </c>
      <c r="J30" s="119" t="s">
        <v>277</v>
      </c>
      <c r="K30" s="26"/>
      <c r="L30" s="37"/>
    </row>
    <row r="31" spans="1:12" s="7" customFormat="1" ht="15.95" customHeight="1">
      <c r="A31" s="74">
        <v>27</v>
      </c>
      <c r="B31" s="32" t="s">
        <v>325</v>
      </c>
      <c r="C31" s="33" t="s">
        <v>83</v>
      </c>
      <c r="D31" s="34" t="s">
        <v>28</v>
      </c>
      <c r="E31" s="31" t="s">
        <v>344</v>
      </c>
      <c r="F31" s="36">
        <v>8.66</v>
      </c>
      <c r="G31" s="35">
        <v>94</v>
      </c>
      <c r="H31" s="24" t="str">
        <f t="shared" si="4"/>
        <v>475.000</v>
      </c>
      <c r="I31" s="25">
        <f t="shared" si="5"/>
        <v>2375000</v>
      </c>
      <c r="J31" s="119" t="s">
        <v>277</v>
      </c>
      <c r="K31" s="26"/>
      <c r="L31" s="37"/>
    </row>
    <row r="32" spans="1:12" s="7" customFormat="1" ht="15.95" customHeight="1">
      <c r="A32" s="74">
        <v>28</v>
      </c>
      <c r="B32" s="32" t="s">
        <v>326</v>
      </c>
      <c r="C32" s="33" t="s">
        <v>212</v>
      </c>
      <c r="D32" s="34" t="s">
        <v>40</v>
      </c>
      <c r="E32" s="31" t="s">
        <v>344</v>
      </c>
      <c r="F32" s="36">
        <v>7.76</v>
      </c>
      <c r="G32" s="35">
        <v>82</v>
      </c>
      <c r="H32" s="24" t="str">
        <f t="shared" si="4"/>
        <v>300.000</v>
      </c>
      <c r="I32" s="25">
        <f t="shared" si="5"/>
        <v>1500000</v>
      </c>
      <c r="J32" s="119" t="s">
        <v>277</v>
      </c>
      <c r="K32" s="26"/>
      <c r="L32" s="37"/>
    </row>
    <row r="33" spans="1:12" s="7" customFormat="1" ht="15.95" customHeight="1">
      <c r="A33" s="74">
        <v>29</v>
      </c>
      <c r="B33" s="32" t="s">
        <v>327</v>
      </c>
      <c r="C33" s="33" t="s">
        <v>328</v>
      </c>
      <c r="D33" s="34" t="s">
        <v>38</v>
      </c>
      <c r="E33" s="31" t="s">
        <v>344</v>
      </c>
      <c r="F33" s="36">
        <v>8.7200000000000006</v>
      </c>
      <c r="G33" s="35">
        <v>100</v>
      </c>
      <c r="H33" s="24" t="str">
        <f t="shared" si="4"/>
        <v>475.000</v>
      </c>
      <c r="I33" s="25">
        <f t="shared" si="5"/>
        <v>2375000</v>
      </c>
      <c r="J33" s="119" t="s">
        <v>277</v>
      </c>
      <c r="K33" s="26"/>
      <c r="L33" s="37"/>
    </row>
    <row r="34" spans="1:12" s="7" customFormat="1" ht="15.95" customHeight="1">
      <c r="A34" s="74">
        <v>30</v>
      </c>
      <c r="B34" s="32" t="s">
        <v>329</v>
      </c>
      <c r="C34" s="33" t="s">
        <v>330</v>
      </c>
      <c r="D34" s="34" t="s">
        <v>53</v>
      </c>
      <c r="E34" s="31" t="s">
        <v>344</v>
      </c>
      <c r="F34" s="36">
        <v>8.3800000000000008</v>
      </c>
      <c r="G34" s="35">
        <v>86</v>
      </c>
      <c r="H34" s="73" t="str">
        <f t="shared" si="4"/>
        <v>475.000</v>
      </c>
      <c r="I34" s="47">
        <f t="shared" si="5"/>
        <v>2375000</v>
      </c>
      <c r="J34" s="119" t="s">
        <v>277</v>
      </c>
      <c r="K34" s="26"/>
      <c r="L34" s="23"/>
    </row>
    <row r="35" spans="1:12" s="7" customFormat="1" ht="15.95" customHeight="1">
      <c r="A35" s="74">
        <v>31</v>
      </c>
      <c r="B35" s="32" t="s">
        <v>331</v>
      </c>
      <c r="C35" s="33" t="s">
        <v>185</v>
      </c>
      <c r="D35" s="34" t="s">
        <v>173</v>
      </c>
      <c r="E35" s="31" t="s">
        <v>344</v>
      </c>
      <c r="F35" s="36">
        <v>8.92</v>
      </c>
      <c r="G35" s="35">
        <v>100</v>
      </c>
      <c r="H35" s="24" t="str">
        <f t="shared" si="4"/>
        <v>475.000</v>
      </c>
      <c r="I35" s="25">
        <f t="shared" si="5"/>
        <v>2375000</v>
      </c>
      <c r="J35" s="119" t="s">
        <v>277</v>
      </c>
      <c r="K35" s="26"/>
      <c r="L35" s="37"/>
    </row>
    <row r="36" spans="1:12" s="7" customFormat="1" ht="15.95" customHeight="1">
      <c r="A36" s="74">
        <v>32</v>
      </c>
      <c r="B36" s="32" t="s">
        <v>332</v>
      </c>
      <c r="C36" s="33" t="s">
        <v>80</v>
      </c>
      <c r="D36" s="34" t="s">
        <v>29</v>
      </c>
      <c r="E36" s="31" t="s">
        <v>344</v>
      </c>
      <c r="F36" s="36">
        <v>7.78</v>
      </c>
      <c r="G36" s="35">
        <v>88</v>
      </c>
      <c r="H36" s="24" t="str">
        <f t="shared" si="0"/>
        <v>300.000</v>
      </c>
      <c r="I36" s="25">
        <f t="shared" si="1"/>
        <v>1500000</v>
      </c>
      <c r="J36" s="119" t="s">
        <v>277</v>
      </c>
      <c r="K36" s="26"/>
      <c r="L36" s="37"/>
    </row>
    <row r="37" spans="1:12" s="7" customFormat="1" ht="15.95" customHeight="1">
      <c r="A37" s="74">
        <v>33</v>
      </c>
      <c r="B37" s="32" t="s">
        <v>333</v>
      </c>
      <c r="C37" s="33" t="s">
        <v>334</v>
      </c>
      <c r="D37" s="34" t="s">
        <v>100</v>
      </c>
      <c r="E37" s="31" t="s">
        <v>344</v>
      </c>
      <c r="F37" s="36">
        <v>7.3</v>
      </c>
      <c r="G37" s="35">
        <v>83</v>
      </c>
      <c r="H37" s="24" t="str">
        <f t="shared" si="0"/>
        <v>300.000</v>
      </c>
      <c r="I37" s="25">
        <f t="shared" si="1"/>
        <v>1500000</v>
      </c>
      <c r="J37" s="119" t="s">
        <v>277</v>
      </c>
      <c r="K37" s="26"/>
      <c r="L37" s="37"/>
    </row>
    <row r="38" spans="1:12" s="7" customFormat="1" ht="15.95" customHeight="1">
      <c r="A38" s="74">
        <v>34</v>
      </c>
      <c r="B38" s="32" t="s">
        <v>335</v>
      </c>
      <c r="C38" s="33" t="s">
        <v>336</v>
      </c>
      <c r="D38" s="34" t="s">
        <v>157</v>
      </c>
      <c r="E38" s="31" t="s">
        <v>345</v>
      </c>
      <c r="F38" s="36">
        <v>7.5</v>
      </c>
      <c r="G38" s="35">
        <v>75</v>
      </c>
      <c r="H38" s="24" t="str">
        <f t="shared" si="0"/>
        <v>300.000</v>
      </c>
      <c r="I38" s="25">
        <f t="shared" si="1"/>
        <v>1500000</v>
      </c>
      <c r="J38" s="118" t="s">
        <v>252</v>
      </c>
      <c r="K38" s="26"/>
      <c r="L38" s="37"/>
    </row>
    <row r="39" spans="1:12" s="7" customFormat="1" ht="15.95" customHeight="1">
      <c r="A39" s="74">
        <v>35</v>
      </c>
      <c r="B39" s="32" t="s">
        <v>337</v>
      </c>
      <c r="C39" s="33" t="s">
        <v>336</v>
      </c>
      <c r="D39" s="34" t="s">
        <v>58</v>
      </c>
      <c r="E39" s="31" t="s">
        <v>345</v>
      </c>
      <c r="F39" s="36">
        <v>7.8</v>
      </c>
      <c r="G39" s="35">
        <v>78</v>
      </c>
      <c r="H39" s="73" t="str">
        <f t="shared" si="0"/>
        <v>300.000</v>
      </c>
      <c r="I39" s="47">
        <f t="shared" si="1"/>
        <v>1500000</v>
      </c>
      <c r="J39" s="118" t="s">
        <v>252</v>
      </c>
      <c r="K39" s="26"/>
      <c r="L39" s="23"/>
    </row>
    <row r="40" spans="1:12" s="7" customFormat="1" ht="15.95" customHeight="1">
      <c r="A40" s="74">
        <v>36</v>
      </c>
      <c r="B40" s="32" t="s">
        <v>338</v>
      </c>
      <c r="C40" s="33" t="s">
        <v>339</v>
      </c>
      <c r="D40" s="34" t="s">
        <v>96</v>
      </c>
      <c r="E40" s="31" t="s">
        <v>345</v>
      </c>
      <c r="F40" s="36">
        <v>7.4</v>
      </c>
      <c r="G40" s="35">
        <v>74</v>
      </c>
      <c r="H40" s="24" t="str">
        <f t="shared" si="0"/>
        <v>300.000</v>
      </c>
      <c r="I40" s="25">
        <f t="shared" si="1"/>
        <v>1500000</v>
      </c>
      <c r="J40" s="118" t="s">
        <v>252</v>
      </c>
      <c r="K40" s="26"/>
      <c r="L40" s="37"/>
    </row>
    <row r="41" spans="1:12" s="7" customFormat="1" ht="15.95" customHeight="1">
      <c r="A41" s="74">
        <v>37</v>
      </c>
      <c r="B41" s="32" t="s">
        <v>340</v>
      </c>
      <c r="C41" s="33" t="s">
        <v>341</v>
      </c>
      <c r="D41" s="34" t="s">
        <v>65</v>
      </c>
      <c r="E41" s="31" t="s">
        <v>345</v>
      </c>
      <c r="F41" s="36">
        <v>7.05</v>
      </c>
      <c r="G41" s="35">
        <v>75</v>
      </c>
      <c r="H41" s="24" t="str">
        <f t="shared" si="0"/>
        <v>300.000</v>
      </c>
      <c r="I41" s="25">
        <f t="shared" si="1"/>
        <v>1500000</v>
      </c>
      <c r="J41" s="118" t="s">
        <v>252</v>
      </c>
      <c r="K41" s="26"/>
      <c r="L41" s="37"/>
    </row>
    <row r="42" spans="1:12" s="7" customFormat="1" ht="15.95" customHeight="1">
      <c r="A42" s="74">
        <v>38</v>
      </c>
      <c r="B42" s="32" t="s">
        <v>342</v>
      </c>
      <c r="C42" s="33" t="s">
        <v>112</v>
      </c>
      <c r="D42" s="34" t="s">
        <v>106</v>
      </c>
      <c r="E42" s="31" t="s">
        <v>345</v>
      </c>
      <c r="F42" s="36">
        <v>7.5</v>
      </c>
      <c r="G42" s="35">
        <v>75</v>
      </c>
      <c r="H42" s="24" t="str">
        <f t="shared" si="0"/>
        <v>300.000</v>
      </c>
      <c r="I42" s="25">
        <f t="shared" si="1"/>
        <v>1500000</v>
      </c>
      <c r="J42" s="118" t="s">
        <v>252</v>
      </c>
      <c r="K42" s="26"/>
      <c r="L42" s="37"/>
    </row>
    <row r="43" spans="1:12" s="7" customFormat="1" ht="24.95" customHeight="1">
      <c r="A43" s="97" t="s">
        <v>3</v>
      </c>
      <c r="B43" s="97"/>
      <c r="C43" s="97"/>
      <c r="D43" s="67">
        <f>A42</f>
        <v>38</v>
      </c>
      <c r="E43" s="98" t="s">
        <v>347</v>
      </c>
      <c r="F43" s="99"/>
      <c r="G43" s="99"/>
      <c r="H43" s="100"/>
      <c r="I43" s="69">
        <f>SUM(I5:I42)</f>
        <v>63125000</v>
      </c>
      <c r="J43" s="112"/>
      <c r="K43" s="109"/>
      <c r="L43" s="27">
        <f ca="1">COUNTIF(L43:L54,"Nữ")</f>
        <v>0</v>
      </c>
    </row>
    <row r="44" spans="1:12" ht="24.95" customHeight="1">
      <c r="A44" s="110" t="s">
        <v>346</v>
      </c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8"/>
    </row>
    <row r="45" spans="1:12" ht="18" customHeight="1"/>
    <row r="46" spans="1:12" ht="18" customHeight="1"/>
    <row r="47" spans="1:12" ht="18" customHeight="1"/>
    <row r="48" spans="1:12" ht="18" customHeight="1"/>
    <row r="49" ht="18" customHeight="1"/>
  </sheetData>
  <mergeCells count="7">
    <mergeCell ref="A44:K44"/>
    <mergeCell ref="A1:K1"/>
    <mergeCell ref="A2:K2"/>
    <mergeCell ref="C4:D4"/>
    <mergeCell ref="A43:C43"/>
    <mergeCell ref="E43:H43"/>
    <mergeCell ref="J43:K43"/>
  </mergeCells>
  <conditionalFormatting sqref="I40">
    <cfRule type="cellIs" dxfId="331" priority="131" stopIfTrue="1" operator="equal">
      <formula>2375000</formula>
    </cfRule>
    <cfRule type="cellIs" dxfId="330" priority="132" stopIfTrue="1" operator="equal">
      <formula>2750000</formula>
    </cfRule>
  </conditionalFormatting>
  <conditionalFormatting sqref="I5 I41">
    <cfRule type="cellIs" dxfId="329" priority="135" stopIfTrue="1" operator="equal">
      <formula>2375000</formula>
    </cfRule>
    <cfRule type="cellIs" dxfId="328" priority="136" stopIfTrue="1" operator="equal">
      <formula>2750000</formula>
    </cfRule>
  </conditionalFormatting>
  <conditionalFormatting sqref="I42">
    <cfRule type="cellIs" dxfId="327" priority="133" stopIfTrue="1" operator="equal">
      <formula>2375000</formula>
    </cfRule>
    <cfRule type="cellIs" dxfId="326" priority="134" stopIfTrue="1" operator="equal">
      <formula>2750000</formula>
    </cfRule>
  </conditionalFormatting>
  <conditionalFormatting sqref="I36">
    <cfRule type="cellIs" dxfId="325" priority="129" stopIfTrue="1" operator="equal">
      <formula>2375000</formula>
    </cfRule>
    <cfRule type="cellIs" dxfId="324" priority="130" stopIfTrue="1" operator="equal">
      <formula>2750000</formula>
    </cfRule>
  </conditionalFormatting>
  <conditionalFormatting sqref="I37:I39">
    <cfRule type="cellIs" dxfId="323" priority="127" stopIfTrue="1" operator="equal">
      <formula>2375000</formula>
    </cfRule>
    <cfRule type="cellIs" dxfId="322" priority="128" stopIfTrue="1" operator="equal">
      <formula>2750000</formula>
    </cfRule>
  </conditionalFormatting>
  <conditionalFormatting sqref="I35">
    <cfRule type="cellIs" dxfId="321" priority="107" stopIfTrue="1" operator="equal">
      <formula>2375000</formula>
    </cfRule>
    <cfRule type="cellIs" dxfId="320" priority="108" stopIfTrue="1" operator="equal">
      <formula>2750000</formula>
    </cfRule>
  </conditionalFormatting>
  <conditionalFormatting sqref="I31">
    <cfRule type="cellIs" dxfId="319" priority="105" stopIfTrue="1" operator="equal">
      <formula>2375000</formula>
    </cfRule>
    <cfRule type="cellIs" dxfId="318" priority="106" stopIfTrue="1" operator="equal">
      <formula>2750000</formula>
    </cfRule>
  </conditionalFormatting>
  <conditionalFormatting sqref="I32:I34">
    <cfRule type="cellIs" dxfId="317" priority="103" stopIfTrue="1" operator="equal">
      <formula>2375000</formula>
    </cfRule>
    <cfRule type="cellIs" dxfId="316" priority="104" stopIfTrue="1" operator="equal">
      <formula>2750000</formula>
    </cfRule>
  </conditionalFormatting>
  <conditionalFormatting sqref="I30">
    <cfRule type="cellIs" dxfId="315" priority="101" stopIfTrue="1" operator="equal">
      <formula>2375000</formula>
    </cfRule>
    <cfRule type="cellIs" dxfId="314" priority="102" stopIfTrue="1" operator="equal">
      <formula>2750000</formula>
    </cfRule>
  </conditionalFormatting>
  <conditionalFormatting sqref="I26">
    <cfRule type="cellIs" dxfId="313" priority="99" stopIfTrue="1" operator="equal">
      <formula>2375000</formula>
    </cfRule>
    <cfRule type="cellIs" dxfId="312" priority="100" stopIfTrue="1" operator="equal">
      <formula>2750000</formula>
    </cfRule>
  </conditionalFormatting>
  <conditionalFormatting sqref="I27:I29">
    <cfRule type="cellIs" dxfId="311" priority="97" stopIfTrue="1" operator="equal">
      <formula>2375000</formula>
    </cfRule>
    <cfRule type="cellIs" dxfId="310" priority="98" stopIfTrue="1" operator="equal">
      <formula>2750000</formula>
    </cfRule>
  </conditionalFormatting>
  <conditionalFormatting sqref="I25">
    <cfRule type="cellIs" dxfId="309" priority="77" stopIfTrue="1" operator="equal">
      <formula>2375000</formula>
    </cfRule>
    <cfRule type="cellIs" dxfId="308" priority="78" stopIfTrue="1" operator="equal">
      <formula>2750000</formula>
    </cfRule>
  </conditionalFormatting>
  <conditionalFormatting sqref="I21">
    <cfRule type="cellIs" dxfId="307" priority="75" stopIfTrue="1" operator="equal">
      <formula>2375000</formula>
    </cfRule>
    <cfRule type="cellIs" dxfId="306" priority="76" stopIfTrue="1" operator="equal">
      <formula>2750000</formula>
    </cfRule>
  </conditionalFormatting>
  <conditionalFormatting sqref="I22:I24">
    <cfRule type="cellIs" dxfId="305" priority="73" stopIfTrue="1" operator="equal">
      <formula>2375000</formula>
    </cfRule>
    <cfRule type="cellIs" dxfId="304" priority="74" stopIfTrue="1" operator="equal">
      <formula>2750000</formula>
    </cfRule>
  </conditionalFormatting>
  <conditionalFormatting sqref="I20">
    <cfRule type="cellIs" dxfId="303" priority="71" stopIfTrue="1" operator="equal">
      <formula>2375000</formula>
    </cfRule>
    <cfRule type="cellIs" dxfId="302" priority="72" stopIfTrue="1" operator="equal">
      <formula>2750000</formula>
    </cfRule>
  </conditionalFormatting>
  <conditionalFormatting sqref="I16">
    <cfRule type="cellIs" dxfId="301" priority="69" stopIfTrue="1" operator="equal">
      <formula>2375000</formula>
    </cfRule>
    <cfRule type="cellIs" dxfId="300" priority="70" stopIfTrue="1" operator="equal">
      <formula>2750000</formula>
    </cfRule>
  </conditionalFormatting>
  <conditionalFormatting sqref="I17:I19">
    <cfRule type="cellIs" dxfId="299" priority="67" stopIfTrue="1" operator="equal">
      <formula>2375000</formula>
    </cfRule>
    <cfRule type="cellIs" dxfId="298" priority="68" stopIfTrue="1" operator="equal">
      <formula>2750000</formula>
    </cfRule>
  </conditionalFormatting>
  <conditionalFormatting sqref="I15">
    <cfRule type="cellIs" dxfId="297" priority="47" stopIfTrue="1" operator="equal">
      <formula>2375000</formula>
    </cfRule>
    <cfRule type="cellIs" dxfId="296" priority="48" stopIfTrue="1" operator="equal">
      <formula>2750000</formula>
    </cfRule>
  </conditionalFormatting>
  <conditionalFormatting sqref="I11">
    <cfRule type="cellIs" dxfId="295" priority="45" stopIfTrue="1" operator="equal">
      <formula>2375000</formula>
    </cfRule>
    <cfRule type="cellIs" dxfId="294" priority="46" stopIfTrue="1" operator="equal">
      <formula>2750000</formula>
    </cfRule>
  </conditionalFormatting>
  <conditionalFormatting sqref="I12:I14">
    <cfRule type="cellIs" dxfId="293" priority="43" stopIfTrue="1" operator="equal">
      <formula>2375000</formula>
    </cfRule>
    <cfRule type="cellIs" dxfId="292" priority="44" stopIfTrue="1" operator="equal">
      <formula>2750000</formula>
    </cfRule>
  </conditionalFormatting>
  <conditionalFormatting sqref="I10">
    <cfRule type="cellIs" dxfId="291" priority="41" stopIfTrue="1" operator="equal">
      <formula>2375000</formula>
    </cfRule>
    <cfRule type="cellIs" dxfId="290" priority="42" stopIfTrue="1" operator="equal">
      <formula>2750000</formula>
    </cfRule>
  </conditionalFormatting>
  <conditionalFormatting sqref="I6">
    <cfRule type="cellIs" dxfId="289" priority="39" stopIfTrue="1" operator="equal">
      <formula>2375000</formula>
    </cfRule>
    <cfRule type="cellIs" dxfId="288" priority="40" stopIfTrue="1" operator="equal">
      <formula>2750000</formula>
    </cfRule>
  </conditionalFormatting>
  <conditionalFormatting sqref="I7:I9">
    <cfRule type="cellIs" dxfId="287" priority="37" stopIfTrue="1" operator="equal">
      <formula>2375000</formula>
    </cfRule>
    <cfRule type="cellIs" dxfId="286" priority="38" stopIfTrue="1" operator="equal">
      <formula>2750000</formula>
    </cfRule>
  </conditionalFormatting>
  <conditionalFormatting sqref="F5:F10">
    <cfRule type="cellIs" dxfId="285" priority="16" stopIfTrue="1" operator="lessThan">
      <formula>3</formula>
    </cfRule>
    <cfRule type="cellIs" dxfId="284" priority="17" stopIfTrue="1" operator="lessThan">
      <formula>5</formula>
    </cfRule>
    <cfRule type="cellIs" dxfId="283" priority="18" stopIfTrue="1" operator="notBetween">
      <formula>7</formula>
      <formula>"&lt;7"</formula>
    </cfRule>
  </conditionalFormatting>
  <conditionalFormatting sqref="F11:F14">
    <cfRule type="cellIs" dxfId="282" priority="10" stopIfTrue="1" operator="lessThan">
      <formula>3</formula>
    </cfRule>
    <cfRule type="cellIs" dxfId="281" priority="11" stopIfTrue="1" operator="lessThan">
      <formula>5</formula>
    </cfRule>
    <cfRule type="cellIs" dxfId="280" priority="12" stopIfTrue="1" operator="notBetween">
      <formula>7</formula>
      <formula>"&lt;7"</formula>
    </cfRule>
  </conditionalFormatting>
  <conditionalFormatting sqref="G5:G10">
    <cfRule type="cellIs" dxfId="279" priority="13" stopIfTrue="1" operator="lessThan">
      <formula>30</formula>
    </cfRule>
    <cfRule type="cellIs" dxfId="278" priority="14" stopIfTrue="1" operator="lessThan">
      <formula>50</formula>
    </cfRule>
    <cfRule type="cellIs" dxfId="277" priority="15" stopIfTrue="1" operator="notBetween">
      <formula>70</formula>
      <formula>"&lt;70"</formula>
    </cfRule>
  </conditionalFormatting>
  <conditionalFormatting sqref="G11:G14">
    <cfRule type="cellIs" dxfId="276" priority="7" stopIfTrue="1" operator="lessThan">
      <formula>30</formula>
    </cfRule>
    <cfRule type="cellIs" dxfId="275" priority="8" stopIfTrue="1" operator="lessThan">
      <formula>50</formula>
    </cfRule>
    <cfRule type="cellIs" dxfId="274" priority="9" stopIfTrue="1" operator="notBetween">
      <formula>70</formula>
      <formula>"&lt;70"</formula>
    </cfRule>
  </conditionalFormatting>
  <conditionalFormatting sqref="F15:F42">
    <cfRule type="cellIs" dxfId="273" priority="4" stopIfTrue="1" operator="lessThan">
      <formula>3</formula>
    </cfRule>
    <cfRule type="cellIs" dxfId="272" priority="5" stopIfTrue="1" operator="lessThan">
      <formula>5</formula>
    </cfRule>
    <cfRule type="cellIs" dxfId="271" priority="6" stopIfTrue="1" operator="notBetween">
      <formula>7</formula>
      <formula>"&lt;7"</formula>
    </cfRule>
  </conditionalFormatting>
  <conditionalFormatting sqref="G15:G42">
    <cfRule type="cellIs" dxfId="270" priority="1" stopIfTrue="1" operator="lessThan">
      <formula>30</formula>
    </cfRule>
    <cfRule type="cellIs" dxfId="269" priority="2" stopIfTrue="1" operator="lessThan">
      <formula>50</formula>
    </cfRule>
    <cfRule type="cellIs" dxfId="268" priority="3" stopIfTrue="1" operator="notBetween">
      <formula>70</formula>
      <formula>"&lt;70"</formula>
    </cfRule>
  </conditionalFormatting>
  <pageMargins left="0.75" right="0.25" top="0.5" bottom="0.5" header="0" footer="0.25"/>
  <pageSetup paperSize="9" scale="95" orientation="portrait" horizontalDpi="300" verticalDpi="300" r:id="rId1"/>
  <headerFooter differentFirst="1" scaleWithDoc="0" alignWithMargins="0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view="pageBreakPreview" zoomScaleNormal="100" workbookViewId="0">
      <selection activeCell="C10" sqref="C10"/>
    </sheetView>
  </sheetViews>
  <sheetFormatPr defaultColWidth="9" defaultRowHeight="15"/>
  <cols>
    <col min="1" max="1" width="4.625" style="2" customWidth="1"/>
    <col min="2" max="2" width="8.625" style="2" customWidth="1"/>
    <col min="3" max="3" width="16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4.625" style="11" customWidth="1"/>
    <col min="13" max="13" width="5.625" style="2" customWidth="1"/>
    <col min="14" max="16384" width="9" style="2"/>
  </cols>
  <sheetData>
    <row r="1" spans="1:12" ht="45" customHeight="1">
      <c r="A1" s="103" t="s">
        <v>257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2"/>
    </row>
    <row r="2" spans="1:12" s="7" customFormat="1" ht="24.95" customHeight="1">
      <c r="A2" s="105" t="s">
        <v>256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3"/>
    </row>
    <row r="3" spans="1:12" ht="35.1" hidden="1" customHeight="1">
      <c r="A3" s="106" t="s">
        <v>210</v>
      </c>
      <c r="B3" s="106"/>
      <c r="C3" s="107"/>
      <c r="D3" s="107"/>
      <c r="E3" s="107"/>
      <c r="F3" s="107"/>
      <c r="G3" s="107"/>
      <c r="H3" s="107"/>
      <c r="I3" s="107"/>
      <c r="J3" s="107"/>
      <c r="K3" s="107"/>
    </row>
    <row r="4" spans="1:12" s="7" customFormat="1" ht="15" customHeight="1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13"/>
    </row>
    <row r="5" spans="1:12" s="7" customFormat="1" ht="35.1" customHeight="1">
      <c r="A5" s="80" t="s">
        <v>0</v>
      </c>
      <c r="B5" s="80" t="s">
        <v>15</v>
      </c>
      <c r="C5" s="108" t="s">
        <v>6</v>
      </c>
      <c r="D5" s="108"/>
      <c r="E5" s="3" t="s">
        <v>7</v>
      </c>
      <c r="F5" s="14" t="s">
        <v>12</v>
      </c>
      <c r="G5" s="4" t="s">
        <v>1</v>
      </c>
      <c r="H5" s="80" t="s">
        <v>8</v>
      </c>
      <c r="I5" s="4" t="s">
        <v>10</v>
      </c>
      <c r="J5" s="4" t="s">
        <v>9</v>
      </c>
      <c r="K5" s="80" t="s">
        <v>2</v>
      </c>
      <c r="L5" s="4" t="s">
        <v>11</v>
      </c>
    </row>
    <row r="6" spans="1:12" s="7" customFormat="1" ht="24.95" customHeight="1">
      <c r="A6" s="74">
        <v>1</v>
      </c>
      <c r="B6" s="32" t="s">
        <v>258</v>
      </c>
      <c r="C6" s="33" t="s">
        <v>125</v>
      </c>
      <c r="D6" s="34" t="s">
        <v>66</v>
      </c>
      <c r="E6" s="31" t="s">
        <v>276</v>
      </c>
      <c r="F6" s="36">
        <v>7.83</v>
      </c>
      <c r="G6" s="35">
        <v>82</v>
      </c>
      <c r="H6" s="75" t="str">
        <f t="shared" ref="H6:H16" si="0">IF(AND(F6&gt;=9,G6&gt;=90),"550.000",IF(AND(F6&gt;=8,G6&gt;=80),"475.000",IF(AND(F6&gt;=7,G6&gt;=70),"300.000"," ")))</f>
        <v>300.000</v>
      </c>
      <c r="I6" s="76">
        <f t="shared" ref="I6:I16" si="1">H6*5</f>
        <v>1500000</v>
      </c>
      <c r="J6" s="119" t="s">
        <v>277</v>
      </c>
      <c r="K6" s="26"/>
      <c r="L6" s="37"/>
    </row>
    <row r="7" spans="1:12" s="7" customFormat="1" ht="24.95" customHeight="1">
      <c r="A7" s="74">
        <v>2</v>
      </c>
      <c r="B7" s="32" t="s">
        <v>259</v>
      </c>
      <c r="C7" s="33" t="s">
        <v>183</v>
      </c>
      <c r="D7" s="34" t="s">
        <v>260</v>
      </c>
      <c r="E7" s="31" t="s">
        <v>276</v>
      </c>
      <c r="F7" s="36">
        <v>7.52</v>
      </c>
      <c r="G7" s="35">
        <v>90</v>
      </c>
      <c r="H7" s="24" t="str">
        <f t="shared" ref="H7:H11" si="2">IF(AND(F7&gt;=9,G7&gt;=90),"550.000",IF(AND(F7&gt;=8,G7&gt;=80),"475.000",IF(AND(F7&gt;=7,G7&gt;=70),"300.000"," ")))</f>
        <v>300.000</v>
      </c>
      <c r="I7" s="25">
        <f t="shared" ref="I7:I11" si="3">H7*5</f>
        <v>1500000</v>
      </c>
      <c r="J7" s="119" t="s">
        <v>277</v>
      </c>
      <c r="K7" s="26"/>
      <c r="L7" s="37"/>
    </row>
    <row r="8" spans="1:12" s="7" customFormat="1" ht="24.95" customHeight="1">
      <c r="A8" s="74">
        <v>3</v>
      </c>
      <c r="B8" s="32" t="s">
        <v>261</v>
      </c>
      <c r="C8" s="33" t="s">
        <v>262</v>
      </c>
      <c r="D8" s="34" t="s">
        <v>58</v>
      </c>
      <c r="E8" s="31" t="s">
        <v>276</v>
      </c>
      <c r="F8" s="36">
        <v>7.8</v>
      </c>
      <c r="G8" s="35">
        <v>85</v>
      </c>
      <c r="H8" s="24" t="str">
        <f t="shared" si="2"/>
        <v>300.000</v>
      </c>
      <c r="I8" s="25">
        <f t="shared" si="3"/>
        <v>1500000</v>
      </c>
      <c r="J8" s="119" t="s">
        <v>277</v>
      </c>
      <c r="K8" s="26"/>
      <c r="L8" s="37"/>
    </row>
    <row r="9" spans="1:12" s="7" customFormat="1" ht="24.95" customHeight="1">
      <c r="A9" s="74">
        <v>4</v>
      </c>
      <c r="B9" s="32" t="s">
        <v>263</v>
      </c>
      <c r="C9" s="33" t="s">
        <v>202</v>
      </c>
      <c r="D9" s="34" t="s">
        <v>57</v>
      </c>
      <c r="E9" s="31" t="s">
        <v>276</v>
      </c>
      <c r="F9" s="36">
        <v>7.95</v>
      </c>
      <c r="G9" s="35">
        <v>93</v>
      </c>
      <c r="H9" s="24" t="str">
        <f t="shared" si="2"/>
        <v>300.000</v>
      </c>
      <c r="I9" s="25">
        <f t="shared" si="3"/>
        <v>1500000</v>
      </c>
      <c r="J9" s="119" t="s">
        <v>277</v>
      </c>
      <c r="K9" s="26"/>
      <c r="L9" s="37"/>
    </row>
    <row r="10" spans="1:12" s="7" customFormat="1" ht="24.95" customHeight="1">
      <c r="A10" s="74">
        <v>5</v>
      </c>
      <c r="B10" s="82" t="s">
        <v>264</v>
      </c>
      <c r="C10" s="33" t="s">
        <v>265</v>
      </c>
      <c r="D10" s="34" t="s">
        <v>93</v>
      </c>
      <c r="E10" s="31" t="s">
        <v>276</v>
      </c>
      <c r="F10" s="36">
        <v>8.15</v>
      </c>
      <c r="G10" s="35">
        <v>90</v>
      </c>
      <c r="H10" s="73" t="str">
        <f t="shared" si="2"/>
        <v>475.000</v>
      </c>
      <c r="I10" s="47">
        <f t="shared" si="3"/>
        <v>2375000</v>
      </c>
      <c r="J10" s="119" t="s">
        <v>277</v>
      </c>
      <c r="K10" s="26"/>
      <c r="L10" s="23"/>
    </row>
    <row r="11" spans="1:12" s="7" customFormat="1" ht="24.95" customHeight="1">
      <c r="A11" s="74">
        <v>6</v>
      </c>
      <c r="B11" s="32" t="s">
        <v>266</v>
      </c>
      <c r="C11" s="33" t="s">
        <v>267</v>
      </c>
      <c r="D11" s="34" t="s">
        <v>65</v>
      </c>
      <c r="E11" s="31" t="s">
        <v>276</v>
      </c>
      <c r="F11" s="36">
        <v>7.88</v>
      </c>
      <c r="G11" s="35">
        <v>89</v>
      </c>
      <c r="H11" s="24" t="str">
        <f t="shared" si="2"/>
        <v>300.000</v>
      </c>
      <c r="I11" s="25">
        <f t="shared" si="3"/>
        <v>1500000</v>
      </c>
      <c r="J11" s="119" t="s">
        <v>277</v>
      </c>
      <c r="K11" s="26"/>
      <c r="L11" s="37"/>
    </row>
    <row r="12" spans="1:12" s="7" customFormat="1" ht="24.95" customHeight="1">
      <c r="A12" s="74">
        <v>7</v>
      </c>
      <c r="B12" s="32" t="s">
        <v>268</v>
      </c>
      <c r="C12" s="33" t="s">
        <v>269</v>
      </c>
      <c r="D12" s="34" t="s">
        <v>151</v>
      </c>
      <c r="E12" s="31" t="s">
        <v>276</v>
      </c>
      <c r="F12" s="36">
        <v>7.18</v>
      </c>
      <c r="G12" s="35">
        <v>75</v>
      </c>
      <c r="H12" s="24" t="str">
        <f t="shared" si="0"/>
        <v>300.000</v>
      </c>
      <c r="I12" s="25">
        <f t="shared" si="1"/>
        <v>1500000</v>
      </c>
      <c r="J12" s="119" t="s">
        <v>277</v>
      </c>
      <c r="K12" s="26"/>
      <c r="L12" s="37"/>
    </row>
    <row r="13" spans="1:12" s="7" customFormat="1" ht="24.95" customHeight="1">
      <c r="A13" s="74">
        <v>8</v>
      </c>
      <c r="B13" s="32" t="s">
        <v>270</v>
      </c>
      <c r="C13" s="33" t="s">
        <v>271</v>
      </c>
      <c r="D13" s="34" t="s">
        <v>29</v>
      </c>
      <c r="E13" s="31" t="s">
        <v>276</v>
      </c>
      <c r="F13" s="36">
        <v>7.25</v>
      </c>
      <c r="G13" s="35">
        <v>80</v>
      </c>
      <c r="H13" s="24" t="str">
        <f t="shared" si="0"/>
        <v>300.000</v>
      </c>
      <c r="I13" s="25">
        <f t="shared" si="1"/>
        <v>1500000</v>
      </c>
      <c r="J13" s="119" t="s">
        <v>277</v>
      </c>
      <c r="K13" s="26"/>
      <c r="L13" s="37"/>
    </row>
    <row r="14" spans="1:12" s="7" customFormat="1" ht="24.95" customHeight="1">
      <c r="A14" s="74">
        <v>9</v>
      </c>
      <c r="B14" s="32" t="s">
        <v>272</v>
      </c>
      <c r="C14" s="33" t="s">
        <v>273</v>
      </c>
      <c r="D14" s="84" t="s">
        <v>111</v>
      </c>
      <c r="E14" s="31" t="s">
        <v>276</v>
      </c>
      <c r="F14" s="36">
        <v>7.73</v>
      </c>
      <c r="G14" s="35">
        <v>82</v>
      </c>
      <c r="H14" s="24" t="str">
        <f t="shared" si="0"/>
        <v>300.000</v>
      </c>
      <c r="I14" s="25">
        <f t="shared" si="1"/>
        <v>1500000</v>
      </c>
      <c r="J14" s="119" t="s">
        <v>277</v>
      </c>
      <c r="K14" s="26"/>
      <c r="L14" s="37"/>
    </row>
    <row r="15" spans="1:12" s="7" customFormat="1" ht="24.95" customHeight="1">
      <c r="A15" s="74">
        <v>10</v>
      </c>
      <c r="B15" s="32" t="s">
        <v>274</v>
      </c>
      <c r="C15" s="33" t="s">
        <v>83</v>
      </c>
      <c r="D15" s="84" t="s">
        <v>144</v>
      </c>
      <c r="E15" s="31" t="s">
        <v>276</v>
      </c>
      <c r="F15" s="36">
        <v>7.22</v>
      </c>
      <c r="G15" s="35">
        <v>85</v>
      </c>
      <c r="H15" s="73" t="str">
        <f t="shared" si="0"/>
        <v>300.000</v>
      </c>
      <c r="I15" s="47">
        <f t="shared" si="1"/>
        <v>1500000</v>
      </c>
      <c r="J15" s="119" t="s">
        <v>277</v>
      </c>
      <c r="K15" s="26"/>
      <c r="L15" s="23"/>
    </row>
    <row r="16" spans="1:12" s="7" customFormat="1" ht="24.95" customHeight="1">
      <c r="A16" s="74">
        <v>11</v>
      </c>
      <c r="B16" s="32" t="s">
        <v>275</v>
      </c>
      <c r="C16" s="33" t="s">
        <v>133</v>
      </c>
      <c r="D16" s="84" t="s">
        <v>88</v>
      </c>
      <c r="E16" s="31" t="s">
        <v>276</v>
      </c>
      <c r="F16" s="36">
        <v>7.12</v>
      </c>
      <c r="G16" s="35">
        <v>81</v>
      </c>
      <c r="H16" s="24" t="str">
        <f t="shared" si="0"/>
        <v>300.000</v>
      </c>
      <c r="I16" s="25">
        <f t="shared" si="1"/>
        <v>1500000</v>
      </c>
      <c r="J16" s="119" t="s">
        <v>277</v>
      </c>
      <c r="K16" s="26"/>
      <c r="L16" s="37"/>
    </row>
    <row r="17" spans="1:12" s="7" customFormat="1" ht="24.95" customHeight="1">
      <c r="A17" s="97" t="s">
        <v>3</v>
      </c>
      <c r="B17" s="97"/>
      <c r="C17" s="97"/>
      <c r="D17" s="67">
        <f>A16</f>
        <v>11</v>
      </c>
      <c r="E17" s="98" t="s">
        <v>279</v>
      </c>
      <c r="F17" s="99"/>
      <c r="G17" s="99"/>
      <c r="H17" s="100"/>
      <c r="I17" s="69">
        <f>SUM(I6:I16)</f>
        <v>17375000</v>
      </c>
      <c r="J17" s="112"/>
      <c r="K17" s="109"/>
      <c r="L17" s="27">
        <f ca="1">COUNTIF(L17:L21,"Nữ")</f>
        <v>0</v>
      </c>
    </row>
    <row r="18" spans="1:12" ht="24.95" customHeight="1">
      <c r="A18" s="110" t="s">
        <v>278</v>
      </c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8"/>
    </row>
    <row r="19" spans="1:12" ht="18" customHeight="1">
      <c r="A19" s="68">
        <v>39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9"/>
    </row>
    <row r="20" spans="1:12" ht="18" customHeight="1">
      <c r="B20" s="10"/>
    </row>
    <row r="21" spans="1:12" ht="18" customHeight="1"/>
  </sheetData>
  <mergeCells count="8">
    <mergeCell ref="A17:C17"/>
    <mergeCell ref="E17:H17"/>
    <mergeCell ref="J17:K17"/>
    <mergeCell ref="A1:K1"/>
    <mergeCell ref="A2:K2"/>
    <mergeCell ref="A3:K3"/>
    <mergeCell ref="C5:D5"/>
    <mergeCell ref="A18:K18"/>
  </mergeCells>
  <conditionalFormatting sqref="I16">
    <cfRule type="cellIs" dxfId="267" priority="41" stopIfTrue="1" operator="equal">
      <formula>2375000</formula>
    </cfRule>
    <cfRule type="cellIs" dxfId="266" priority="42" stopIfTrue="1" operator="equal">
      <formula>2750000</formula>
    </cfRule>
  </conditionalFormatting>
  <conditionalFormatting sqref="I6 I12">
    <cfRule type="cellIs" dxfId="265" priority="39" stopIfTrue="1" operator="equal">
      <formula>2375000</formula>
    </cfRule>
    <cfRule type="cellIs" dxfId="264" priority="40" stopIfTrue="1" operator="equal">
      <formula>2750000</formula>
    </cfRule>
  </conditionalFormatting>
  <conditionalFormatting sqref="I13:I15">
    <cfRule type="cellIs" dxfId="263" priority="37" stopIfTrue="1" operator="equal">
      <formula>2375000</formula>
    </cfRule>
    <cfRule type="cellIs" dxfId="262" priority="38" stopIfTrue="1" operator="equal">
      <formula>2750000</formula>
    </cfRule>
  </conditionalFormatting>
  <conditionalFormatting sqref="I11">
    <cfRule type="cellIs" dxfId="261" priority="29" stopIfTrue="1" operator="equal">
      <formula>2375000</formula>
    </cfRule>
    <cfRule type="cellIs" dxfId="260" priority="30" stopIfTrue="1" operator="equal">
      <formula>2750000</formula>
    </cfRule>
  </conditionalFormatting>
  <conditionalFormatting sqref="I7">
    <cfRule type="cellIs" dxfId="259" priority="27" stopIfTrue="1" operator="equal">
      <formula>2375000</formula>
    </cfRule>
    <cfRule type="cellIs" dxfId="258" priority="28" stopIfTrue="1" operator="equal">
      <formula>2750000</formula>
    </cfRule>
  </conditionalFormatting>
  <conditionalFormatting sqref="I8:I10">
    <cfRule type="cellIs" dxfId="257" priority="25" stopIfTrue="1" operator="equal">
      <formula>2375000</formula>
    </cfRule>
    <cfRule type="cellIs" dxfId="256" priority="26" stopIfTrue="1" operator="equal">
      <formula>2750000</formula>
    </cfRule>
  </conditionalFormatting>
  <conditionalFormatting sqref="F6:F9">
    <cfRule type="cellIs" dxfId="255" priority="16" stopIfTrue="1" operator="lessThan">
      <formula>3</formula>
    </cfRule>
    <cfRule type="cellIs" dxfId="254" priority="17" stopIfTrue="1" operator="lessThan">
      <formula>5</formula>
    </cfRule>
    <cfRule type="cellIs" dxfId="253" priority="18" stopIfTrue="1" operator="notBetween">
      <formula>7</formula>
      <formula>"&lt;7"</formula>
    </cfRule>
  </conditionalFormatting>
  <conditionalFormatting sqref="G6:G9">
    <cfRule type="cellIs" dxfId="252" priority="13" stopIfTrue="1" operator="lessThan">
      <formula>30</formula>
    </cfRule>
    <cfRule type="cellIs" dxfId="251" priority="14" stopIfTrue="1" operator="lessThan">
      <formula>50</formula>
    </cfRule>
    <cfRule type="cellIs" dxfId="250" priority="15" stopIfTrue="1" operator="notBetween">
      <formula>70</formula>
      <formula>"&lt;70"</formula>
    </cfRule>
  </conditionalFormatting>
  <conditionalFormatting sqref="F10">
    <cfRule type="cellIs" dxfId="249" priority="10" stopIfTrue="1" operator="lessThan">
      <formula>3</formula>
    </cfRule>
    <cfRule type="cellIs" dxfId="248" priority="11" stopIfTrue="1" operator="lessThan">
      <formula>5</formula>
    </cfRule>
    <cfRule type="cellIs" dxfId="247" priority="12" stopIfTrue="1" operator="notBetween">
      <formula>7</formula>
      <formula>"&lt;7"</formula>
    </cfRule>
  </conditionalFormatting>
  <conditionalFormatting sqref="G10">
    <cfRule type="cellIs" dxfId="246" priority="7" stopIfTrue="1" operator="lessThan">
      <formula>30</formula>
    </cfRule>
    <cfRule type="cellIs" dxfId="245" priority="8" stopIfTrue="1" operator="lessThan">
      <formula>50</formula>
    </cfRule>
    <cfRule type="cellIs" dxfId="244" priority="9" stopIfTrue="1" operator="notBetween">
      <formula>70</formula>
      <formula>"&lt;70"</formula>
    </cfRule>
  </conditionalFormatting>
  <conditionalFormatting sqref="F11:F16">
    <cfRule type="cellIs" dxfId="243" priority="4" stopIfTrue="1" operator="lessThan">
      <formula>3</formula>
    </cfRule>
    <cfRule type="cellIs" dxfId="242" priority="5" stopIfTrue="1" operator="lessThan">
      <formula>5</formula>
    </cfRule>
    <cfRule type="cellIs" dxfId="241" priority="6" stopIfTrue="1" operator="notBetween">
      <formula>7</formula>
      <formula>"&lt;7"</formula>
    </cfRule>
  </conditionalFormatting>
  <conditionalFormatting sqref="G11:G16">
    <cfRule type="cellIs" dxfId="240" priority="1" stopIfTrue="1" operator="lessThan">
      <formula>30</formula>
    </cfRule>
    <cfRule type="cellIs" dxfId="239" priority="2" stopIfTrue="1" operator="lessThan">
      <formula>50</formula>
    </cfRule>
    <cfRule type="cellIs" dxfId="238" priority="3" stopIfTrue="1" operator="notBetween">
      <formula>70</formula>
      <formula>"&lt;70"</formula>
    </cfRule>
  </conditionalFormatting>
  <pageMargins left="0.5" right="0.25" top="0.5" bottom="0.3" header="0" footer="0.25"/>
  <pageSetup paperSize="9" scale="95" orientation="portrait" horizontalDpi="300" verticalDpi="300" r:id="rId1"/>
  <headerFooter differentFirst="1" scaleWithDoc="0"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view="pageBreakPreview" zoomScaleNormal="100" workbookViewId="0">
      <selection activeCell="N1" sqref="N1:N1048576"/>
    </sheetView>
  </sheetViews>
  <sheetFormatPr defaultColWidth="9" defaultRowHeight="15"/>
  <cols>
    <col min="1" max="1" width="4.625" style="2" customWidth="1"/>
    <col min="2" max="2" width="8.625" style="2" customWidth="1"/>
    <col min="3" max="3" width="16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4.625" style="11" customWidth="1"/>
    <col min="13" max="13" width="5.625" style="2" customWidth="1"/>
    <col min="14" max="16384" width="9" style="2"/>
  </cols>
  <sheetData>
    <row r="1" spans="1:12" ht="50.1" customHeight="1">
      <c r="A1" s="103" t="s">
        <v>254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2"/>
    </row>
    <row r="2" spans="1:12" s="7" customFormat="1" ht="24.95" customHeight="1">
      <c r="A2" s="105" t="s">
        <v>218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3"/>
    </row>
    <row r="3" spans="1:12" s="7" customFormat="1" ht="35.1" customHeight="1">
      <c r="A3" s="80" t="s">
        <v>0</v>
      </c>
      <c r="B3" s="80" t="s">
        <v>15</v>
      </c>
      <c r="C3" s="108" t="s">
        <v>6</v>
      </c>
      <c r="D3" s="108"/>
      <c r="E3" s="3" t="s">
        <v>7</v>
      </c>
      <c r="F3" s="14" t="s">
        <v>12</v>
      </c>
      <c r="G3" s="4" t="s">
        <v>1</v>
      </c>
      <c r="H3" s="80" t="s">
        <v>8</v>
      </c>
      <c r="I3" s="4" t="s">
        <v>10</v>
      </c>
      <c r="J3" s="4" t="s">
        <v>9</v>
      </c>
      <c r="K3" s="80" t="s">
        <v>2</v>
      </c>
      <c r="L3" s="4" t="s">
        <v>11</v>
      </c>
    </row>
    <row r="4" spans="1:12" s="7" customFormat="1" ht="24.95" customHeight="1">
      <c r="A4" s="74">
        <v>1</v>
      </c>
      <c r="B4" s="82" t="s">
        <v>222</v>
      </c>
      <c r="C4" s="33" t="s">
        <v>223</v>
      </c>
      <c r="D4" s="34" t="s">
        <v>64</v>
      </c>
      <c r="E4" s="31" t="s">
        <v>247</v>
      </c>
      <c r="F4" s="36">
        <v>8.5</v>
      </c>
      <c r="G4" s="35">
        <v>100</v>
      </c>
      <c r="H4" s="73" t="str">
        <f t="shared" ref="H4:H19" si="0">IF(AND(F4&gt;=9,G4&gt;=90),"550.000",IF(AND(F4&gt;=8,G4&gt;=80),"475.000",IF(AND(F4&gt;=7,G4&gt;=70),"300.000"," ")))</f>
        <v>475.000</v>
      </c>
      <c r="I4" s="47">
        <f t="shared" ref="I4:I19" si="1">H4*5</f>
        <v>2375000</v>
      </c>
      <c r="J4" s="119" t="s">
        <v>248</v>
      </c>
      <c r="K4" s="26"/>
      <c r="L4" s="66"/>
    </row>
    <row r="5" spans="1:12" s="7" customFormat="1" ht="24.95" customHeight="1">
      <c r="A5" s="74">
        <v>2</v>
      </c>
      <c r="B5" s="32" t="s">
        <v>224</v>
      </c>
      <c r="C5" s="33" t="s">
        <v>155</v>
      </c>
      <c r="D5" s="34" t="s">
        <v>34</v>
      </c>
      <c r="E5" s="31" t="s">
        <v>247</v>
      </c>
      <c r="F5" s="36">
        <v>8.5</v>
      </c>
      <c r="G5" s="35">
        <v>85</v>
      </c>
      <c r="H5" s="24" t="str">
        <f t="shared" si="0"/>
        <v>475.000</v>
      </c>
      <c r="I5" s="25">
        <f t="shared" si="1"/>
        <v>2375000</v>
      </c>
      <c r="J5" s="119" t="s">
        <v>248</v>
      </c>
      <c r="K5" s="26"/>
      <c r="L5" s="66"/>
    </row>
    <row r="6" spans="1:12" s="7" customFormat="1" ht="24.95" customHeight="1">
      <c r="A6" s="74">
        <v>3</v>
      </c>
      <c r="B6" s="82" t="s">
        <v>225</v>
      </c>
      <c r="C6" s="33" t="s">
        <v>226</v>
      </c>
      <c r="D6" s="34" t="s">
        <v>227</v>
      </c>
      <c r="E6" s="31" t="s">
        <v>247</v>
      </c>
      <c r="F6" s="36">
        <v>7.98</v>
      </c>
      <c r="G6" s="35">
        <v>80</v>
      </c>
      <c r="H6" s="24" t="str">
        <f t="shared" si="0"/>
        <v>300.000</v>
      </c>
      <c r="I6" s="25">
        <f t="shared" si="1"/>
        <v>1500000</v>
      </c>
      <c r="J6" s="119" t="s">
        <v>248</v>
      </c>
      <c r="K6" s="26"/>
      <c r="L6" s="66"/>
    </row>
    <row r="7" spans="1:12" s="7" customFormat="1" ht="24.95" customHeight="1">
      <c r="A7" s="74">
        <v>4</v>
      </c>
      <c r="B7" s="82" t="s">
        <v>228</v>
      </c>
      <c r="C7" s="33" t="s">
        <v>229</v>
      </c>
      <c r="D7" s="34" t="s">
        <v>28</v>
      </c>
      <c r="E7" s="31" t="s">
        <v>247</v>
      </c>
      <c r="F7" s="36">
        <v>7.28</v>
      </c>
      <c r="G7" s="35">
        <v>73</v>
      </c>
      <c r="H7" s="24" t="str">
        <f t="shared" si="0"/>
        <v>300.000</v>
      </c>
      <c r="I7" s="25">
        <f t="shared" si="1"/>
        <v>1500000</v>
      </c>
      <c r="J7" s="119" t="s">
        <v>248</v>
      </c>
      <c r="K7" s="26"/>
      <c r="L7" s="66"/>
    </row>
    <row r="8" spans="1:12" s="7" customFormat="1" ht="24.95" customHeight="1">
      <c r="A8" s="74">
        <v>5</v>
      </c>
      <c r="B8" s="32" t="s">
        <v>230</v>
      </c>
      <c r="C8" s="33" t="s">
        <v>231</v>
      </c>
      <c r="D8" s="34" t="s">
        <v>120</v>
      </c>
      <c r="E8" s="31" t="s">
        <v>247</v>
      </c>
      <c r="F8" s="36">
        <v>7.5</v>
      </c>
      <c r="G8" s="35">
        <v>75</v>
      </c>
      <c r="H8" s="73" t="str">
        <f t="shared" si="0"/>
        <v>300.000</v>
      </c>
      <c r="I8" s="47">
        <f t="shared" si="1"/>
        <v>1500000</v>
      </c>
      <c r="J8" s="119" t="s">
        <v>248</v>
      </c>
      <c r="K8" s="26"/>
      <c r="L8" s="66"/>
    </row>
    <row r="9" spans="1:12" s="7" customFormat="1" ht="24.95" customHeight="1">
      <c r="A9" s="74">
        <v>6</v>
      </c>
      <c r="B9" s="82" t="s">
        <v>232</v>
      </c>
      <c r="C9" s="33" t="s">
        <v>122</v>
      </c>
      <c r="D9" s="34" t="s">
        <v>95</v>
      </c>
      <c r="E9" s="31" t="s">
        <v>247</v>
      </c>
      <c r="F9" s="36">
        <v>7.98</v>
      </c>
      <c r="G9" s="35">
        <v>80</v>
      </c>
      <c r="H9" s="24" t="str">
        <f t="shared" ref="H9:H14" si="2">IF(AND(F9&gt;=9,G9&gt;=90),"550.000",IF(AND(F9&gt;=8,G9&gt;=80),"475.000",IF(AND(F9&gt;=7,G9&gt;=70),"300.000"," ")))</f>
        <v>300.000</v>
      </c>
      <c r="I9" s="25">
        <f t="shared" ref="I9:I14" si="3">H9*5</f>
        <v>1500000</v>
      </c>
      <c r="J9" s="119" t="s">
        <v>248</v>
      </c>
      <c r="K9" s="26"/>
      <c r="L9" s="66"/>
    </row>
    <row r="10" spans="1:12" s="7" customFormat="1" ht="24.95" customHeight="1">
      <c r="A10" s="74">
        <v>7</v>
      </c>
      <c r="B10" s="32" t="s">
        <v>249</v>
      </c>
      <c r="C10" s="33" t="s">
        <v>163</v>
      </c>
      <c r="D10" s="34" t="s">
        <v>84</v>
      </c>
      <c r="E10" s="31" t="s">
        <v>220</v>
      </c>
      <c r="F10" s="36">
        <v>8.1999999999999993</v>
      </c>
      <c r="G10" s="35">
        <v>90</v>
      </c>
      <c r="H10" s="24" t="str">
        <f t="shared" si="2"/>
        <v>475.000</v>
      </c>
      <c r="I10" s="25">
        <f t="shared" si="3"/>
        <v>2375000</v>
      </c>
      <c r="J10" s="83" t="s">
        <v>250</v>
      </c>
      <c r="K10" s="26"/>
      <c r="L10" s="66"/>
    </row>
    <row r="11" spans="1:12" s="7" customFormat="1" ht="24.95" customHeight="1">
      <c r="A11" s="74">
        <v>8</v>
      </c>
      <c r="B11" s="32" t="s">
        <v>233</v>
      </c>
      <c r="C11" s="33" t="s">
        <v>234</v>
      </c>
      <c r="D11" s="34" t="s">
        <v>81</v>
      </c>
      <c r="E11" s="31" t="s">
        <v>251</v>
      </c>
      <c r="F11" s="36">
        <v>7.03</v>
      </c>
      <c r="G11" s="35">
        <v>79</v>
      </c>
      <c r="H11" s="24" t="str">
        <f t="shared" si="2"/>
        <v>300.000</v>
      </c>
      <c r="I11" s="25">
        <f t="shared" si="3"/>
        <v>1500000</v>
      </c>
      <c r="J11" s="119" t="s">
        <v>252</v>
      </c>
      <c r="K11" s="26"/>
      <c r="L11" s="66"/>
    </row>
    <row r="12" spans="1:12" s="7" customFormat="1" ht="24.95" customHeight="1">
      <c r="A12" s="74">
        <v>9</v>
      </c>
      <c r="B12" s="32" t="s">
        <v>235</v>
      </c>
      <c r="C12" s="33" t="s">
        <v>207</v>
      </c>
      <c r="D12" s="34" t="s">
        <v>200</v>
      </c>
      <c r="E12" s="31" t="s">
        <v>251</v>
      </c>
      <c r="F12" s="36">
        <v>8.1999999999999993</v>
      </c>
      <c r="G12" s="35">
        <v>73</v>
      </c>
      <c r="H12" s="24" t="str">
        <f t="shared" si="2"/>
        <v>300.000</v>
      </c>
      <c r="I12" s="25">
        <f t="shared" si="3"/>
        <v>1500000</v>
      </c>
      <c r="J12" s="119" t="s">
        <v>252</v>
      </c>
      <c r="K12" s="26"/>
      <c r="L12" s="66"/>
    </row>
    <row r="13" spans="1:12" s="7" customFormat="1" ht="24.95" customHeight="1">
      <c r="A13" s="74">
        <v>10</v>
      </c>
      <c r="B13" s="32" t="s">
        <v>236</v>
      </c>
      <c r="C13" s="33" t="s">
        <v>237</v>
      </c>
      <c r="D13" s="34" t="s">
        <v>64</v>
      </c>
      <c r="E13" s="31" t="s">
        <v>251</v>
      </c>
      <c r="F13" s="36">
        <v>7.3</v>
      </c>
      <c r="G13" s="35">
        <v>73</v>
      </c>
      <c r="H13" s="75" t="str">
        <f t="shared" si="2"/>
        <v>300.000</v>
      </c>
      <c r="I13" s="76">
        <f t="shared" si="3"/>
        <v>1500000</v>
      </c>
      <c r="J13" s="119" t="s">
        <v>252</v>
      </c>
      <c r="K13" s="26"/>
      <c r="L13" s="66"/>
    </row>
    <row r="14" spans="1:12" s="7" customFormat="1" ht="24.95" customHeight="1">
      <c r="A14" s="74">
        <v>11</v>
      </c>
      <c r="B14" s="32" t="s">
        <v>238</v>
      </c>
      <c r="C14" s="33" t="s">
        <v>149</v>
      </c>
      <c r="D14" s="34" t="s">
        <v>96</v>
      </c>
      <c r="E14" s="31" t="s">
        <v>251</v>
      </c>
      <c r="F14" s="36">
        <v>7.23</v>
      </c>
      <c r="G14" s="35">
        <v>71</v>
      </c>
      <c r="H14" s="24" t="str">
        <f t="shared" si="2"/>
        <v>300.000</v>
      </c>
      <c r="I14" s="25">
        <f t="shared" si="3"/>
        <v>1500000</v>
      </c>
      <c r="J14" s="119" t="s">
        <v>252</v>
      </c>
      <c r="K14" s="26"/>
      <c r="L14" s="66"/>
    </row>
    <row r="15" spans="1:12" s="7" customFormat="1" ht="24.95" customHeight="1">
      <c r="A15" s="74">
        <v>12</v>
      </c>
      <c r="B15" s="32" t="s">
        <v>239</v>
      </c>
      <c r="C15" s="33" t="s">
        <v>240</v>
      </c>
      <c r="D15" s="34" t="s">
        <v>130</v>
      </c>
      <c r="E15" s="31" t="s">
        <v>251</v>
      </c>
      <c r="F15" s="36">
        <v>7.9</v>
      </c>
      <c r="G15" s="35">
        <v>70</v>
      </c>
      <c r="H15" s="24" t="str">
        <f t="shared" si="0"/>
        <v>300.000</v>
      </c>
      <c r="I15" s="25">
        <f t="shared" si="1"/>
        <v>1500000</v>
      </c>
      <c r="J15" s="119" t="s">
        <v>252</v>
      </c>
      <c r="K15" s="26"/>
      <c r="L15" s="66"/>
    </row>
    <row r="16" spans="1:12" s="7" customFormat="1" ht="24.95" customHeight="1">
      <c r="A16" s="74">
        <v>13</v>
      </c>
      <c r="B16" s="32" t="s">
        <v>241</v>
      </c>
      <c r="C16" s="33" t="s">
        <v>30</v>
      </c>
      <c r="D16" s="34" t="s">
        <v>150</v>
      </c>
      <c r="E16" s="31" t="s">
        <v>251</v>
      </c>
      <c r="F16" s="36">
        <v>8.65</v>
      </c>
      <c r="G16" s="35">
        <v>78</v>
      </c>
      <c r="H16" s="24" t="str">
        <f t="shared" si="0"/>
        <v>300.000</v>
      </c>
      <c r="I16" s="25">
        <f t="shared" si="1"/>
        <v>1500000</v>
      </c>
      <c r="J16" s="119" t="s">
        <v>252</v>
      </c>
      <c r="K16" s="26"/>
      <c r="L16" s="66"/>
    </row>
    <row r="17" spans="1:12" s="7" customFormat="1" ht="24.95" customHeight="1">
      <c r="A17" s="74">
        <v>14</v>
      </c>
      <c r="B17" s="32" t="s">
        <v>242</v>
      </c>
      <c r="C17" s="33" t="s">
        <v>201</v>
      </c>
      <c r="D17" s="34" t="s">
        <v>90</v>
      </c>
      <c r="E17" s="31" t="s">
        <v>251</v>
      </c>
      <c r="F17" s="36">
        <v>8.68</v>
      </c>
      <c r="G17" s="35">
        <v>80</v>
      </c>
      <c r="H17" s="24" t="str">
        <f t="shared" si="0"/>
        <v>475.000</v>
      </c>
      <c r="I17" s="25">
        <f t="shared" si="1"/>
        <v>2375000</v>
      </c>
      <c r="J17" s="119" t="s">
        <v>252</v>
      </c>
      <c r="K17" s="26"/>
      <c r="L17" s="66"/>
    </row>
    <row r="18" spans="1:12" s="7" customFormat="1" ht="24.95" customHeight="1">
      <c r="A18" s="74">
        <v>15</v>
      </c>
      <c r="B18" s="32" t="s">
        <v>243</v>
      </c>
      <c r="C18" s="33" t="s">
        <v>244</v>
      </c>
      <c r="D18" s="34" t="s">
        <v>91</v>
      </c>
      <c r="E18" s="31" t="s">
        <v>251</v>
      </c>
      <c r="F18" s="36">
        <v>8.33</v>
      </c>
      <c r="G18" s="35">
        <v>79</v>
      </c>
      <c r="H18" s="75" t="str">
        <f t="shared" si="0"/>
        <v>300.000</v>
      </c>
      <c r="I18" s="76">
        <f t="shared" si="1"/>
        <v>1500000</v>
      </c>
      <c r="J18" s="119" t="s">
        <v>252</v>
      </c>
      <c r="K18" s="26"/>
      <c r="L18" s="66"/>
    </row>
    <row r="19" spans="1:12" s="7" customFormat="1" ht="24.95" customHeight="1">
      <c r="A19" s="74">
        <v>16</v>
      </c>
      <c r="B19" s="32" t="s">
        <v>245</v>
      </c>
      <c r="C19" s="33" t="s">
        <v>246</v>
      </c>
      <c r="D19" s="34" t="s">
        <v>100</v>
      </c>
      <c r="E19" s="31" t="s">
        <v>251</v>
      </c>
      <c r="F19" s="36">
        <v>8.23</v>
      </c>
      <c r="G19" s="35">
        <v>77</v>
      </c>
      <c r="H19" s="24" t="str">
        <f t="shared" si="0"/>
        <v>300.000</v>
      </c>
      <c r="I19" s="25">
        <f t="shared" si="1"/>
        <v>1500000</v>
      </c>
      <c r="J19" s="119" t="s">
        <v>252</v>
      </c>
      <c r="K19" s="26"/>
      <c r="L19" s="66"/>
    </row>
    <row r="20" spans="1:12" s="7" customFormat="1" ht="24.95" customHeight="1">
      <c r="A20" s="97" t="s">
        <v>3</v>
      </c>
      <c r="B20" s="97"/>
      <c r="C20" s="97"/>
      <c r="D20" s="67">
        <f>A19</f>
        <v>16</v>
      </c>
      <c r="E20" s="98" t="s">
        <v>253</v>
      </c>
      <c r="F20" s="99"/>
      <c r="G20" s="99"/>
      <c r="H20" s="100"/>
      <c r="I20" s="69">
        <f>SUM(I4:I19)</f>
        <v>27500000</v>
      </c>
      <c r="J20" s="112"/>
      <c r="K20" s="109"/>
      <c r="L20" s="27">
        <f>COUNTIF(L4:L19,"Nữ")</f>
        <v>0</v>
      </c>
    </row>
    <row r="21" spans="1:12" ht="24.95" customHeight="1">
      <c r="A21" s="110" t="s">
        <v>221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8"/>
    </row>
    <row r="22" spans="1:12" ht="18" customHeight="1">
      <c r="B22" s="10"/>
    </row>
    <row r="23" spans="1:12" ht="18" customHeight="1"/>
  </sheetData>
  <sortState ref="A10:N19">
    <sortCondition descending="1" ref="I10:I19"/>
  </sortState>
  <mergeCells count="7">
    <mergeCell ref="A21:K21"/>
    <mergeCell ref="A1:K1"/>
    <mergeCell ref="A2:K2"/>
    <mergeCell ref="C3:D3"/>
    <mergeCell ref="A20:C20"/>
    <mergeCell ref="E20:H20"/>
    <mergeCell ref="J20:K20"/>
  </mergeCells>
  <conditionalFormatting sqref="I19">
    <cfRule type="cellIs" dxfId="215" priority="57" stopIfTrue="1" operator="equal">
      <formula>2375000</formula>
    </cfRule>
    <cfRule type="cellIs" dxfId="214" priority="58" stopIfTrue="1" operator="equal">
      <formula>2750000</formula>
    </cfRule>
  </conditionalFormatting>
  <conditionalFormatting sqref="I4:I5">
    <cfRule type="cellIs" dxfId="213" priority="55" stopIfTrue="1" operator="equal">
      <formula>2375000</formula>
    </cfRule>
    <cfRule type="cellIs" dxfId="212" priority="56" stopIfTrue="1" operator="equal">
      <formula>2750000</formula>
    </cfRule>
  </conditionalFormatting>
  <conditionalFormatting sqref="I16:I18">
    <cfRule type="cellIs" dxfId="211" priority="53" stopIfTrue="1" operator="equal">
      <formula>2375000</formula>
    </cfRule>
    <cfRule type="cellIs" dxfId="210" priority="54" stopIfTrue="1" operator="equal">
      <formula>2750000</formula>
    </cfRule>
  </conditionalFormatting>
  <conditionalFormatting sqref="I15">
    <cfRule type="cellIs" dxfId="209" priority="45" stopIfTrue="1" operator="equal">
      <formula>2375000</formula>
    </cfRule>
    <cfRule type="cellIs" dxfId="208" priority="46" stopIfTrue="1" operator="equal">
      <formula>2750000</formula>
    </cfRule>
  </conditionalFormatting>
  <conditionalFormatting sqref="I6:I8">
    <cfRule type="cellIs" dxfId="207" priority="43" stopIfTrue="1" operator="equal">
      <formula>2375000</formula>
    </cfRule>
    <cfRule type="cellIs" dxfId="206" priority="44" stopIfTrue="1" operator="equal">
      <formula>2750000</formula>
    </cfRule>
  </conditionalFormatting>
  <conditionalFormatting sqref="I14">
    <cfRule type="cellIs" dxfId="205" priority="35" stopIfTrue="1" operator="equal">
      <formula>2375000</formula>
    </cfRule>
    <cfRule type="cellIs" dxfId="204" priority="36" stopIfTrue="1" operator="equal">
      <formula>2750000</formula>
    </cfRule>
  </conditionalFormatting>
  <conditionalFormatting sqref="I11:I13">
    <cfRule type="cellIs" dxfId="203" priority="33" stopIfTrue="1" operator="equal">
      <formula>2375000</formula>
    </cfRule>
    <cfRule type="cellIs" dxfId="202" priority="34" stopIfTrue="1" operator="equal">
      <formula>2750000</formula>
    </cfRule>
  </conditionalFormatting>
  <conditionalFormatting sqref="I9:I10">
    <cfRule type="cellIs" dxfId="201" priority="25" stopIfTrue="1" operator="equal">
      <formula>2375000</formula>
    </cfRule>
    <cfRule type="cellIs" dxfId="200" priority="26" stopIfTrue="1" operator="equal">
      <formula>2750000</formula>
    </cfRule>
  </conditionalFormatting>
  <conditionalFormatting sqref="F4:F9">
    <cfRule type="cellIs" dxfId="199" priority="16" stopIfTrue="1" operator="lessThan">
      <formula>3</formula>
    </cfRule>
    <cfRule type="cellIs" dxfId="198" priority="17" stopIfTrue="1" operator="lessThan">
      <formula>5</formula>
    </cfRule>
    <cfRule type="cellIs" dxfId="197" priority="18" stopIfTrue="1" operator="notBetween">
      <formula>7</formula>
      <formula>"&lt;7"</formula>
    </cfRule>
  </conditionalFormatting>
  <conditionalFormatting sqref="G4:G9">
    <cfRule type="cellIs" dxfId="196" priority="13" stopIfTrue="1" operator="lessThan">
      <formula>30</formula>
    </cfRule>
    <cfRule type="cellIs" dxfId="195" priority="14" stopIfTrue="1" operator="lessThan">
      <formula>50</formula>
    </cfRule>
    <cfRule type="cellIs" dxfId="194" priority="15" stopIfTrue="1" operator="notBetween">
      <formula>70</formula>
      <formula>"&lt;70"</formula>
    </cfRule>
  </conditionalFormatting>
  <conditionalFormatting sqref="F11:F19">
    <cfRule type="cellIs" dxfId="193" priority="10" stopIfTrue="1" operator="lessThan">
      <formula>3</formula>
    </cfRule>
    <cfRule type="cellIs" dxfId="192" priority="11" stopIfTrue="1" operator="lessThan">
      <formula>5</formula>
    </cfRule>
    <cfRule type="cellIs" dxfId="191" priority="12" stopIfTrue="1" operator="notBetween">
      <formula>7</formula>
      <formula>"&lt;7"</formula>
    </cfRule>
  </conditionalFormatting>
  <conditionalFormatting sqref="G11:G19">
    <cfRule type="cellIs" dxfId="190" priority="7" stopIfTrue="1" operator="lessThan">
      <formula>30</formula>
    </cfRule>
    <cfRule type="cellIs" dxfId="189" priority="8" stopIfTrue="1" operator="lessThan">
      <formula>50</formula>
    </cfRule>
    <cfRule type="cellIs" dxfId="188" priority="9" stopIfTrue="1" operator="notBetween">
      <formula>70</formula>
      <formula>"&lt;70"</formula>
    </cfRule>
  </conditionalFormatting>
  <conditionalFormatting sqref="F10">
    <cfRule type="cellIs" dxfId="187" priority="4" stopIfTrue="1" operator="lessThan">
      <formula>3</formula>
    </cfRule>
    <cfRule type="cellIs" dxfId="186" priority="5" stopIfTrue="1" operator="lessThan">
      <formula>5</formula>
    </cfRule>
    <cfRule type="cellIs" dxfId="185" priority="6" stopIfTrue="1" operator="notBetween">
      <formula>7</formula>
      <formula>"&lt;7"</formula>
    </cfRule>
  </conditionalFormatting>
  <conditionalFormatting sqref="G10">
    <cfRule type="cellIs" dxfId="184" priority="1" stopIfTrue="1" operator="lessThan">
      <formula>30</formula>
    </cfRule>
    <cfRule type="cellIs" dxfId="183" priority="2" stopIfTrue="1" operator="lessThan">
      <formula>50</formula>
    </cfRule>
    <cfRule type="cellIs" dxfId="182" priority="3" stopIfTrue="1" operator="notBetween">
      <formula>70</formula>
      <formula>"&lt;70"</formula>
    </cfRule>
  </conditionalFormatting>
  <pageMargins left="0.5" right="0.25" top="0.5" bottom="0.3" header="0" footer="0.25"/>
  <pageSetup paperSize="9" scale="95" orientation="portrait" horizontalDpi="300" verticalDpi="300" r:id="rId1"/>
  <headerFooter differentFirst="1" scaleWithDoc="0"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view="pageBreakPreview" zoomScale="91" zoomScaleNormal="75" zoomScaleSheetLayoutView="91" workbookViewId="0">
      <selection activeCell="E19" sqref="E19"/>
    </sheetView>
  </sheetViews>
  <sheetFormatPr defaultColWidth="9" defaultRowHeight="15"/>
  <cols>
    <col min="1" max="1" width="4.625" style="2" customWidth="1"/>
    <col min="2" max="2" width="13.625" style="2" customWidth="1"/>
    <col min="3" max="3" width="7.5" style="2" bestFit="1" customWidth="1"/>
    <col min="4" max="4" width="5.625" style="2" customWidth="1"/>
    <col min="5" max="5" width="12.125" style="2" bestFit="1" customWidth="1"/>
    <col min="6" max="7" width="5.625" style="2" customWidth="1"/>
    <col min="8" max="8" width="13.75" style="2" bestFit="1" customWidth="1"/>
    <col min="9" max="9" width="5.625" style="2" customWidth="1"/>
    <col min="10" max="10" width="6.625" style="2" customWidth="1"/>
    <col min="11" max="11" width="13.75" style="2" bestFit="1" customWidth="1"/>
    <col min="12" max="13" width="6.625" style="2" customWidth="1"/>
    <col min="14" max="14" width="7.25" style="2" bestFit="1" customWidth="1"/>
    <col min="15" max="15" width="13.75" style="2" bestFit="1" customWidth="1"/>
    <col min="16" max="16" width="9" style="2"/>
    <col min="17" max="17" width="5.125" style="2" customWidth="1"/>
    <col min="18" max="16384" width="9" style="2"/>
  </cols>
  <sheetData>
    <row r="1" spans="1:17" ht="18" customHeight="1">
      <c r="A1" s="101" t="s">
        <v>25</v>
      </c>
      <c r="B1" s="101"/>
      <c r="C1" s="101"/>
      <c r="D1" s="101"/>
      <c r="E1" s="101"/>
      <c r="F1" s="78"/>
      <c r="H1" s="48"/>
      <c r="I1" s="48"/>
      <c r="J1" s="96" t="s">
        <v>5</v>
      </c>
      <c r="K1" s="96"/>
      <c r="L1" s="96"/>
      <c r="M1" s="96"/>
      <c r="N1" s="96"/>
      <c r="O1" s="96"/>
      <c r="P1" s="96"/>
      <c r="Q1" s="48"/>
    </row>
    <row r="2" spans="1:17" ht="18" customHeight="1">
      <c r="A2" s="101" t="s">
        <v>26</v>
      </c>
      <c r="B2" s="101"/>
      <c r="C2" s="101"/>
      <c r="D2" s="101"/>
      <c r="E2" s="101"/>
      <c r="F2" s="78"/>
      <c r="H2" s="49"/>
      <c r="I2" s="49"/>
      <c r="J2" s="102" t="s">
        <v>41</v>
      </c>
      <c r="K2" s="102"/>
      <c r="L2" s="102"/>
      <c r="M2" s="102"/>
      <c r="N2" s="102"/>
      <c r="O2" s="102"/>
      <c r="P2" s="102"/>
      <c r="Q2" s="49"/>
    </row>
    <row r="3" spans="1:17" ht="18" customHeight="1">
      <c r="A3" s="96" t="s">
        <v>42</v>
      </c>
      <c r="B3" s="96"/>
      <c r="C3" s="96"/>
      <c r="D3" s="96"/>
      <c r="E3" s="96"/>
      <c r="F3" s="77"/>
      <c r="G3" s="15"/>
      <c r="H3" s="15"/>
      <c r="I3" s="15"/>
      <c r="K3" s="15"/>
      <c r="L3" s="15"/>
      <c r="M3" s="50"/>
      <c r="N3" s="50"/>
      <c r="O3" s="50"/>
      <c r="P3" s="50"/>
      <c r="Q3" s="50"/>
    </row>
    <row r="4" spans="1:17" ht="18" customHeight="1">
      <c r="A4" s="96"/>
      <c r="B4" s="96"/>
      <c r="C4" s="96"/>
      <c r="D4" s="96"/>
      <c r="E4" s="96"/>
      <c r="F4" s="77"/>
      <c r="H4" s="39"/>
      <c r="I4" s="39"/>
      <c r="J4" s="116" t="s">
        <v>614</v>
      </c>
      <c r="K4" s="116"/>
      <c r="L4" s="116"/>
      <c r="M4" s="116"/>
      <c r="N4" s="116"/>
      <c r="O4" s="116"/>
      <c r="P4" s="116"/>
      <c r="Q4" s="39"/>
    </row>
    <row r="5" spans="1:17" s="7" customFormat="1" ht="50.1" customHeight="1">
      <c r="A5" s="117" t="s">
        <v>613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</row>
    <row r="6" spans="1:17" s="7" customFormat="1" ht="15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7" customFormat="1" ht="35.1" customHeight="1">
      <c r="A7" s="51" t="s">
        <v>4</v>
      </c>
      <c r="B7" s="3" t="s">
        <v>43</v>
      </c>
      <c r="C7" s="51" t="s">
        <v>79</v>
      </c>
      <c r="D7" s="51" t="s">
        <v>22</v>
      </c>
      <c r="E7" s="51" t="s">
        <v>44</v>
      </c>
      <c r="F7" s="51" t="s">
        <v>45</v>
      </c>
      <c r="G7" s="3" t="s">
        <v>14</v>
      </c>
      <c r="H7" s="51" t="s">
        <v>44</v>
      </c>
      <c r="I7" s="3" t="s">
        <v>45</v>
      </c>
      <c r="J7" s="3" t="s">
        <v>13</v>
      </c>
      <c r="K7" s="51" t="s">
        <v>44</v>
      </c>
      <c r="L7" s="3" t="s">
        <v>45</v>
      </c>
      <c r="M7" s="51" t="s">
        <v>23</v>
      </c>
      <c r="N7" s="51" t="s">
        <v>24</v>
      </c>
      <c r="O7" s="51" t="s">
        <v>46</v>
      </c>
      <c r="P7" s="3" t="s">
        <v>35</v>
      </c>
      <c r="Q7" s="3" t="s">
        <v>11</v>
      </c>
    </row>
    <row r="8" spans="1:17" s="7" customFormat="1" ht="35.1" customHeight="1">
      <c r="A8" s="85">
        <v>1</v>
      </c>
      <c r="B8" s="86" t="s">
        <v>186</v>
      </c>
      <c r="C8" s="87">
        <v>1851</v>
      </c>
      <c r="D8" s="52">
        <v>1</v>
      </c>
      <c r="E8" s="53">
        <v>2750000</v>
      </c>
      <c r="F8" s="54">
        <f>D8*100/C8</f>
        <v>5.4024851431658562E-2</v>
      </c>
      <c r="G8" s="52">
        <v>24</v>
      </c>
      <c r="H8" s="53">
        <v>57000000</v>
      </c>
      <c r="I8" s="54">
        <f>G8*100/C8</f>
        <v>1.2965964343598055</v>
      </c>
      <c r="J8" s="52">
        <v>137</v>
      </c>
      <c r="K8" s="53">
        <v>205500000</v>
      </c>
      <c r="L8" s="54">
        <f>J8*100/C8</f>
        <v>7.4014046461372232</v>
      </c>
      <c r="M8" s="55">
        <f>SUM(D8,G8,J8)</f>
        <v>162</v>
      </c>
      <c r="N8" s="54">
        <f>M8*100/C8</f>
        <v>8.7520259319286868</v>
      </c>
      <c r="O8" s="56">
        <f>SUM(E8,H8,K8)</f>
        <v>265250000</v>
      </c>
      <c r="P8" s="88" t="s">
        <v>612</v>
      </c>
      <c r="Q8" s="5">
        <v>5</v>
      </c>
    </row>
    <row r="9" spans="1:17" s="7" customFormat="1" ht="35.1" customHeight="1">
      <c r="A9" s="85">
        <v>2</v>
      </c>
      <c r="B9" s="86" t="s">
        <v>187</v>
      </c>
      <c r="C9" s="87">
        <v>178</v>
      </c>
      <c r="D9" s="35">
        <v>0</v>
      </c>
      <c r="E9" s="53">
        <v>0</v>
      </c>
      <c r="F9" s="54">
        <f>D9*100/C9</f>
        <v>0</v>
      </c>
      <c r="G9" s="35">
        <v>7</v>
      </c>
      <c r="H9" s="53">
        <v>16625000</v>
      </c>
      <c r="I9" s="54">
        <f t="shared" ref="I9:I11" si="0">G9*100/C9</f>
        <v>3.9325842696629212</v>
      </c>
      <c r="J9" s="35">
        <v>31</v>
      </c>
      <c r="K9" s="53">
        <v>46500000</v>
      </c>
      <c r="L9" s="54">
        <f t="shared" ref="L9:L11" si="1">J9*100/C9</f>
        <v>17.415730337078653</v>
      </c>
      <c r="M9" s="55">
        <f t="shared" ref="M9:M11" si="2">SUM(D9,G9,J9)</f>
        <v>38</v>
      </c>
      <c r="N9" s="54">
        <f t="shared" ref="N9:N11" si="3">M9*100/C9</f>
        <v>21.348314606741575</v>
      </c>
      <c r="O9" s="56">
        <f>SUM(E9,H9,K9)</f>
        <v>63125000</v>
      </c>
      <c r="P9" s="88" t="s">
        <v>348</v>
      </c>
      <c r="Q9" s="5">
        <v>0</v>
      </c>
    </row>
    <row r="10" spans="1:17" s="7" customFormat="1" ht="35.1" customHeight="1">
      <c r="A10" s="85">
        <v>3</v>
      </c>
      <c r="B10" s="86" t="s">
        <v>188</v>
      </c>
      <c r="C10" s="87">
        <v>72</v>
      </c>
      <c r="D10" s="35">
        <v>0</v>
      </c>
      <c r="E10" s="53">
        <v>0</v>
      </c>
      <c r="F10" s="54">
        <f>D10*100/C10</f>
        <v>0</v>
      </c>
      <c r="G10" s="35">
        <v>1</v>
      </c>
      <c r="H10" s="53">
        <v>2375000</v>
      </c>
      <c r="I10" s="54">
        <f t="shared" si="0"/>
        <v>1.3888888888888888</v>
      </c>
      <c r="J10" s="35">
        <v>10</v>
      </c>
      <c r="K10" s="53">
        <v>15000000</v>
      </c>
      <c r="L10" s="54">
        <f t="shared" si="1"/>
        <v>13.888888888888889</v>
      </c>
      <c r="M10" s="55">
        <f t="shared" si="2"/>
        <v>11</v>
      </c>
      <c r="N10" s="54">
        <f t="shared" si="3"/>
        <v>15.277777777777779</v>
      </c>
      <c r="O10" s="56">
        <f>SUM(E10,H10,K10)</f>
        <v>17375000</v>
      </c>
      <c r="P10" s="88" t="s">
        <v>280</v>
      </c>
      <c r="Q10" s="5">
        <v>0</v>
      </c>
    </row>
    <row r="11" spans="1:17" s="7" customFormat="1" ht="35.1" customHeight="1">
      <c r="A11" s="85">
        <v>4</v>
      </c>
      <c r="B11" s="86" t="s">
        <v>189</v>
      </c>
      <c r="C11" s="87">
        <v>71</v>
      </c>
      <c r="D11" s="35">
        <v>0</v>
      </c>
      <c r="E11" s="53">
        <v>0</v>
      </c>
      <c r="F11" s="54">
        <f>D11*100/C11</f>
        <v>0</v>
      </c>
      <c r="G11" s="35">
        <v>4</v>
      </c>
      <c r="H11" s="53">
        <v>9500000</v>
      </c>
      <c r="I11" s="54">
        <f t="shared" si="0"/>
        <v>5.6338028169014081</v>
      </c>
      <c r="J11" s="35">
        <v>12</v>
      </c>
      <c r="K11" s="53">
        <v>18000000</v>
      </c>
      <c r="L11" s="54">
        <f t="shared" si="1"/>
        <v>16.901408450704224</v>
      </c>
      <c r="M11" s="55">
        <f t="shared" si="2"/>
        <v>16</v>
      </c>
      <c r="N11" s="54">
        <f t="shared" si="3"/>
        <v>22.535211267605632</v>
      </c>
      <c r="O11" s="56">
        <f>SUM(E11,H11,K11)</f>
        <v>27500000</v>
      </c>
      <c r="P11" s="88" t="s">
        <v>255</v>
      </c>
      <c r="Q11" s="5">
        <v>0</v>
      </c>
    </row>
    <row r="12" spans="1:17" s="7" customFormat="1" ht="35.1" customHeight="1">
      <c r="A12" s="6"/>
      <c r="B12" s="3" t="s">
        <v>3</v>
      </c>
      <c r="C12" s="57">
        <f>SUM(C8:C11)</f>
        <v>2172</v>
      </c>
      <c r="D12" s="58">
        <f>SUM(D8:D11)</f>
        <v>1</v>
      </c>
      <c r="E12" s="59">
        <f>SUM(E8:E11)</f>
        <v>2750000</v>
      </c>
      <c r="F12" s="60">
        <f>D12*100/C12</f>
        <v>4.6040515653775323E-2</v>
      </c>
      <c r="G12" s="59">
        <f>SUM(G8:G11)</f>
        <v>36</v>
      </c>
      <c r="H12" s="59">
        <f>SUM(H8:H11)</f>
        <v>85500000</v>
      </c>
      <c r="I12" s="60">
        <f>G12*100/C12</f>
        <v>1.6574585635359116</v>
      </c>
      <c r="J12" s="59">
        <f>SUM(J8:J11)</f>
        <v>190</v>
      </c>
      <c r="K12" s="59">
        <f>SUM(K8:K11)</f>
        <v>285000000</v>
      </c>
      <c r="L12" s="60">
        <f>J12*100/C12</f>
        <v>8.7476979742173118</v>
      </c>
      <c r="M12" s="58">
        <f>SUM(M8:M11)</f>
        <v>227</v>
      </c>
      <c r="N12" s="60">
        <f>M12*100/C12</f>
        <v>10.451197053406998</v>
      </c>
      <c r="O12" s="58">
        <f>SUM(E12,H12,K12)</f>
        <v>373250000</v>
      </c>
      <c r="P12" s="61"/>
      <c r="Q12" s="95">
        <f>SUM(Q8:Q11)</f>
        <v>5</v>
      </c>
    </row>
    <row r="13" spans="1:17" s="20" customFormat="1" ht="18" customHeight="1">
      <c r="A13" s="45"/>
      <c r="B13" s="46"/>
      <c r="C13" s="18"/>
      <c r="D13" s="18"/>
      <c r="E13" s="18"/>
      <c r="F13" s="18"/>
      <c r="G13" s="18"/>
      <c r="H13" s="18"/>
      <c r="I13" s="18"/>
      <c r="J13" s="18"/>
      <c r="K13" s="21"/>
      <c r="L13" s="21"/>
      <c r="M13" s="42"/>
      <c r="N13" s="42"/>
      <c r="O13" s="42"/>
      <c r="P13" s="42"/>
      <c r="Q13" s="16"/>
    </row>
    <row r="14" spans="1:17" s="20" customFormat="1" ht="18" customHeight="1">
      <c r="A14" s="16"/>
      <c r="B14" s="17"/>
      <c r="C14" s="21"/>
      <c r="D14" s="21"/>
      <c r="E14" s="21"/>
      <c r="F14" s="21"/>
      <c r="G14" s="21"/>
      <c r="H14" s="21"/>
      <c r="I14" s="21"/>
      <c r="J14" s="21"/>
      <c r="K14" s="114" t="s">
        <v>47</v>
      </c>
      <c r="L14" s="114"/>
      <c r="M14" s="114"/>
      <c r="N14" s="114"/>
      <c r="O14" s="114"/>
      <c r="P14" s="114"/>
      <c r="Q14" s="62"/>
    </row>
    <row r="15" spans="1:17" s="20" customFormat="1" ht="18" customHeight="1">
      <c r="A15" s="16"/>
      <c r="B15" s="17"/>
      <c r="C15" s="44"/>
      <c r="D15" s="21"/>
      <c r="E15" s="21"/>
      <c r="F15" s="21"/>
      <c r="G15" s="21"/>
      <c r="H15" s="21"/>
      <c r="I15" s="21"/>
      <c r="J15" s="21"/>
      <c r="K15" s="21"/>
      <c r="L15" s="21"/>
      <c r="M15" s="42"/>
      <c r="N15" s="42"/>
      <c r="O15" s="42"/>
      <c r="P15" s="42"/>
      <c r="Q15" s="42"/>
    </row>
    <row r="16" spans="1:17" s="20" customFormat="1" ht="18" customHeight="1">
      <c r="A16" s="16"/>
      <c r="B16" s="17"/>
      <c r="C16" s="44"/>
      <c r="D16" s="63"/>
      <c r="E16" s="63"/>
      <c r="F16" s="63"/>
      <c r="G16" s="21"/>
      <c r="H16" s="21"/>
      <c r="I16" s="21"/>
      <c r="J16" s="21"/>
      <c r="K16" s="115" t="s">
        <v>16</v>
      </c>
      <c r="L16" s="115"/>
      <c r="M16" s="115"/>
      <c r="N16" s="115"/>
      <c r="O16" s="115"/>
      <c r="P16" s="115"/>
      <c r="Q16" s="64"/>
    </row>
    <row r="17" spans="1:17" s="20" customFormat="1" ht="18" customHeight="1">
      <c r="A17" s="16"/>
      <c r="B17" s="17"/>
      <c r="C17" s="44"/>
      <c r="D17" s="21"/>
      <c r="E17" s="21"/>
      <c r="F17" s="21"/>
      <c r="G17" s="21"/>
      <c r="H17" s="21"/>
      <c r="I17" s="21"/>
      <c r="J17" s="21"/>
      <c r="K17" s="21"/>
      <c r="L17" s="21"/>
      <c r="M17" s="42"/>
      <c r="N17" s="42"/>
      <c r="O17" s="42"/>
      <c r="P17" s="42"/>
      <c r="Q17" s="42"/>
    </row>
    <row r="18" spans="1:17" s="20" customFormat="1" ht="18" customHeight="1">
      <c r="A18" s="16"/>
      <c r="B18" s="17"/>
      <c r="C18" s="44"/>
      <c r="D18" s="21"/>
      <c r="E18" s="21"/>
      <c r="F18" s="21"/>
      <c r="G18" s="21"/>
      <c r="H18" s="21"/>
      <c r="I18" s="21"/>
      <c r="J18" s="21"/>
      <c r="K18" s="21"/>
      <c r="L18" s="21"/>
      <c r="M18" s="42"/>
      <c r="N18" s="42"/>
      <c r="O18" s="42"/>
      <c r="P18" s="42"/>
      <c r="Q18" s="42"/>
    </row>
    <row r="19" spans="1:17" s="20" customFormat="1" ht="18" customHeight="1">
      <c r="A19" s="16"/>
      <c r="B19" s="17"/>
      <c r="C19" s="21"/>
      <c r="D19" s="21"/>
      <c r="E19" s="21"/>
      <c r="F19" s="21"/>
      <c r="G19" s="21"/>
      <c r="H19" s="21"/>
      <c r="I19" s="21"/>
      <c r="J19" s="21"/>
      <c r="K19" s="113" t="s">
        <v>36</v>
      </c>
      <c r="L19" s="113"/>
      <c r="M19" s="113"/>
      <c r="N19" s="113"/>
      <c r="O19" s="113"/>
      <c r="P19" s="113"/>
      <c r="Q19" s="65"/>
    </row>
    <row r="20" spans="1:17" s="20" customFormat="1" ht="18" customHeight="1">
      <c r="A20" s="16"/>
      <c r="B20" s="17"/>
      <c r="C20" s="21"/>
      <c r="D20" s="21"/>
      <c r="E20" s="21"/>
      <c r="F20" s="21"/>
      <c r="G20" s="21"/>
      <c r="H20" s="21"/>
      <c r="I20" s="21"/>
      <c r="J20" s="21"/>
      <c r="K20" s="81"/>
      <c r="L20" s="81"/>
      <c r="M20" s="81"/>
      <c r="N20" s="81"/>
      <c r="O20" s="81"/>
      <c r="P20" s="81"/>
      <c r="Q20" s="65"/>
    </row>
    <row r="21" spans="1:17" s="20" customFormat="1" ht="18" customHeight="1">
      <c r="A21" s="16"/>
      <c r="B21" s="17"/>
      <c r="C21" s="21"/>
      <c r="D21" s="21"/>
      <c r="E21" s="21"/>
      <c r="F21" s="21"/>
      <c r="G21" s="21"/>
      <c r="H21" s="21"/>
      <c r="I21" s="21"/>
      <c r="J21" s="21"/>
      <c r="K21" s="81"/>
      <c r="L21" s="81"/>
      <c r="M21" s="81"/>
      <c r="N21" s="81"/>
      <c r="O21" s="81"/>
      <c r="P21" s="81"/>
      <c r="Q21" s="65"/>
    </row>
    <row r="22" spans="1:17" s="20" customFormat="1" ht="18" customHeight="1">
      <c r="A22" s="16"/>
      <c r="B22" s="17"/>
      <c r="C22" s="21"/>
      <c r="D22" s="21"/>
      <c r="E22" s="21"/>
      <c r="F22" s="21"/>
      <c r="G22" s="21"/>
      <c r="H22" s="21"/>
      <c r="I22" s="21"/>
      <c r="J22" s="21"/>
      <c r="K22" s="81"/>
      <c r="L22" s="81"/>
      <c r="M22" s="81"/>
      <c r="N22" s="81"/>
      <c r="O22" s="81"/>
      <c r="P22" s="81"/>
      <c r="Q22" s="65"/>
    </row>
    <row r="23" spans="1:17" s="20" customFormat="1" ht="18" customHeight="1">
      <c r="A23" s="16"/>
      <c r="B23" s="17"/>
      <c r="C23" s="21"/>
      <c r="D23" s="21"/>
      <c r="E23" s="21"/>
      <c r="F23" s="21"/>
      <c r="G23" s="21"/>
      <c r="H23" s="21"/>
      <c r="I23" s="21"/>
      <c r="J23" s="21"/>
      <c r="K23" s="81"/>
      <c r="L23" s="81"/>
      <c r="M23" s="81"/>
      <c r="N23" s="81"/>
      <c r="O23" s="81"/>
      <c r="P23" s="81"/>
      <c r="Q23" s="65"/>
    </row>
    <row r="24" spans="1:17" s="20" customFormat="1" ht="18" customHeight="1">
      <c r="A24" s="16"/>
      <c r="B24" s="17"/>
      <c r="C24" s="21"/>
      <c r="D24" s="21"/>
      <c r="E24" s="21"/>
      <c r="F24" s="21"/>
      <c r="G24" s="21"/>
      <c r="H24" s="21"/>
      <c r="I24" s="21"/>
      <c r="J24" s="21"/>
      <c r="K24" s="81"/>
      <c r="L24" s="81"/>
      <c r="M24" s="81"/>
      <c r="N24" s="81"/>
      <c r="O24" s="81"/>
      <c r="P24" s="81"/>
      <c r="Q24" s="65"/>
    </row>
    <row r="25" spans="1:17" s="20" customFormat="1" ht="20.100000000000001" customHeight="1">
      <c r="A25" s="16"/>
      <c r="B25" s="17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42"/>
      <c r="N25" s="42"/>
      <c r="O25" s="29"/>
      <c r="P25" s="22"/>
      <c r="Q25" s="16"/>
    </row>
    <row r="26" spans="1:17" s="20" customFormat="1" ht="18" customHeight="1">
      <c r="A26" s="16"/>
      <c r="B26" s="17"/>
      <c r="C26" s="21"/>
      <c r="D26" s="21"/>
      <c r="E26" s="21"/>
      <c r="F26" s="21"/>
      <c r="G26" s="42"/>
      <c r="H26" s="42"/>
      <c r="I26" s="40"/>
      <c r="J26" s="19"/>
      <c r="K26" s="16"/>
    </row>
    <row r="27" spans="1:17" s="20" customFormat="1" ht="18" customHeight="1">
      <c r="A27" s="16"/>
      <c r="B27" s="17"/>
      <c r="C27" s="21"/>
      <c r="D27" s="21"/>
      <c r="E27" s="21"/>
      <c r="F27" s="21"/>
      <c r="G27" s="42"/>
      <c r="H27" s="42"/>
      <c r="I27" s="40"/>
      <c r="J27" s="19"/>
      <c r="K27" s="16"/>
    </row>
    <row r="28" spans="1:17" s="20" customFormat="1" ht="18" customHeight="1">
      <c r="A28" s="16"/>
      <c r="B28" s="17"/>
      <c r="C28" s="21"/>
      <c r="D28" s="21"/>
      <c r="E28" s="21"/>
      <c r="F28" s="21"/>
      <c r="G28" s="42"/>
      <c r="H28" s="42"/>
      <c r="I28" s="40"/>
      <c r="J28" s="19"/>
      <c r="K28" s="16"/>
    </row>
    <row r="29" spans="1:17" s="20" customFormat="1" ht="18" customHeight="1">
      <c r="A29" s="16"/>
      <c r="B29" s="17"/>
      <c r="C29" s="21"/>
      <c r="D29" s="21"/>
      <c r="E29" s="21"/>
      <c r="F29" s="21"/>
      <c r="G29" s="42"/>
      <c r="H29" s="42"/>
      <c r="I29" s="40"/>
      <c r="J29" s="19"/>
      <c r="K29" s="16"/>
    </row>
    <row r="30" spans="1:17" s="20" customFormat="1" ht="18" customHeight="1">
      <c r="A30" s="16"/>
      <c r="B30" s="17"/>
      <c r="C30" s="21"/>
      <c r="D30" s="21"/>
      <c r="E30" s="21"/>
      <c r="F30" s="21"/>
      <c r="G30" s="42"/>
      <c r="H30" s="42"/>
      <c r="I30" s="40"/>
      <c r="J30" s="19"/>
      <c r="K30" s="16"/>
    </row>
    <row r="31" spans="1:17" s="20" customFormat="1" ht="18" customHeight="1">
      <c r="A31" s="16"/>
      <c r="B31" s="17"/>
      <c r="C31" s="21"/>
      <c r="D31" s="21"/>
      <c r="E31" s="21"/>
      <c r="F31" s="21"/>
      <c r="G31" s="42"/>
      <c r="H31" s="42"/>
      <c r="I31" s="40"/>
      <c r="J31" s="19"/>
      <c r="K31" s="16"/>
    </row>
    <row r="32" spans="1:17" s="20" customFormat="1" ht="18" customHeight="1">
      <c r="A32" s="16"/>
      <c r="B32" s="17"/>
      <c r="C32" s="21"/>
      <c r="D32" s="21"/>
      <c r="E32" s="21"/>
      <c r="F32" s="21"/>
      <c r="G32" s="42"/>
      <c r="H32" s="42"/>
      <c r="I32" s="40"/>
      <c r="J32" s="19"/>
      <c r="K32" s="16"/>
    </row>
    <row r="33" spans="1:11" s="20" customFormat="1" ht="18" customHeight="1">
      <c r="A33" s="16"/>
      <c r="B33" s="17"/>
      <c r="C33" s="21"/>
      <c r="D33" s="21"/>
      <c r="E33" s="21"/>
      <c r="F33" s="21"/>
      <c r="G33" s="42"/>
      <c r="H33" s="42"/>
      <c r="I33" s="40"/>
      <c r="J33" s="19"/>
      <c r="K33" s="16"/>
    </row>
    <row r="34" spans="1:11" s="20" customFormat="1" ht="18" customHeight="1">
      <c r="A34" s="16"/>
      <c r="B34" s="17"/>
      <c r="C34" s="21"/>
      <c r="D34" s="21"/>
      <c r="E34" s="21"/>
      <c r="F34" s="21"/>
      <c r="G34" s="42"/>
      <c r="H34" s="42"/>
      <c r="I34" s="40"/>
      <c r="J34" s="19"/>
      <c r="K34" s="16"/>
    </row>
    <row r="35" spans="1:11" s="20" customFormat="1" ht="18" customHeight="1">
      <c r="A35" s="16"/>
      <c r="B35" s="17"/>
      <c r="C35" s="21"/>
      <c r="D35" s="21"/>
      <c r="E35" s="21"/>
      <c r="F35" s="21"/>
      <c r="G35" s="42"/>
      <c r="H35" s="42"/>
      <c r="I35" s="40"/>
      <c r="J35" s="19"/>
      <c r="K35" s="16"/>
    </row>
    <row r="36" spans="1:11" s="20" customFormat="1" ht="24.95" customHeight="1">
      <c r="A36" s="16"/>
      <c r="B36" s="17"/>
      <c r="C36" s="21"/>
      <c r="D36" s="21"/>
      <c r="E36" s="21"/>
      <c r="F36" s="21"/>
      <c r="G36" s="42"/>
      <c r="H36" s="42"/>
      <c r="I36" s="29"/>
      <c r="J36" s="22"/>
      <c r="K36" s="16"/>
    </row>
  </sheetData>
  <mergeCells count="11">
    <mergeCell ref="A1:E1"/>
    <mergeCell ref="J1:P1"/>
    <mergeCell ref="A2:E2"/>
    <mergeCell ref="J2:P2"/>
    <mergeCell ref="K19:P19"/>
    <mergeCell ref="K14:P14"/>
    <mergeCell ref="K16:P16"/>
    <mergeCell ref="A3:E3"/>
    <mergeCell ref="A4:E4"/>
    <mergeCell ref="J4:P4"/>
    <mergeCell ref="A5:Q5"/>
  </mergeCells>
  <conditionalFormatting sqref="Q8:Q9 O11:Q11 D8:N11">
    <cfRule type="cellIs" dxfId="181" priority="279" stopIfTrue="1" operator="notEqual">
      <formula>0</formula>
    </cfRule>
  </conditionalFormatting>
  <conditionalFormatting sqref="O8:O9">
    <cfRule type="cellIs" dxfId="4" priority="26" stopIfTrue="1" operator="notEqual">
      <formula>0</formula>
    </cfRule>
  </conditionalFormatting>
  <conditionalFormatting sqref="O10 Q10">
    <cfRule type="cellIs" dxfId="3" priority="10" stopIfTrue="1" operator="notEqual">
      <formula>0</formula>
    </cfRule>
  </conditionalFormatting>
  <conditionalFormatting sqref="P10">
    <cfRule type="cellIs" dxfId="2" priority="3" stopIfTrue="1" operator="notEqual">
      <formula>0</formula>
    </cfRule>
  </conditionalFormatting>
  <conditionalFormatting sqref="P9">
    <cfRule type="cellIs" dxfId="1" priority="2" stopIfTrue="1" operator="notEqual">
      <formula>0</formula>
    </cfRule>
  </conditionalFormatting>
  <conditionalFormatting sqref="P8">
    <cfRule type="cellIs" dxfId="0" priority="1" stopIfTrue="1" operator="notEqual">
      <formula>0</formula>
    </cfRule>
  </conditionalFormatting>
  <pageMargins left="0.5" right="0.25" top="0.25" bottom="0.25" header="0" footer="0.25"/>
  <pageSetup paperSize="9" orientation="landscape" r:id="rId1"/>
  <headerFooter alignWithMargins="0">
    <oddFooter>&amp;L&amp;"Times New Roman,Regular"&amp;8TK.HSSV_ĐẠT_BH.KKHT_HK1_2020-2021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21C1</vt:lpstr>
      <vt:lpstr>21C3</vt:lpstr>
      <vt:lpstr>21C6</vt:lpstr>
      <vt:lpstr>21C7</vt:lpstr>
      <vt:lpstr>TH.HB.KKHT</vt:lpstr>
      <vt:lpstr>'21C6'!Print_Titles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2022-11-09T01:39:45Z</cp:lastPrinted>
  <dcterms:created xsi:type="dcterms:W3CDTF">1999-12-31T17:03:31Z</dcterms:created>
  <dcterms:modified xsi:type="dcterms:W3CDTF">2022-11-09T01:45:20Z</dcterms:modified>
</cp:coreProperties>
</file>