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975" windowWidth="17520" windowHeight="9345" firstSheet="5" activeTab="13"/>
  </bookViews>
  <sheets>
    <sheet name="Kangatang" sheetId="60" state="veryHidden" r:id="rId1"/>
    <sheet name="19T4" sheetId="47" r:id="rId2"/>
    <sheet name="20T4" sheetId="51" r:id="rId3"/>
    <sheet name="21T4" sheetId="61" r:id="rId4"/>
    <sheet name="19C4" sheetId="50" r:id="rId5"/>
    <sheet name="20C1" sheetId="52" r:id="rId6"/>
    <sheet name="20C3 " sheetId="53" r:id="rId7"/>
    <sheet name="20C5 " sheetId="54" r:id="rId8"/>
    <sheet name="20C6" sheetId="58" r:id="rId9"/>
    <sheet name="21C1" sheetId="63" r:id="rId10"/>
    <sheet name="21C3" sheetId="64" r:id="rId11"/>
    <sheet name="21C5" sheetId="65" r:id="rId12"/>
    <sheet name="21C6" sheetId="67" r:id="rId13"/>
    <sheet name="21C7" sheetId="66" r:id="rId14"/>
    <sheet name="H.B" sheetId="13" r:id="rId15"/>
    <sheet name="00000000" sheetId="14" state="veryHidden" r:id="rId16"/>
  </sheets>
  <definedNames>
    <definedName name="_Fill" localSheetId="4" hidden="1">#REF!</definedName>
    <definedName name="_Fill" localSheetId="1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2" hidden="1">#REF!</definedName>
    <definedName name="_Fill" localSheetId="9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3" hidden="1">#REF!</definedName>
    <definedName name="_Fill" hidden="1">#REF!</definedName>
    <definedName name="_xlnm.Print_Titles" localSheetId="4">'19C4'!$9:$9</definedName>
    <definedName name="_xlnm.Print_Titles" localSheetId="1">'19T4'!$9:$9</definedName>
    <definedName name="_xlnm.Print_Titles" localSheetId="5">'20C1'!$9:$9</definedName>
    <definedName name="_xlnm.Print_Titles" localSheetId="6">'20C3 '!$9:$9</definedName>
    <definedName name="_xlnm.Print_Titles" localSheetId="7">'20C5 '!$9:$9</definedName>
    <definedName name="_xlnm.Print_Titles" localSheetId="8">'20C6'!$9:$9</definedName>
    <definedName name="_xlnm.Print_Titles" localSheetId="2">'20T4'!$9:$9</definedName>
    <definedName name="_xlnm.Print_Titles" localSheetId="9">'21C1'!$9:$9</definedName>
    <definedName name="_xlnm.Print_Titles" localSheetId="10">'21C3'!$9:$9</definedName>
    <definedName name="_xlnm.Print_Titles" localSheetId="11">'21C5'!$9:$9</definedName>
    <definedName name="_xlnm.Print_Titles" localSheetId="12">'21C6'!$9:$9</definedName>
    <definedName name="_xlnm.Print_Titles" localSheetId="13">'21C7'!$9:$9</definedName>
    <definedName name="_xlnm.Print_Titles" localSheetId="3">'21T4'!$9:$9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3" i="50" l="1"/>
  <c r="J144" i="52" l="1"/>
  <c r="J24" i="66" l="1"/>
  <c r="J18" i="66"/>
  <c r="I31" i="64" l="1"/>
  <c r="J30" i="64"/>
  <c r="I109" i="63"/>
  <c r="J108" i="63"/>
  <c r="L109" i="63"/>
  <c r="D109" i="63"/>
  <c r="J47" i="63"/>
  <c r="J44" i="63"/>
  <c r="J16" i="63"/>
  <c r="I20" i="58" l="1"/>
  <c r="J12" i="58"/>
  <c r="I23" i="53"/>
  <c r="D23" i="53"/>
  <c r="J16" i="53"/>
  <c r="I145" i="52"/>
  <c r="J53" i="52"/>
  <c r="M145" i="52"/>
  <c r="L145" i="52"/>
  <c r="D145" i="52"/>
  <c r="I17" i="50"/>
  <c r="J136" i="61"/>
  <c r="L137" i="61"/>
  <c r="M137" i="61"/>
  <c r="I137" i="61"/>
  <c r="L142" i="51"/>
  <c r="I142" i="51"/>
  <c r="J141" i="51"/>
  <c r="M188" i="47"/>
  <c r="J187" i="47"/>
  <c r="L188" i="47"/>
  <c r="M142" i="51"/>
  <c r="D142" i="51"/>
  <c r="D17" i="50" l="1"/>
  <c r="L17" i="50"/>
  <c r="D20" i="58" l="1"/>
  <c r="D137" i="61" l="1"/>
  <c r="J11" i="61"/>
  <c r="D188" i="47"/>
  <c r="J12" i="47"/>
  <c r="H19" i="64" l="1"/>
  <c r="I19" i="64" s="1"/>
  <c r="H24" i="64"/>
  <c r="I24" i="64" s="1"/>
  <c r="H10" i="64"/>
  <c r="I10" i="64" s="1"/>
  <c r="H23" i="64"/>
  <c r="I23" i="64" s="1"/>
  <c r="H15" i="64"/>
  <c r="I15" i="64" s="1"/>
  <c r="H20" i="64"/>
  <c r="I20" i="64" s="1"/>
  <c r="H16" i="64"/>
  <c r="I16" i="64" s="1"/>
  <c r="H22" i="64"/>
  <c r="I22" i="64" s="1"/>
  <c r="H17" i="64"/>
  <c r="I17" i="64" s="1"/>
  <c r="H18" i="64"/>
  <c r="I18" i="64" s="1"/>
  <c r="H21" i="64"/>
  <c r="I21" i="64" s="1"/>
  <c r="H12" i="64"/>
  <c r="I12" i="64" s="1"/>
  <c r="H28" i="64"/>
  <c r="I28" i="64" s="1"/>
  <c r="H27" i="64"/>
  <c r="I27" i="64" s="1"/>
  <c r="H26" i="64"/>
  <c r="I26" i="64" s="1"/>
  <c r="H25" i="64"/>
  <c r="I25" i="64" s="1"/>
  <c r="I13" i="65" l="1"/>
  <c r="D13" i="65"/>
  <c r="D13" i="67" l="1"/>
  <c r="L27" i="66"/>
  <c r="D27" i="66"/>
  <c r="H10" i="66"/>
  <c r="H11" i="66"/>
  <c r="H25" i="66"/>
  <c r="H22" i="66"/>
  <c r="H19" i="66"/>
  <c r="H24" i="66"/>
  <c r="H26" i="66"/>
  <c r="H20" i="66"/>
  <c r="H23" i="66"/>
  <c r="H12" i="66"/>
  <c r="H13" i="66"/>
  <c r="H14" i="66"/>
  <c r="H21" i="66"/>
  <c r="H15" i="66"/>
  <c r="H16" i="66"/>
  <c r="H17" i="66"/>
  <c r="H18" i="66"/>
  <c r="I14" i="66"/>
  <c r="I13" i="66"/>
  <c r="I12" i="66"/>
  <c r="I23" i="66"/>
  <c r="I20" i="66"/>
  <c r="H60" i="63" l="1"/>
  <c r="I60" i="63" s="1"/>
  <c r="H61" i="63"/>
  <c r="I61" i="63" s="1"/>
  <c r="H10" i="63"/>
  <c r="I10" i="63" s="1"/>
  <c r="H14" i="64"/>
  <c r="I14" i="64" s="1"/>
  <c r="H29" i="64"/>
  <c r="I29" i="64" s="1"/>
  <c r="H11" i="64"/>
  <c r="I11" i="64" s="1"/>
  <c r="H12" i="67"/>
  <c r="I12" i="67" s="1"/>
  <c r="H10" i="67"/>
  <c r="I10" i="67" s="1"/>
  <c r="I13" i="67" s="1"/>
  <c r="H11" i="67"/>
  <c r="I11" i="67" s="1"/>
  <c r="H54" i="66"/>
  <c r="I54" i="66" s="1"/>
  <c r="H58" i="66"/>
  <c r="I58" i="66" s="1"/>
  <c r="H57" i="66"/>
  <c r="I57" i="66" s="1"/>
  <c r="H56" i="66"/>
  <c r="I56" i="66" s="1"/>
  <c r="H55" i="66"/>
  <c r="I55" i="66" s="1"/>
  <c r="H53" i="66"/>
  <c r="I53" i="66" s="1"/>
  <c r="D64" i="66"/>
  <c r="H63" i="66"/>
  <c r="I63" i="66" s="1"/>
  <c r="H62" i="66"/>
  <c r="I62" i="66" s="1"/>
  <c r="H61" i="66"/>
  <c r="I61" i="66" s="1"/>
  <c r="H60" i="66"/>
  <c r="I60" i="66" s="1"/>
  <c r="H59" i="66"/>
  <c r="I59" i="66" s="1"/>
  <c r="H52" i="66"/>
  <c r="I52" i="66" s="1"/>
  <c r="H51" i="66"/>
  <c r="I51" i="66" s="1"/>
  <c r="H50" i="66"/>
  <c r="I50" i="66" s="1"/>
  <c r="I24" i="66"/>
  <c r="I19" i="66"/>
  <c r="I64" i="66" l="1"/>
  <c r="L64" i="66" l="1"/>
  <c r="I16" i="66"/>
  <c r="I15" i="66"/>
  <c r="I21" i="66"/>
  <c r="I25" i="66"/>
  <c r="I18" i="66" l="1"/>
  <c r="I10" i="66"/>
  <c r="I22" i="66"/>
  <c r="I26" i="66"/>
  <c r="I11" i="66"/>
  <c r="I17" i="66"/>
  <c r="I27" i="66" l="1"/>
  <c r="H12" i="65"/>
  <c r="I12" i="65" s="1"/>
  <c r="H11" i="65"/>
  <c r="I11" i="65" s="1"/>
  <c r="H10" i="65"/>
  <c r="I10" i="65" s="1"/>
  <c r="L23" i="53"/>
  <c r="H22" i="53"/>
  <c r="I22" i="53" s="1"/>
  <c r="H21" i="53"/>
  <c r="I21" i="53" s="1"/>
  <c r="H12" i="53"/>
  <c r="I12" i="53" s="1"/>
  <c r="H20" i="53"/>
  <c r="I20" i="53" s="1"/>
  <c r="H13" i="53"/>
  <c r="I13" i="53" s="1"/>
  <c r="H17" i="53"/>
  <c r="I17" i="53" s="1"/>
  <c r="H10" i="53"/>
  <c r="I10" i="53" s="1"/>
  <c r="H16" i="53"/>
  <c r="I16" i="53" s="1"/>
  <c r="H19" i="53"/>
  <c r="I19" i="53" s="1"/>
  <c r="H18" i="53"/>
  <c r="I18" i="53" s="1"/>
  <c r="H11" i="53"/>
  <c r="I11" i="53" s="1"/>
  <c r="H15" i="53"/>
  <c r="I15" i="53" s="1"/>
  <c r="D31" i="64"/>
  <c r="H13" i="64"/>
  <c r="I13" i="64" s="1"/>
  <c r="J17" i="64" s="1"/>
  <c r="H30" i="64"/>
  <c r="I30" i="64" s="1"/>
  <c r="H59" i="63"/>
  <c r="I59" i="63" s="1"/>
  <c r="H101" i="63"/>
  <c r="I101" i="63" s="1"/>
  <c r="H81" i="63"/>
  <c r="I81" i="63" s="1"/>
  <c r="H83" i="63"/>
  <c r="I83" i="63" s="1"/>
  <c r="H65" i="63"/>
  <c r="I65" i="63" s="1"/>
  <c r="H106" i="63"/>
  <c r="I106" i="63" s="1"/>
  <c r="H108" i="63"/>
  <c r="I108" i="63" s="1"/>
  <c r="H19" i="63"/>
  <c r="I19" i="63" s="1"/>
  <c r="H63" i="63"/>
  <c r="I63" i="63" s="1"/>
  <c r="H24" i="63"/>
  <c r="I24" i="63" s="1"/>
  <c r="H56" i="63"/>
  <c r="I56" i="63" s="1"/>
  <c r="H21" i="63"/>
  <c r="I21" i="63" s="1"/>
  <c r="H49" i="63"/>
  <c r="I49" i="63" s="1"/>
  <c r="H71" i="63"/>
  <c r="I71" i="63" s="1"/>
  <c r="H45" i="63"/>
  <c r="I45" i="63" s="1"/>
  <c r="H80" i="63"/>
  <c r="I80" i="63" s="1"/>
  <c r="H87" i="63"/>
  <c r="I87" i="63" s="1"/>
  <c r="H25" i="63"/>
  <c r="I25" i="63" s="1"/>
  <c r="H43" i="63"/>
  <c r="I43" i="63" s="1"/>
  <c r="H46" i="63"/>
  <c r="I46" i="63" s="1"/>
  <c r="H86" i="63"/>
  <c r="I86" i="63" s="1"/>
  <c r="H69" i="63"/>
  <c r="I69" i="63" s="1"/>
  <c r="H82" i="63"/>
  <c r="I82" i="63" s="1"/>
  <c r="H41" i="63"/>
  <c r="I41" i="63" s="1"/>
  <c r="H37" i="63"/>
  <c r="I37" i="63" s="1"/>
  <c r="H13" i="63"/>
  <c r="I13" i="63" s="1"/>
  <c r="H90" i="63"/>
  <c r="I90" i="63" s="1"/>
  <c r="H73" i="63"/>
  <c r="I73" i="63" s="1"/>
  <c r="H33" i="63"/>
  <c r="I33" i="63" s="1"/>
  <c r="H72" i="63"/>
  <c r="I72" i="63" s="1"/>
  <c r="H85" i="63"/>
  <c r="I85" i="63" s="1"/>
  <c r="H78" i="63"/>
  <c r="I78" i="63" s="1"/>
  <c r="H39" i="63"/>
  <c r="I39" i="63" s="1"/>
  <c r="H44" i="63"/>
  <c r="I44" i="63" s="1"/>
  <c r="H100" i="63"/>
  <c r="I100" i="63" s="1"/>
  <c r="H95" i="63"/>
  <c r="I95" i="63" s="1"/>
  <c r="H52" i="63"/>
  <c r="I52" i="63" s="1"/>
  <c r="H92" i="63"/>
  <c r="I92" i="63" s="1"/>
  <c r="H29" i="63"/>
  <c r="I29" i="63" s="1"/>
  <c r="H105" i="63"/>
  <c r="I105" i="63" s="1"/>
  <c r="H47" i="63"/>
  <c r="I47" i="63" s="1"/>
  <c r="H76" i="63"/>
  <c r="I76" i="63" s="1"/>
  <c r="H26" i="63"/>
  <c r="I26" i="63" s="1"/>
  <c r="H94" i="63"/>
  <c r="I94" i="63" s="1"/>
  <c r="H88" i="63"/>
  <c r="I88" i="63" s="1"/>
  <c r="H22" i="63"/>
  <c r="I22" i="63" s="1"/>
  <c r="H34" i="63"/>
  <c r="I34" i="63" s="1"/>
  <c r="H93" i="63"/>
  <c r="I93" i="63" s="1"/>
  <c r="H99" i="63"/>
  <c r="I99" i="63" s="1"/>
  <c r="H58" i="63"/>
  <c r="I58" i="63" s="1"/>
  <c r="H17" i="63"/>
  <c r="I17" i="63" s="1"/>
  <c r="H104" i="63"/>
  <c r="I104" i="63" s="1"/>
  <c r="H23" i="63"/>
  <c r="I23" i="63" s="1"/>
  <c r="H48" i="63"/>
  <c r="I48" i="63" s="1"/>
  <c r="H55" i="63"/>
  <c r="I55" i="63" s="1"/>
  <c r="H54" i="63"/>
  <c r="I54" i="63" s="1"/>
  <c r="H74" i="63"/>
  <c r="I74" i="63" s="1"/>
  <c r="H51" i="63"/>
  <c r="I51" i="63" s="1"/>
  <c r="H91" i="63"/>
  <c r="I91" i="63" s="1"/>
  <c r="H96" i="63"/>
  <c r="I96" i="63" s="1"/>
  <c r="H57" i="63"/>
  <c r="I57" i="63" s="1"/>
  <c r="H53" i="63"/>
  <c r="I53" i="63" s="1"/>
  <c r="H62" i="63"/>
  <c r="I62" i="63" s="1"/>
  <c r="H103" i="63"/>
  <c r="I103" i="63" s="1"/>
  <c r="H70" i="63"/>
  <c r="I70" i="63" s="1"/>
  <c r="H32" i="63"/>
  <c r="I32" i="63" s="1"/>
  <c r="H11" i="63"/>
  <c r="I11" i="63" s="1"/>
  <c r="H31" i="63"/>
  <c r="I31" i="63" s="1"/>
  <c r="H20" i="63"/>
  <c r="I20" i="63" s="1"/>
  <c r="H50" i="63"/>
  <c r="I50" i="63" s="1"/>
  <c r="H66" i="63"/>
  <c r="I66" i="63" s="1"/>
  <c r="H64" i="63"/>
  <c r="I64" i="63" s="1"/>
  <c r="H42" i="63"/>
  <c r="I42" i="63" s="1"/>
  <c r="H89" i="63"/>
  <c r="I89" i="63" s="1"/>
  <c r="H18" i="63"/>
  <c r="I18" i="63" s="1"/>
  <c r="H107" i="63"/>
  <c r="I107" i="63" s="1"/>
  <c r="H68" i="63"/>
  <c r="I68" i="63" s="1"/>
  <c r="H79" i="63"/>
  <c r="I79" i="63" s="1"/>
  <c r="H35" i="63"/>
  <c r="I35" i="63" s="1"/>
  <c r="H75" i="63"/>
  <c r="I75" i="63" s="1"/>
  <c r="H77" i="63"/>
  <c r="I77" i="63" s="1"/>
  <c r="H12" i="63"/>
  <c r="I12" i="63" s="1"/>
  <c r="H28" i="63"/>
  <c r="I28" i="63" s="1"/>
  <c r="H84" i="63"/>
  <c r="I84" i="63" s="1"/>
  <c r="H67" i="63"/>
  <c r="I67" i="63" s="1"/>
  <c r="H97" i="63"/>
  <c r="I97" i="63" s="1"/>
  <c r="H98" i="63"/>
  <c r="I98" i="63" s="1"/>
  <c r="H38" i="63"/>
  <c r="I38" i="63" s="1"/>
  <c r="H40" i="63"/>
  <c r="I40" i="63" s="1"/>
  <c r="H15" i="63"/>
  <c r="I15" i="63" s="1"/>
  <c r="H14" i="63"/>
  <c r="I14" i="63" s="1"/>
  <c r="H102" i="63"/>
  <c r="I102" i="63" s="1"/>
  <c r="H27" i="63"/>
  <c r="I27" i="63" s="1"/>
  <c r="H36" i="63"/>
  <c r="I36" i="63" s="1"/>
  <c r="H30" i="63"/>
  <c r="I30" i="63" s="1"/>
  <c r="H16" i="63"/>
  <c r="I16" i="63" s="1"/>
  <c r="H13" i="54"/>
  <c r="I13" i="54" s="1"/>
  <c r="H18" i="54"/>
  <c r="I18" i="54" s="1"/>
  <c r="H15" i="54"/>
  <c r="I15" i="54" s="1"/>
  <c r="H10" i="54"/>
  <c r="I10" i="54" s="1"/>
  <c r="H12" i="54"/>
  <c r="I12" i="54" s="1"/>
  <c r="H17" i="54"/>
  <c r="I17" i="54" s="1"/>
  <c r="H11" i="54"/>
  <c r="I11" i="54" s="1"/>
  <c r="H20" i="54"/>
  <c r="I20" i="54" s="1"/>
  <c r="H19" i="54"/>
  <c r="I19" i="54" s="1"/>
  <c r="I23" i="54" l="1"/>
  <c r="H81" i="52" l="1"/>
  <c r="I81" i="52" s="1"/>
  <c r="H19" i="52"/>
  <c r="I19" i="52" s="1"/>
  <c r="H46" i="52"/>
  <c r="I46" i="52" s="1"/>
  <c r="H101" i="52"/>
  <c r="I101" i="52" s="1"/>
  <c r="H47" i="52"/>
  <c r="I47" i="52" s="1"/>
  <c r="H12" i="52"/>
  <c r="I12" i="52" s="1"/>
  <c r="H103" i="52"/>
  <c r="I103" i="52" s="1"/>
  <c r="H127" i="61" l="1"/>
  <c r="H128" i="61"/>
  <c r="I128" i="61" s="1"/>
  <c r="H129" i="61"/>
  <c r="I129" i="61" s="1"/>
  <c r="H130" i="61"/>
  <c r="H131" i="61"/>
  <c r="I131" i="61" s="1"/>
  <c r="H132" i="61"/>
  <c r="I132" i="61" s="1"/>
  <c r="H79" i="61"/>
  <c r="I79" i="61" s="1"/>
  <c r="H133" i="61"/>
  <c r="I133" i="61" s="1"/>
  <c r="H134" i="61"/>
  <c r="I134" i="61" s="1"/>
  <c r="H135" i="61"/>
  <c r="H136" i="61"/>
  <c r="I136" i="61" s="1"/>
  <c r="H119" i="61"/>
  <c r="I119" i="61" s="1"/>
  <c r="H108" i="61"/>
  <c r="I108" i="61" s="1"/>
  <c r="H39" i="61"/>
  <c r="I39" i="61" s="1"/>
  <c r="H16" i="61"/>
  <c r="I16" i="61" s="1"/>
  <c r="H65" i="61"/>
  <c r="I65" i="61" s="1"/>
  <c r="H97" i="61"/>
  <c r="I97" i="61" s="1"/>
  <c r="H34" i="61"/>
  <c r="I34" i="61" s="1"/>
  <c r="H95" i="61"/>
  <c r="I95" i="61" s="1"/>
  <c r="H14" i="61"/>
  <c r="I14" i="61" s="1"/>
  <c r="H114" i="61"/>
  <c r="I114" i="61" s="1"/>
  <c r="H83" i="61"/>
  <c r="I83" i="61" s="1"/>
  <c r="H48" i="61"/>
  <c r="I48" i="61" s="1"/>
  <c r="H59" i="61"/>
  <c r="I59" i="61" s="1"/>
  <c r="H91" i="61"/>
  <c r="I91" i="61" s="1"/>
  <c r="H60" i="61"/>
  <c r="I60" i="61" s="1"/>
  <c r="H88" i="61"/>
  <c r="I88" i="61" s="1"/>
  <c r="H68" i="61"/>
  <c r="I68" i="61" s="1"/>
  <c r="H18" i="61"/>
  <c r="I18" i="61" s="1"/>
  <c r="H92" i="61"/>
  <c r="I92" i="61" s="1"/>
  <c r="H40" i="61"/>
  <c r="H42" i="61"/>
  <c r="I42" i="61" s="1"/>
  <c r="H118" i="61"/>
  <c r="I118" i="61" s="1"/>
  <c r="H53" i="61"/>
  <c r="I53" i="61" s="1"/>
  <c r="H32" i="61"/>
  <c r="H10" i="61"/>
  <c r="H45" i="61"/>
  <c r="I45" i="61" s="1"/>
  <c r="H22" i="61"/>
  <c r="I22" i="61" s="1"/>
  <c r="H96" i="61"/>
  <c r="I96" i="61" s="1"/>
  <c r="H52" i="61"/>
  <c r="I52" i="61" s="1"/>
  <c r="H15" i="61"/>
  <c r="I15" i="61" s="1"/>
  <c r="H31" i="61"/>
  <c r="I31" i="61" s="1"/>
  <c r="H27" i="61"/>
  <c r="I27" i="61" s="1"/>
  <c r="H86" i="61"/>
  <c r="I86" i="61" s="1"/>
  <c r="H70" i="61"/>
  <c r="I70" i="61" s="1"/>
  <c r="H49" i="61"/>
  <c r="I49" i="61" s="1"/>
  <c r="H124" i="61"/>
  <c r="H63" i="61"/>
  <c r="I63" i="61" s="1"/>
  <c r="H28" i="61"/>
  <c r="H111" i="61"/>
  <c r="I111" i="61" s="1"/>
  <c r="H57" i="61"/>
  <c r="I57" i="61" s="1"/>
  <c r="H73" i="61"/>
  <c r="I73" i="61" s="1"/>
  <c r="H75" i="61"/>
  <c r="I75" i="61" s="1"/>
  <c r="H122" i="61"/>
  <c r="I122" i="61" s="1"/>
  <c r="H66" i="61"/>
  <c r="I66" i="61" s="1"/>
  <c r="H41" i="61"/>
  <c r="I41" i="61" s="1"/>
  <c r="H82" i="61"/>
  <c r="I82" i="61" s="1"/>
  <c r="H78" i="61"/>
  <c r="I78" i="61" s="1"/>
  <c r="H19" i="61"/>
  <c r="I19" i="61" s="1"/>
  <c r="H107" i="61"/>
  <c r="I107" i="61" s="1"/>
  <c r="H123" i="61"/>
  <c r="I123" i="61" s="1"/>
  <c r="H87" i="61"/>
  <c r="I87" i="61" s="1"/>
  <c r="H64" i="61"/>
  <c r="I64" i="61" s="1"/>
  <c r="H50" i="61"/>
  <c r="I50" i="61" s="1"/>
  <c r="H74" i="61"/>
  <c r="I74" i="61" s="1"/>
  <c r="H100" i="61"/>
  <c r="I100" i="61" s="1"/>
  <c r="H35" i="61"/>
  <c r="I35" i="61" s="1"/>
  <c r="H12" i="61"/>
  <c r="I12" i="61" s="1"/>
  <c r="H105" i="61"/>
  <c r="I105" i="61" s="1"/>
  <c r="H80" i="61"/>
  <c r="I80" i="61" s="1"/>
  <c r="H120" i="61"/>
  <c r="I120" i="61" s="1"/>
  <c r="H115" i="61"/>
  <c r="I115" i="61" s="1"/>
  <c r="H90" i="61"/>
  <c r="I90" i="61" s="1"/>
  <c r="H20" i="61"/>
  <c r="I20" i="61" s="1"/>
  <c r="H116" i="61"/>
  <c r="I116" i="61" s="1"/>
  <c r="H99" i="61"/>
  <c r="I99" i="61" s="1"/>
  <c r="H61" i="61"/>
  <c r="I61" i="61" s="1"/>
  <c r="H71" i="61"/>
  <c r="I71" i="61" s="1"/>
  <c r="H51" i="61"/>
  <c r="I51" i="61" s="1"/>
  <c r="H121" i="61"/>
  <c r="I121" i="61" s="1"/>
  <c r="H125" i="61"/>
  <c r="I125" i="61" s="1"/>
  <c r="H67" i="61"/>
  <c r="I67" i="61" s="1"/>
  <c r="H25" i="61"/>
  <c r="I25" i="61" s="1"/>
  <c r="H84" i="61"/>
  <c r="I84" i="61" s="1"/>
  <c r="H81" i="61"/>
  <c r="I81" i="61" s="1"/>
  <c r="H13" i="61"/>
  <c r="I13" i="61" s="1"/>
  <c r="H17" i="61"/>
  <c r="I17" i="61" s="1"/>
  <c r="H102" i="61"/>
  <c r="I102" i="61" s="1"/>
  <c r="H47" i="61"/>
  <c r="I47" i="61" s="1"/>
  <c r="H112" i="61"/>
  <c r="I112" i="61" s="1"/>
  <c r="H126" i="61"/>
  <c r="I126" i="61" s="1"/>
  <c r="H98" i="61"/>
  <c r="I98" i="61" s="1"/>
  <c r="H101" i="61"/>
  <c r="I101" i="61" s="1"/>
  <c r="H85" i="61"/>
  <c r="I85" i="61" s="1"/>
  <c r="H72" i="61"/>
  <c r="I72" i="61" s="1"/>
  <c r="H11" i="61"/>
  <c r="I11" i="61" s="1"/>
  <c r="H26" i="61"/>
  <c r="I26" i="61" s="1"/>
  <c r="H103" i="61"/>
  <c r="I103" i="61" s="1"/>
  <c r="H109" i="61"/>
  <c r="I109" i="61" s="1"/>
  <c r="H113" i="61"/>
  <c r="I113" i="61" s="1"/>
  <c r="H77" i="61"/>
  <c r="H23" i="61"/>
  <c r="I23" i="61" s="1"/>
  <c r="H24" i="61"/>
  <c r="I24" i="61" s="1"/>
  <c r="H30" i="61"/>
  <c r="I30" i="61" s="1"/>
  <c r="H29" i="61"/>
  <c r="I29" i="61" s="1"/>
  <c r="H56" i="61"/>
  <c r="I56" i="61" s="1"/>
  <c r="H54" i="61"/>
  <c r="H44" i="61"/>
  <c r="I44" i="61" s="1"/>
  <c r="H106" i="61"/>
  <c r="I106" i="61" s="1"/>
  <c r="H117" i="61"/>
  <c r="I117" i="61" s="1"/>
  <c r="H36" i="61"/>
  <c r="I36" i="61" s="1"/>
  <c r="H43" i="61"/>
  <c r="I43" i="61" s="1"/>
  <c r="H55" i="61"/>
  <c r="I55" i="61" s="1"/>
  <c r="H21" i="61"/>
  <c r="I21" i="61" s="1"/>
  <c r="H110" i="61"/>
  <c r="I110" i="61" s="1"/>
  <c r="H93" i="61"/>
  <c r="I93" i="61" s="1"/>
  <c r="H46" i="61"/>
  <c r="I46" i="61" s="1"/>
  <c r="H58" i="61"/>
  <c r="I58" i="61" s="1"/>
  <c r="H38" i="61"/>
  <c r="I38" i="61" s="1"/>
  <c r="H33" i="61"/>
  <c r="I33" i="61" s="1"/>
  <c r="H89" i="61"/>
  <c r="I89" i="61" s="1"/>
  <c r="H37" i="61"/>
  <c r="I37" i="61" s="1"/>
  <c r="H104" i="61"/>
  <c r="I104" i="61" s="1"/>
  <c r="H62" i="61"/>
  <c r="I62" i="61" s="1"/>
  <c r="H69" i="61"/>
  <c r="I69" i="61" s="1"/>
  <c r="H94" i="61"/>
  <c r="I94" i="61" s="1"/>
  <c r="H76" i="61"/>
  <c r="I76" i="61" s="1"/>
  <c r="I54" i="61"/>
  <c r="I77" i="61"/>
  <c r="I28" i="61"/>
  <c r="I124" i="61"/>
  <c r="I10" i="61"/>
  <c r="I32" i="61"/>
  <c r="I40" i="61"/>
  <c r="I130" i="61"/>
  <c r="I135" i="61"/>
  <c r="I127" i="61"/>
  <c r="H107" i="51"/>
  <c r="I107" i="51" s="1"/>
  <c r="H57" i="51"/>
  <c r="I57" i="51" s="1"/>
  <c r="H122" i="51"/>
  <c r="I122" i="51" s="1"/>
  <c r="H134" i="51"/>
  <c r="I134" i="51" s="1"/>
  <c r="H56" i="51"/>
  <c r="I56" i="51" s="1"/>
  <c r="H103" i="51"/>
  <c r="I103" i="51" s="1"/>
  <c r="H60" i="51"/>
  <c r="I60" i="51" s="1"/>
  <c r="H17" i="51"/>
  <c r="I17" i="51" s="1"/>
  <c r="H95" i="51"/>
  <c r="I95" i="51" s="1"/>
  <c r="H101" i="51"/>
  <c r="I101" i="51" s="1"/>
  <c r="H14" i="51"/>
  <c r="I14" i="51" s="1"/>
  <c r="H21" i="51"/>
  <c r="I21" i="51" s="1"/>
  <c r="H85" i="51"/>
  <c r="I85" i="51" s="1"/>
  <c r="H69" i="51"/>
  <c r="I69" i="51" s="1"/>
  <c r="H31" i="51"/>
  <c r="I31" i="51" s="1"/>
  <c r="H81" i="51"/>
  <c r="I81" i="51" s="1"/>
  <c r="H73" i="51"/>
  <c r="I73" i="51" s="1"/>
  <c r="J26" i="61" l="1"/>
  <c r="H108" i="47"/>
  <c r="I108" i="47" s="1"/>
  <c r="H172" i="47"/>
  <c r="I172" i="47" s="1"/>
  <c r="H130" i="47"/>
  <c r="I130" i="47" s="1"/>
  <c r="H107" i="47"/>
  <c r="I107" i="47" s="1"/>
  <c r="H45" i="47"/>
  <c r="I45" i="47" s="1"/>
  <c r="H140" i="47"/>
  <c r="I140" i="47" s="1"/>
  <c r="H124" i="47"/>
  <c r="I124" i="47" s="1"/>
  <c r="H48" i="47"/>
  <c r="I48" i="47" s="1"/>
  <c r="H139" i="47"/>
  <c r="I139" i="47" s="1"/>
  <c r="H154" i="47"/>
  <c r="I154" i="47" s="1"/>
  <c r="H90" i="47"/>
  <c r="I90" i="47" s="1"/>
  <c r="H180" i="47"/>
  <c r="I180" i="47" s="1"/>
  <c r="H165" i="47"/>
  <c r="I165" i="47" s="1"/>
  <c r="H148" i="47"/>
  <c r="I148" i="47" s="1"/>
  <c r="H25" i="47"/>
  <c r="I25" i="47" s="1"/>
  <c r="H82" i="47"/>
  <c r="I82" i="47" s="1"/>
  <c r="H120" i="47"/>
  <c r="I120" i="47" s="1"/>
  <c r="H94" i="47"/>
  <c r="I94" i="47" s="1"/>
  <c r="H104" i="47"/>
  <c r="I104" i="47" s="1"/>
  <c r="H177" i="47"/>
  <c r="I177" i="47" s="1"/>
  <c r="H73" i="47"/>
  <c r="I73" i="47" s="1"/>
  <c r="H58" i="47"/>
  <c r="I58" i="47" s="1"/>
  <c r="H79" i="47"/>
  <c r="I79" i="47" s="1"/>
  <c r="H40" i="47"/>
  <c r="I40" i="47" s="1"/>
  <c r="H116" i="47"/>
  <c r="I116" i="47" s="1"/>
  <c r="H38" i="47"/>
  <c r="I38" i="47" s="1"/>
  <c r="H39" i="47"/>
  <c r="I39" i="47" s="1"/>
  <c r="H78" i="47"/>
  <c r="I78" i="47" s="1"/>
  <c r="H126" i="47"/>
  <c r="I126" i="47" s="1"/>
  <c r="H133" i="47"/>
  <c r="I133" i="47" s="1"/>
  <c r="H75" i="47"/>
  <c r="I75" i="47" s="1"/>
  <c r="H178" i="47"/>
  <c r="I178" i="47" s="1"/>
  <c r="H101" i="47"/>
  <c r="I101" i="47" s="1"/>
  <c r="H77" i="47"/>
  <c r="I77" i="47" s="1"/>
  <c r="H76" i="47"/>
  <c r="I76" i="47" s="1"/>
  <c r="H69" i="47"/>
  <c r="I69" i="47" s="1"/>
  <c r="H20" i="47"/>
  <c r="I20" i="47" s="1"/>
  <c r="H47" i="47"/>
  <c r="I47" i="47" s="1"/>
  <c r="H175" i="47"/>
  <c r="I175" i="47" s="1"/>
  <c r="H89" i="47"/>
  <c r="I89" i="47" s="1"/>
  <c r="H123" i="47"/>
  <c r="I123" i="47" s="1"/>
  <c r="H54" i="47"/>
  <c r="I54" i="47" s="1"/>
  <c r="H176" i="47"/>
  <c r="I176" i="47" s="1"/>
  <c r="H97" i="47"/>
  <c r="I97" i="47" s="1"/>
  <c r="H117" i="47"/>
  <c r="I117" i="47" s="1"/>
  <c r="H103" i="47"/>
  <c r="I103" i="47" s="1"/>
  <c r="H81" i="47"/>
  <c r="I81" i="47" s="1"/>
  <c r="H53" i="47"/>
  <c r="I53" i="47" s="1"/>
  <c r="H102" i="47"/>
  <c r="I102" i="47" s="1"/>
  <c r="H19" i="47"/>
  <c r="I19" i="47" s="1"/>
  <c r="H18" i="47"/>
  <c r="I18" i="47" s="1"/>
  <c r="H182" i="47"/>
  <c r="I182" i="47" s="1"/>
  <c r="H164" i="47"/>
  <c r="I164" i="47" s="1"/>
  <c r="H100" i="47"/>
  <c r="I100" i="47" s="1"/>
  <c r="H138" i="47"/>
  <c r="I138" i="47" s="1"/>
  <c r="H17" i="47"/>
  <c r="I17" i="47" s="1"/>
  <c r="H41" i="47"/>
  <c r="I41" i="47" s="1"/>
  <c r="H144" i="47"/>
  <c r="I144" i="47" s="1"/>
  <c r="H106" i="47"/>
  <c r="I106" i="47" s="1"/>
  <c r="H91" i="47"/>
  <c r="I91" i="47" s="1"/>
  <c r="H60" i="47"/>
  <c r="I60" i="47" s="1"/>
  <c r="H122" i="47"/>
  <c r="I122" i="47" s="1"/>
  <c r="H161" i="47"/>
  <c r="I161" i="47" s="1"/>
  <c r="H87" i="47"/>
  <c r="I87" i="47" s="1"/>
  <c r="H187" i="47"/>
  <c r="I187" i="47" s="1"/>
  <c r="H67" i="47"/>
  <c r="I67" i="47" s="1"/>
  <c r="H115" i="47"/>
  <c r="I115" i="47" s="1"/>
  <c r="H110" i="47"/>
  <c r="I110" i="47" s="1"/>
  <c r="H129" i="47"/>
  <c r="I129" i="47" s="1"/>
  <c r="H16" i="47"/>
  <c r="I16" i="47" s="1"/>
  <c r="H179" i="47"/>
  <c r="I179" i="47" s="1"/>
  <c r="H156" i="47"/>
  <c r="I156" i="47" s="1"/>
  <c r="H28" i="47"/>
  <c r="I28" i="47" s="1"/>
  <c r="H186" i="47"/>
  <c r="I186" i="47" s="1"/>
  <c r="H105" i="47"/>
  <c r="I105" i="47" s="1"/>
  <c r="H57" i="47"/>
  <c r="I57" i="47" s="1"/>
  <c r="H134" i="47"/>
  <c r="I134" i="47" s="1"/>
  <c r="H56" i="47"/>
  <c r="I56" i="47" s="1"/>
  <c r="H146" i="47"/>
  <c r="I146" i="47" s="1"/>
  <c r="H171" i="47"/>
  <c r="I171" i="47" s="1"/>
  <c r="H160" i="47"/>
  <c r="I160" i="47" s="1"/>
  <c r="H44" i="47"/>
  <c r="I44" i="47" s="1"/>
  <c r="H109" i="47"/>
  <c r="I109" i="47" s="1"/>
  <c r="H170" i="47"/>
  <c r="I170" i="47" s="1"/>
  <c r="H169" i="47"/>
  <c r="I169" i="47" s="1"/>
  <c r="H147" i="47"/>
  <c r="I147" i="47" s="1"/>
  <c r="H121" i="47"/>
  <c r="I121" i="47" s="1"/>
  <c r="H132" i="47"/>
  <c r="I132" i="47" s="1"/>
  <c r="H10" i="47"/>
  <c r="I10" i="47" s="1"/>
  <c r="H46" i="47"/>
  <c r="I46" i="47" s="1"/>
  <c r="H34" i="47"/>
  <c r="I34" i="47" s="1"/>
  <c r="H163" i="47"/>
  <c r="I163" i="47" s="1"/>
  <c r="H168" i="47"/>
  <c r="I168" i="47" s="1"/>
  <c r="H26" i="47"/>
  <c r="I26" i="47" s="1"/>
  <c r="H185" i="47"/>
  <c r="I185" i="47" s="1"/>
  <c r="H36" i="47"/>
  <c r="I36" i="47" s="1"/>
  <c r="H137" i="47"/>
  <c r="I137" i="47" s="1"/>
  <c r="H27" i="47"/>
  <c r="I27" i="47" s="1"/>
  <c r="H32" i="47"/>
  <c r="I32" i="47" s="1"/>
  <c r="H63" i="47"/>
  <c r="I63" i="47" s="1"/>
  <c r="H65" i="47"/>
  <c r="I65" i="47" s="1"/>
  <c r="H33" i="47"/>
  <c r="I33" i="47" s="1"/>
  <c r="H52" i="47"/>
  <c r="I52" i="47" s="1"/>
  <c r="H66" i="47"/>
  <c r="I66" i="47" s="1"/>
  <c r="H64" i="47"/>
  <c r="I64" i="47" s="1"/>
  <c r="H118" i="47"/>
  <c r="I118" i="47" s="1"/>
  <c r="H127" i="47"/>
  <c r="I127" i="47" s="1"/>
  <c r="H71" i="47"/>
  <c r="I71" i="47" s="1"/>
  <c r="H119" i="47"/>
  <c r="I119" i="47" s="1"/>
  <c r="H96" i="47"/>
  <c r="I96" i="47" s="1"/>
  <c r="H68" i="47"/>
  <c r="I68" i="47" s="1"/>
  <c r="H51" i="47"/>
  <c r="I51" i="47" s="1"/>
  <c r="H92" i="47"/>
  <c r="I92" i="47" s="1"/>
  <c r="H173" i="47"/>
  <c r="I173" i="47" s="1"/>
  <c r="H35" i="47"/>
  <c r="I35" i="47" s="1"/>
  <c r="H136" i="47"/>
  <c r="I136" i="47" s="1"/>
  <c r="H162" i="47"/>
  <c r="I162" i="47" s="1"/>
  <c r="H15" i="47"/>
  <c r="I15" i="47" s="1"/>
  <c r="H50" i="47"/>
  <c r="I50" i="47" s="1"/>
  <c r="H43" i="47"/>
  <c r="I43" i="47" s="1"/>
  <c r="H59" i="47"/>
  <c r="I59" i="47" s="1"/>
  <c r="H151" i="47"/>
  <c r="I151" i="47" s="1"/>
  <c r="H49" i="47"/>
  <c r="I49" i="47" s="1"/>
  <c r="H24" i="47"/>
  <c r="I24" i="47" s="1"/>
  <c r="H14" i="47"/>
  <c r="I14" i="47" s="1"/>
  <c r="H72" i="47"/>
  <c r="I72" i="47" s="1"/>
  <c r="H153" i="47"/>
  <c r="I153" i="47" s="1"/>
  <c r="H13" i="47"/>
  <c r="I13" i="47" s="1"/>
  <c r="H159" i="47"/>
  <c r="I159" i="47" s="1"/>
  <c r="H83" i="47"/>
  <c r="I83" i="47" s="1"/>
  <c r="H85" i="47"/>
  <c r="I85" i="47" s="1"/>
  <c r="H145" i="47"/>
  <c r="I145" i="47" s="1"/>
  <c r="H143" i="47"/>
  <c r="I143" i="47" s="1"/>
  <c r="H128" i="47"/>
  <c r="I128" i="47" s="1"/>
  <c r="H167" i="47"/>
  <c r="I167" i="47" s="1"/>
  <c r="H114" i="47"/>
  <c r="I114" i="47" s="1"/>
  <c r="H29" i="47"/>
  <c r="I29" i="47" s="1"/>
  <c r="H70" i="47"/>
  <c r="I70" i="47" s="1"/>
  <c r="H88" i="47"/>
  <c r="I88" i="47" s="1"/>
  <c r="H131" i="47"/>
  <c r="I131" i="47" s="1"/>
  <c r="H152" i="47"/>
  <c r="I152" i="47" s="1"/>
  <c r="H86" i="47"/>
  <c r="I86" i="47" s="1"/>
  <c r="H11" i="47"/>
  <c r="I11" i="47" s="1"/>
  <c r="H37" i="47"/>
  <c r="I37" i="47" s="1"/>
  <c r="H80" i="47"/>
  <c r="I80" i="47" s="1"/>
  <c r="H62" i="47"/>
  <c r="I62" i="47" s="1"/>
  <c r="H61" i="47"/>
  <c r="I61" i="47" s="1"/>
  <c r="H30" i="47"/>
  <c r="I30" i="47" s="1"/>
  <c r="H31" i="47"/>
  <c r="I31" i="47" s="1"/>
  <c r="H112" i="47"/>
  <c r="I112" i="47" s="1"/>
  <c r="H12" i="47"/>
  <c r="I12" i="47" s="1"/>
  <c r="H125" i="47"/>
  <c r="I125" i="47" s="1"/>
  <c r="H150" i="47"/>
  <c r="I150" i="47" s="1"/>
  <c r="H95" i="47"/>
  <c r="I95" i="47" s="1"/>
  <c r="H17" i="58" l="1"/>
  <c r="I17" i="58" s="1"/>
  <c r="H16" i="58"/>
  <c r="I16" i="58" s="1"/>
  <c r="H15" i="58"/>
  <c r="I15" i="58" s="1"/>
  <c r="H10" i="58"/>
  <c r="I10" i="58" s="1"/>
  <c r="H12" i="58"/>
  <c r="I12" i="58" s="1"/>
  <c r="H14" i="58"/>
  <c r="I14" i="58" s="1"/>
  <c r="H18" i="58"/>
  <c r="I18" i="58" s="1"/>
  <c r="H11" i="58"/>
  <c r="I11" i="58" s="1"/>
  <c r="H13" i="58"/>
  <c r="I13" i="58" s="1"/>
  <c r="H19" i="58"/>
  <c r="I19" i="58" s="1"/>
  <c r="L23" i="54"/>
  <c r="D23" i="54"/>
  <c r="H14" i="53"/>
  <c r="I14" i="53" s="1"/>
  <c r="H120" i="52"/>
  <c r="I120" i="52" s="1"/>
  <c r="H119" i="52"/>
  <c r="I119" i="52" s="1"/>
  <c r="H43" i="52"/>
  <c r="I43" i="52" s="1"/>
  <c r="H102" i="52"/>
  <c r="I102" i="52" s="1"/>
  <c r="H106" i="52"/>
  <c r="I106" i="52" s="1"/>
  <c r="H52" i="52"/>
  <c r="I52" i="52" s="1"/>
  <c r="H48" i="52"/>
  <c r="I48" i="52" s="1"/>
  <c r="H68" i="52"/>
  <c r="I68" i="52" s="1"/>
  <c r="H65" i="52"/>
  <c r="I65" i="52" s="1"/>
  <c r="H78" i="52"/>
  <c r="I78" i="52" s="1"/>
  <c r="H91" i="52"/>
  <c r="I91" i="52" s="1"/>
  <c r="H118" i="52"/>
  <c r="I118" i="52" s="1"/>
  <c r="H11" i="52"/>
  <c r="I11" i="52" s="1"/>
  <c r="H117" i="52"/>
  <c r="I117" i="52" s="1"/>
  <c r="H105" i="52"/>
  <c r="I105" i="52" s="1"/>
  <c r="H58" i="52"/>
  <c r="I58" i="52" s="1"/>
  <c r="H82" i="52"/>
  <c r="I82" i="52" s="1"/>
  <c r="H95" i="52"/>
  <c r="I95" i="52" s="1"/>
  <c r="H89" i="52"/>
  <c r="I89" i="52" s="1"/>
  <c r="H80" i="52"/>
  <c r="I80" i="52" s="1"/>
  <c r="H90" i="52"/>
  <c r="I90" i="52" s="1"/>
  <c r="H85" i="52"/>
  <c r="I85" i="52" s="1"/>
  <c r="H79" i="52"/>
  <c r="I79" i="52" s="1"/>
  <c r="H51" i="52"/>
  <c r="I51" i="52" s="1"/>
  <c r="H15" i="52"/>
  <c r="I15" i="52" s="1"/>
  <c r="H66" i="52"/>
  <c r="I66" i="52" s="1"/>
  <c r="H76" i="52"/>
  <c r="I76" i="52" s="1"/>
  <c r="H86" i="52"/>
  <c r="I86" i="52" s="1"/>
  <c r="H116" i="52"/>
  <c r="I116" i="52" s="1"/>
  <c r="H16" i="52"/>
  <c r="I16" i="52" s="1"/>
  <c r="H87" i="52"/>
  <c r="I87" i="52" s="1"/>
  <c r="H55" i="52"/>
  <c r="I55" i="52" s="1"/>
  <c r="H75" i="52"/>
  <c r="I75" i="52" s="1"/>
  <c r="H61" i="52"/>
  <c r="I61" i="52" s="1"/>
  <c r="H70" i="52"/>
  <c r="I70" i="52" s="1"/>
  <c r="H23" i="52"/>
  <c r="I23" i="52" s="1"/>
  <c r="H115" i="52"/>
  <c r="I115" i="52" s="1"/>
  <c r="H114" i="52"/>
  <c r="I114" i="52" s="1"/>
  <c r="H18" i="52"/>
  <c r="I18" i="52" s="1"/>
  <c r="H98" i="52"/>
  <c r="I98" i="52" s="1"/>
  <c r="H113" i="52"/>
  <c r="I113" i="52" s="1"/>
  <c r="H21" i="52"/>
  <c r="I21" i="52" s="1"/>
  <c r="H97" i="52"/>
  <c r="I97" i="52" s="1"/>
  <c r="H112" i="52"/>
  <c r="I112" i="52" s="1"/>
  <c r="H143" i="52"/>
  <c r="I143" i="52" s="1"/>
  <c r="H142" i="52"/>
  <c r="I142" i="52" s="1"/>
  <c r="H111" i="52"/>
  <c r="I111" i="52" s="1"/>
  <c r="H54" i="52"/>
  <c r="I54" i="52" s="1"/>
  <c r="H144" i="52"/>
  <c r="I144" i="52" s="1"/>
  <c r="H140" i="52"/>
  <c r="I140" i="52" s="1"/>
  <c r="H34" i="52"/>
  <c r="I34" i="52" s="1"/>
  <c r="H50" i="52"/>
  <c r="I50" i="52" s="1"/>
  <c r="H110" i="52"/>
  <c r="I110" i="52" s="1"/>
  <c r="H31" i="52"/>
  <c r="I31" i="52" s="1"/>
  <c r="H67" i="52"/>
  <c r="I67" i="52" s="1"/>
  <c r="H136" i="52"/>
  <c r="I136" i="52" s="1"/>
  <c r="H22" i="52"/>
  <c r="I22" i="52" s="1"/>
  <c r="H39" i="52"/>
  <c r="I39" i="52" s="1"/>
  <c r="H30" i="52"/>
  <c r="I30" i="52" s="1"/>
  <c r="H109" i="52"/>
  <c r="I109" i="52" s="1"/>
  <c r="H139" i="52"/>
  <c r="I139" i="52" s="1"/>
  <c r="H137" i="52"/>
  <c r="I137" i="52" s="1"/>
  <c r="H42" i="52"/>
  <c r="I42" i="52" s="1"/>
  <c r="H138" i="52"/>
  <c r="I138" i="52" s="1"/>
  <c r="H141" i="52"/>
  <c r="I141" i="52" s="1"/>
  <c r="H33" i="52"/>
  <c r="I33" i="52" s="1"/>
  <c r="H59" i="52"/>
  <c r="I59" i="52" s="1"/>
  <c r="H134" i="52"/>
  <c r="I134" i="52" s="1"/>
  <c r="H35" i="52"/>
  <c r="I35" i="52" s="1"/>
  <c r="H28" i="52"/>
  <c r="I28" i="52" s="1"/>
  <c r="H27" i="52"/>
  <c r="I27" i="52" s="1"/>
  <c r="H128" i="52"/>
  <c r="I128" i="52" s="1"/>
  <c r="H127" i="52"/>
  <c r="I127" i="52" s="1"/>
  <c r="H126" i="52"/>
  <c r="I126" i="52" s="1"/>
  <c r="H63" i="52"/>
  <c r="I63" i="52" s="1"/>
  <c r="H45" i="52"/>
  <c r="I45" i="52" s="1"/>
  <c r="H14" i="52"/>
  <c r="I14" i="52" s="1"/>
  <c r="H104" i="52"/>
  <c r="I104" i="52" s="1"/>
  <c r="H125" i="52"/>
  <c r="I125" i="52" s="1"/>
  <c r="H84" i="52"/>
  <c r="I84" i="52" s="1"/>
  <c r="H60" i="52"/>
  <c r="I60" i="52" s="1"/>
  <c r="H26" i="52"/>
  <c r="I26" i="52" s="1"/>
  <c r="H13" i="52"/>
  <c r="I13" i="52" s="1"/>
  <c r="H49" i="52"/>
  <c r="I49" i="52" s="1"/>
  <c r="H99" i="52"/>
  <c r="I99" i="52" s="1"/>
  <c r="H37" i="52"/>
  <c r="I37" i="52" s="1"/>
  <c r="H64" i="52"/>
  <c r="I64" i="52" s="1"/>
  <c r="H83" i="52"/>
  <c r="I83" i="52" s="1"/>
  <c r="H93" i="52"/>
  <c r="I93" i="52" s="1"/>
  <c r="H10" i="52"/>
  <c r="I10" i="52" s="1"/>
  <c r="H124" i="52"/>
  <c r="I124" i="52" s="1"/>
  <c r="H123" i="52"/>
  <c r="I123" i="52" s="1"/>
  <c r="H40" i="52"/>
  <c r="I40" i="52" s="1"/>
  <c r="H25" i="52"/>
  <c r="I25" i="52" s="1"/>
  <c r="H108" i="52"/>
  <c r="I108" i="52" s="1"/>
  <c r="H77" i="52"/>
  <c r="I77" i="52" s="1"/>
  <c r="H74" i="52"/>
  <c r="I74" i="52" s="1"/>
  <c r="H24" i="52"/>
  <c r="I24" i="52" s="1"/>
  <c r="H17" i="52"/>
  <c r="I17" i="52" s="1"/>
  <c r="H62" i="52"/>
  <c r="I62" i="52" s="1"/>
  <c r="H122" i="52"/>
  <c r="I122" i="52" s="1"/>
  <c r="H92" i="52"/>
  <c r="I92" i="52" s="1"/>
  <c r="H56" i="52"/>
  <c r="I56" i="52" s="1"/>
  <c r="H88" i="52"/>
  <c r="I88" i="52" s="1"/>
  <c r="H107" i="52"/>
  <c r="I107" i="52" s="1"/>
  <c r="H73" i="52"/>
  <c r="I73" i="52" s="1"/>
  <c r="H32" i="52"/>
  <c r="I32" i="52" s="1"/>
  <c r="H72" i="52"/>
  <c r="I72" i="52" s="1"/>
  <c r="H121" i="52"/>
  <c r="I121" i="52" s="1"/>
  <c r="H11" i="50"/>
  <c r="I11" i="50" s="1"/>
  <c r="H61" i="51" l="1"/>
  <c r="I61" i="51" s="1"/>
  <c r="H27" i="51"/>
  <c r="I27" i="51" s="1"/>
  <c r="H124" i="51"/>
  <c r="I124" i="51" s="1"/>
  <c r="H28" i="51"/>
  <c r="I28" i="51" s="1"/>
  <c r="H118" i="51"/>
  <c r="I118" i="51" s="1"/>
  <c r="H66" i="51"/>
  <c r="I66" i="51" s="1"/>
  <c r="H108" i="51"/>
  <c r="I108" i="51" s="1"/>
  <c r="H37" i="51"/>
  <c r="I37" i="51" s="1"/>
  <c r="H70" i="51"/>
  <c r="I70" i="51" s="1"/>
  <c r="H138" i="51"/>
  <c r="I138" i="51" s="1"/>
  <c r="H84" i="51"/>
  <c r="I84" i="51" s="1"/>
  <c r="H68" i="51"/>
  <c r="I68" i="51" s="1"/>
  <c r="H63" i="51"/>
  <c r="I63" i="51" s="1"/>
  <c r="H102" i="51"/>
  <c r="I102" i="51" s="1"/>
  <c r="H74" i="51"/>
  <c r="I74" i="51" s="1"/>
  <c r="H34" i="51"/>
  <c r="I34" i="51" s="1"/>
  <c r="H16" i="51"/>
  <c r="I16" i="51" s="1"/>
  <c r="H109" i="51"/>
  <c r="I109" i="51" s="1"/>
  <c r="H40" i="51"/>
  <c r="I40" i="51" s="1"/>
  <c r="H51" i="51"/>
  <c r="I51" i="51" s="1"/>
  <c r="H33" i="51"/>
  <c r="I33" i="51" s="1"/>
  <c r="H91" i="51"/>
  <c r="I91" i="51" s="1"/>
  <c r="H126" i="51"/>
  <c r="I126" i="51" s="1"/>
  <c r="H49" i="51"/>
  <c r="I49" i="51" s="1"/>
  <c r="H25" i="51"/>
  <c r="I25" i="51" s="1"/>
  <c r="H137" i="51"/>
  <c r="I137" i="51" s="1"/>
  <c r="H62" i="51"/>
  <c r="I62" i="51" s="1"/>
  <c r="H125" i="51"/>
  <c r="I125" i="51" s="1"/>
  <c r="H96" i="51"/>
  <c r="I96" i="51" s="1"/>
  <c r="H29" i="51"/>
  <c r="I29" i="51" s="1"/>
  <c r="H110" i="51"/>
  <c r="I110" i="51" s="1"/>
  <c r="H121" i="51"/>
  <c r="I121" i="51" s="1"/>
  <c r="H128" i="51"/>
  <c r="I128" i="51" s="1"/>
  <c r="H141" i="51"/>
  <c r="I141" i="51" s="1"/>
  <c r="H65" i="51"/>
  <c r="I65" i="51" s="1"/>
  <c r="H136" i="51"/>
  <c r="I136" i="51" s="1"/>
  <c r="H18" i="51"/>
  <c r="I18" i="51" s="1"/>
  <c r="H76" i="51"/>
  <c r="I76" i="51" s="1"/>
  <c r="H55" i="51"/>
  <c r="I55" i="51" s="1"/>
  <c r="H54" i="51"/>
  <c r="I54" i="51" s="1"/>
  <c r="H53" i="51"/>
  <c r="I53" i="51" s="1"/>
  <c r="H78" i="51"/>
  <c r="I78" i="51" s="1"/>
  <c r="H46" i="51"/>
  <c r="I46" i="51" s="1"/>
  <c r="H111" i="51"/>
  <c r="I111" i="51" s="1"/>
  <c r="H112" i="51"/>
  <c r="I112" i="51" s="1"/>
  <c r="H87" i="51"/>
  <c r="I87" i="51" s="1"/>
  <c r="H120" i="51"/>
  <c r="I120" i="51" s="1"/>
  <c r="H114" i="51"/>
  <c r="I114" i="51" s="1"/>
  <c r="H15" i="51"/>
  <c r="I15" i="51" s="1"/>
  <c r="H106" i="51"/>
  <c r="I106" i="51" s="1"/>
  <c r="H20" i="51"/>
  <c r="I20" i="51" s="1"/>
  <c r="H115" i="51"/>
  <c r="I115" i="51" s="1"/>
  <c r="H77" i="51"/>
  <c r="I77" i="51" s="1"/>
  <c r="H105" i="51"/>
  <c r="I105" i="51" s="1"/>
  <c r="H52" i="51"/>
  <c r="I52" i="51" s="1"/>
  <c r="H86" i="51"/>
  <c r="I86" i="51" s="1"/>
  <c r="H64" i="51"/>
  <c r="I64" i="51" s="1"/>
  <c r="H41" i="51"/>
  <c r="I41" i="51" s="1"/>
  <c r="H133" i="51"/>
  <c r="I133" i="51" s="1"/>
  <c r="H24" i="51"/>
  <c r="I24" i="51" s="1"/>
  <c r="H42" i="51"/>
  <c r="I42" i="51" s="1"/>
  <c r="H48" i="51"/>
  <c r="I48" i="51" s="1"/>
  <c r="H132" i="51"/>
  <c r="I132" i="51" s="1"/>
  <c r="H32" i="51"/>
  <c r="I32" i="51" s="1"/>
  <c r="H80" i="51"/>
  <c r="I80" i="51" s="1"/>
  <c r="H45" i="51"/>
  <c r="I45" i="51" s="1"/>
  <c r="H71" i="51"/>
  <c r="I71" i="51" s="1"/>
  <c r="H43" i="51"/>
  <c r="I43" i="51" s="1"/>
  <c r="H130" i="51"/>
  <c r="I130" i="51" s="1"/>
  <c r="H93" i="51"/>
  <c r="I93" i="51" s="1"/>
  <c r="H131" i="51"/>
  <c r="I131" i="51" s="1"/>
  <c r="H30" i="51"/>
  <c r="I30" i="51" s="1"/>
  <c r="H98" i="51"/>
  <c r="I98" i="51" s="1"/>
  <c r="H44" i="51"/>
  <c r="I44" i="51" s="1"/>
  <c r="H139" i="51"/>
  <c r="I139" i="51" s="1"/>
  <c r="H82" i="51"/>
  <c r="I82" i="51" s="1"/>
  <c r="H72" i="51"/>
  <c r="I72" i="51" s="1"/>
  <c r="H129" i="51"/>
  <c r="I129" i="51" s="1"/>
  <c r="H100" i="51"/>
  <c r="I100" i="51" s="1"/>
  <c r="H47" i="51"/>
  <c r="I47" i="51" s="1"/>
  <c r="H50" i="51"/>
  <c r="I50" i="51" s="1"/>
  <c r="H116" i="51"/>
  <c r="I116" i="51" s="1"/>
  <c r="H92" i="51"/>
  <c r="I92" i="51" s="1"/>
  <c r="H79" i="51"/>
  <c r="I79" i="51" s="1"/>
  <c r="H140" i="51"/>
  <c r="I140" i="51" s="1"/>
  <c r="H113" i="51"/>
  <c r="I113" i="51" s="1"/>
  <c r="H94" i="51"/>
  <c r="I94" i="51" s="1"/>
  <c r="H19" i="51"/>
  <c r="I19" i="51" s="1"/>
  <c r="H127" i="51"/>
  <c r="I127" i="51" s="1"/>
  <c r="H119" i="51"/>
  <c r="I119" i="51" s="1"/>
  <c r="H39" i="51"/>
  <c r="I39" i="51" s="1"/>
  <c r="H83" i="51"/>
  <c r="I83" i="51" s="1"/>
  <c r="H67" i="51"/>
  <c r="I67" i="51" s="1"/>
  <c r="H99" i="51"/>
  <c r="I99" i="51" s="1"/>
  <c r="H123" i="51"/>
  <c r="I123" i="51" s="1"/>
  <c r="H135" i="51"/>
  <c r="I135" i="51" s="1"/>
  <c r="H88" i="51"/>
  <c r="I88" i="51" s="1"/>
  <c r="H75" i="51"/>
  <c r="I75" i="51" s="1"/>
  <c r="H59" i="51"/>
  <c r="I59" i="51" s="1"/>
  <c r="H97" i="51"/>
  <c r="I97" i="51" s="1"/>
  <c r="H58" i="51"/>
  <c r="I58" i="51" s="1"/>
  <c r="H89" i="51"/>
  <c r="I89" i="51" s="1"/>
  <c r="H22" i="51"/>
  <c r="I22" i="51" s="1"/>
  <c r="H117" i="51"/>
  <c r="I117" i="51" s="1"/>
  <c r="H90" i="51"/>
  <c r="I90" i="51" s="1"/>
  <c r="H11" i="51"/>
  <c r="I11" i="51" s="1"/>
  <c r="H35" i="51"/>
  <c r="I35" i="51" s="1"/>
  <c r="H36" i="51"/>
  <c r="I36" i="51" s="1"/>
  <c r="H104" i="51"/>
  <c r="I104" i="51" s="1"/>
  <c r="H23" i="51"/>
  <c r="I23" i="51" s="1"/>
  <c r="H12" i="51"/>
  <c r="I12" i="51" s="1"/>
  <c r="H26" i="51"/>
  <c r="I26" i="51" s="1"/>
  <c r="H99" i="47" l="1"/>
  <c r="H155" i="47"/>
  <c r="H23" i="47"/>
  <c r="I23" i="47" s="1"/>
  <c r="H21" i="47"/>
  <c r="I21" i="47" s="1"/>
  <c r="H183" i="47"/>
  <c r="I183" i="47" s="1"/>
  <c r="H113" i="47"/>
  <c r="I113" i="47" s="1"/>
  <c r="H149" i="47"/>
  <c r="I149" i="47" s="1"/>
  <c r="H74" i="47"/>
  <c r="I74" i="47" s="1"/>
  <c r="H141" i="47"/>
  <c r="I141" i="47" s="1"/>
  <c r="H84" i="47"/>
  <c r="I84" i="47" s="1"/>
  <c r="H181" i="47"/>
  <c r="I181" i="47" s="1"/>
  <c r="H166" i="47"/>
  <c r="I166" i="47" s="1"/>
  <c r="H98" i="47"/>
  <c r="I98" i="47" s="1"/>
  <c r="H142" i="47"/>
  <c r="I142" i="47" s="1"/>
  <c r="H111" i="47"/>
  <c r="H22" i="47"/>
  <c r="I22" i="47" s="1"/>
  <c r="H93" i="47"/>
  <c r="I93" i="47" s="1"/>
  <c r="H174" i="47"/>
  <c r="I174" i="47" s="1"/>
  <c r="H184" i="47"/>
  <c r="I184" i="47" s="1"/>
  <c r="H135" i="47"/>
  <c r="I135" i="47" s="1"/>
  <c r="H158" i="47"/>
  <c r="I158" i="47" s="1"/>
  <c r="H42" i="47"/>
  <c r="H157" i="47"/>
  <c r="H55" i="47"/>
  <c r="I99" i="47"/>
  <c r="I155" i="47"/>
  <c r="I111" i="47"/>
  <c r="H13" i="50" l="1"/>
  <c r="I13" i="50" s="1"/>
  <c r="H12" i="50"/>
  <c r="I12" i="50" s="1"/>
  <c r="H15" i="50"/>
  <c r="I15" i="50" s="1"/>
  <c r="H53" i="52" l="1"/>
  <c r="I53" i="52" s="1"/>
  <c r="H41" i="52"/>
  <c r="I41" i="52" s="1"/>
  <c r="H38" i="52"/>
  <c r="I38" i="52" s="1"/>
  <c r="H100" i="52"/>
  <c r="I100" i="52" s="1"/>
  <c r="H69" i="52"/>
  <c r="I69" i="52" s="1"/>
  <c r="H132" i="52"/>
  <c r="I132" i="52" s="1"/>
  <c r="H131" i="52"/>
  <c r="I131" i="52" s="1"/>
  <c r="H94" i="52"/>
  <c r="I94" i="52" s="1"/>
  <c r="H71" i="52"/>
  <c r="I71" i="52" s="1"/>
  <c r="H130" i="52"/>
  <c r="I130" i="52" s="1"/>
  <c r="H57" i="52"/>
  <c r="I57" i="52" s="1"/>
  <c r="H96" i="52"/>
  <c r="I96" i="52" s="1"/>
  <c r="H20" i="52"/>
  <c r="I20" i="52" s="1"/>
  <c r="H129" i="52"/>
  <c r="I129" i="52" s="1"/>
  <c r="H135" i="52"/>
  <c r="I135" i="52" s="1"/>
  <c r="H133" i="52"/>
  <c r="I133" i="52" s="1"/>
  <c r="H36" i="52"/>
  <c r="I36" i="52" s="1"/>
  <c r="H44" i="52"/>
  <c r="I44" i="52" s="1"/>
  <c r="H29" i="52"/>
  <c r="I29" i="52" s="1"/>
  <c r="J30" i="52" l="1"/>
  <c r="H14" i="54"/>
  <c r="I14" i="54" s="1"/>
  <c r="H22" i="54"/>
  <c r="I22" i="54" s="1"/>
  <c r="H21" i="54"/>
  <c r="I21" i="54" s="1"/>
  <c r="H16" i="54"/>
  <c r="I16" i="54" s="1"/>
  <c r="H13" i="51" l="1"/>
  <c r="H38" i="51"/>
  <c r="H10" i="51"/>
  <c r="I10" i="51" l="1"/>
  <c r="I38" i="51"/>
  <c r="I13" i="51"/>
  <c r="I42" i="47"/>
  <c r="J15" i="51" l="1"/>
  <c r="J38" i="51"/>
  <c r="J48" i="47"/>
  <c r="H14" i="50" l="1"/>
  <c r="I14" i="50" s="1"/>
  <c r="H16" i="50"/>
  <c r="I16" i="50" s="1"/>
  <c r="H10" i="50"/>
  <c r="I10" i="50" s="1"/>
  <c r="I55" i="47" l="1"/>
  <c r="I157" i="47"/>
  <c r="I188" i="47" l="1"/>
  <c r="L13" i="65"/>
  <c r="L31" i="64"/>
  <c r="L13" i="67"/>
  <c r="L20" i="58"/>
</calcChain>
</file>

<file path=xl/sharedStrings.xml><?xml version="1.0" encoding="utf-8"?>
<sst xmlns="http://schemas.openxmlformats.org/spreadsheetml/2006/main" count="3277" uniqueCount="1133">
  <si>
    <t>STT</t>
  </si>
  <si>
    <t>KQRL</t>
  </si>
  <si>
    <t>GHI CHÚ</t>
  </si>
  <si>
    <t>TỔNG CỘNG</t>
  </si>
  <si>
    <t>CỘNG HÒA XÃ HỘI CHỦ NGHĨA VIỆT NAM</t>
  </si>
  <si>
    <t>Độc lập  -  Tự do  -  Hạnh phúc</t>
  </si>
  <si>
    <t>HỌ &amp; TÊN</t>
  </si>
  <si>
    <t>LỚP</t>
  </si>
  <si>
    <t>SỐ TIỀN</t>
  </si>
  <si>
    <t>KÝ NHẬN</t>
  </si>
  <si>
    <t>TỔNG CỘNG
5 THÁNG</t>
  </si>
  <si>
    <t>TBCHT</t>
  </si>
  <si>
    <t>GT</t>
  </si>
  <si>
    <t>ĐIỂM
TBCHT</t>
  </si>
  <si>
    <t>≥ 7</t>
  </si>
  <si>
    <t>Từ 90 → 100</t>
  </si>
  <si>
    <t>Từ dưới 30</t>
  </si>
  <si>
    <t>KHÁ TRỞ LÊN</t>
  </si>
  <si>
    <t>Xuất sắc</t>
  </si>
  <si>
    <t>Tốt</t>
  </si>
  <si>
    <t>Khá</t>
  </si>
  <si>
    <t>Trung Bình Khá</t>
  </si>
  <si>
    <t xml:space="preserve">Trung Bình </t>
  </si>
  <si>
    <t>Yếu</t>
  </si>
  <si>
    <t>Kém</t>
  </si>
  <si>
    <t>MỨC HỌC BỔNG</t>
  </si>
  <si>
    <r>
      <t>* CAO ĐẲNG &amp; LTCĐ</t>
    </r>
    <r>
      <rPr>
        <sz val="14"/>
        <rFont val="Times New Roman"/>
        <family val="1"/>
      </rPr>
      <t xml:space="preserve"> (Học kỳ 5 tháng)</t>
    </r>
  </si>
  <si>
    <t xml:space="preserve"> - Xuất sắc =</t>
  </si>
  <si>
    <t xml:space="preserve"> - Giỏi =</t>
  </si>
  <si>
    <t xml:space="preserve"> - Khá =</t>
  </si>
  <si>
    <r>
      <t>* TRUNG CẤP CHUYÊN NGHIỆP</t>
    </r>
    <r>
      <rPr>
        <sz val="14"/>
        <rFont val="Times New Roman"/>
        <family val="1"/>
      </rPr>
      <t xml:space="preserve"> (HK-5T)</t>
    </r>
  </si>
  <si>
    <r>
      <t>* TRỢ CẤP XÃ HỘI</t>
    </r>
    <r>
      <rPr>
        <sz val="14"/>
        <rFont val="Times New Roman"/>
        <family val="1"/>
      </rPr>
      <t xml:space="preserve"> (12 tháng trong năm)</t>
    </r>
  </si>
  <si>
    <t xml:space="preserve"> - DTTS</t>
  </si>
  <si>
    <t xml:space="preserve"> - XĐGN &amp; KT=</t>
  </si>
  <si>
    <t xml:space="preserve"> + Không có cá nhân xếp loại Học tập kém hoặc rèn luyện kém, bị kỷ luật từ mức cảnh cáo trở lên.</t>
  </si>
  <si>
    <t>* Khen thưởng cán bộ lớp tích cực (khen thưởng năm học)</t>
  </si>
  <si>
    <t xml:space="preserve"> + Có giấy đề nghị khen thưởng của giáo viên chủ nhiệm</t>
  </si>
  <si>
    <t xml:space="preserve"> + Phải được đề nghị cả hai học kỳ</t>
  </si>
  <si>
    <t>KẾT QUẢ RÈN LUYỆN</t>
  </si>
  <si>
    <t>HIỆU TRƯỞNG</t>
  </si>
  <si>
    <t>TRƯỞNG PHÒNG KH-TC</t>
  </si>
  <si>
    <t>Không có điểm Kiểm tra, Thi &lt; 5 Lần đầu
Điểm tổng kết môn &lt; 5 lần đầu</t>
  </si>
  <si>
    <t>Điều kiện xét khen thưởng</t>
  </si>
  <si>
    <t>HK1</t>
  </si>
  <si>
    <t>HK2</t>
  </si>
  <si>
    <t>Cả năm</t>
  </si>
  <si>
    <t>Giỏi</t>
  </si>
  <si>
    <t>Không</t>
  </si>
  <si>
    <t xml:space="preserve"> * Không có điểm kiểm tra, thi &lt; 5 lần đầu</t>
  </si>
  <si>
    <t xml:space="preserve"> * Điểm tổng kết môn &lt; 5 lần đầu</t>
  </si>
  <si>
    <t>Mã số SV</t>
  </si>
  <si>
    <t>(Đã ký)</t>
  </si>
  <si>
    <t>Mã số HS</t>
  </si>
  <si>
    <t>* Khen thưởng Tập thể lớp: Lớp HSSV Tiên tiến</t>
  </si>
  <si>
    <t>* Khen thưởng Tập thể lớp: Lớp HSSV Xuất sắc</t>
  </si>
  <si>
    <t xml:space="preserve"> + Có từ 25% HSSV đạt danh hiệu HSSV Khá trở lên;</t>
  </si>
  <si>
    <t xml:space="preserve"> + Có cá nhân đạt danh hiệu HSSV Giỏi trở lên;</t>
  </si>
  <si>
    <t xml:space="preserve"> + Có cá nhân đạt danh hiệu HSSV Xuất sắc.</t>
  </si>
  <si>
    <t xml:space="preserve"> * Không bị kỷ luật từ mức khiển trách trở lên</t>
  </si>
  <si>
    <t xml:space="preserve"> + Đạt tiêu chuẩn Lớp HSSV Tiên tiến và có từ 10% HSSV đạt danh hiệu HSSV Giỏi trở lên;</t>
  </si>
  <si>
    <t>Phạm Hữu Lộc</t>
  </si>
  <si>
    <t xml:space="preserve"> + Một lớp chỉ đề nghị 01 HSSV (Lớp 02 HSSV nếu lớp đó đạt Lớp HSSV Xuất sắc)</t>
  </si>
  <si>
    <t>UBND THÀNH PHỐ HỒ CHÍ MINH</t>
  </si>
  <si>
    <t>TRƯỞNG PHÒNG KH - TC</t>
  </si>
  <si>
    <t>Nguyễn Kính</t>
  </si>
  <si>
    <t>Nữ</t>
  </si>
  <si>
    <t>Từ 30 → 49</t>
  </si>
  <si>
    <t>Từ 50 → 59</t>
  </si>
  <si>
    <t>Từ 60 → 69</t>
  </si>
  <si>
    <t>Từ 70 → 79</t>
  </si>
  <si>
    <t>Từ 80 → 89</t>
  </si>
  <si>
    <t>Tuấn</t>
  </si>
  <si>
    <t>Trường</t>
  </si>
  <si>
    <t>Long</t>
  </si>
  <si>
    <t>Trung</t>
  </si>
  <si>
    <t>Khang</t>
  </si>
  <si>
    <t>TRƯỜNG CAO ĐẲNG LÝ TỰ TRỌNG</t>
  </si>
  <si>
    <t>THÀNH PHỐ HỒ CHÍ MINH</t>
  </si>
  <si>
    <t>Hiếu</t>
  </si>
  <si>
    <t>Nhân</t>
  </si>
  <si>
    <t>Việt</t>
  </si>
  <si>
    <t>Nguyễn Minh</t>
  </si>
  <si>
    <t>Trần Văn</t>
  </si>
  <si>
    <t>Nguyễn Hồng</t>
  </si>
  <si>
    <t>Phạm Minh</t>
  </si>
  <si>
    <t>Nguyễn Hoàng</t>
  </si>
  <si>
    <t>Khánh</t>
  </si>
  <si>
    <t>Thanh</t>
  </si>
  <si>
    <t>Lê Xuân Thiện</t>
  </si>
  <si>
    <t>Nguyễn Thành</t>
  </si>
  <si>
    <t>TRƯỞNG PHÒNG TTGD-CTSV</t>
  </si>
  <si>
    <t>Thái</t>
  </si>
  <si>
    <t>Bậc đào tạo: Trung cấp (Tín chỉ) - Khóa: 2019T4</t>
  </si>
  <si>
    <t>Hải</t>
  </si>
  <si>
    <t>Quốc</t>
  </si>
  <si>
    <t>Bậc đào tạo: Cao đẳng  - Khóa: 2019C4</t>
  </si>
  <si>
    <t>Bậc đào tạo: Trung cấp (Tín chỉ) - Khóa: 2020T4</t>
  </si>
  <si>
    <t>Bậc đào tạo: Cao đẳng  - Khóa: 2020C1</t>
  </si>
  <si>
    <t>Bậc đào tạo: Cao đẳng  - Khóa: 2020C5</t>
  </si>
  <si>
    <t>Bậc đào tạo: Cao đẳng  - Khóa: 2020C6</t>
  </si>
  <si>
    <t>Phan Minh</t>
  </si>
  <si>
    <t>Kiệt</t>
  </si>
  <si>
    <t>Quí</t>
  </si>
  <si>
    <t>Tú</t>
  </si>
  <si>
    <t>Nguyễn Đức</t>
  </si>
  <si>
    <t>Huỳnh Tấn</t>
  </si>
  <si>
    <t>Hưng</t>
  </si>
  <si>
    <t>Thiện</t>
  </si>
  <si>
    <t>Dương Văn</t>
  </si>
  <si>
    <t>Nguyễn Văn</t>
  </si>
  <si>
    <t>Quân</t>
  </si>
  <si>
    <t>Nguyễn Quốc</t>
  </si>
  <si>
    <t>Nguyễn Hữu</t>
  </si>
  <si>
    <t>Phước</t>
  </si>
  <si>
    <t>Trương Minh</t>
  </si>
  <si>
    <t>Kha</t>
  </si>
  <si>
    <t>Đức</t>
  </si>
  <si>
    <t>Huy</t>
  </si>
  <si>
    <t>Nguyên</t>
  </si>
  <si>
    <t>Lê Quang</t>
  </si>
  <si>
    <t>Đạt</t>
  </si>
  <si>
    <t>Phong</t>
  </si>
  <si>
    <t>Thụy</t>
  </si>
  <si>
    <t>Kim</t>
  </si>
  <si>
    <t>Linh</t>
  </si>
  <si>
    <t>Duy</t>
  </si>
  <si>
    <t>Phúc</t>
  </si>
  <si>
    <t>Phạm Gia</t>
  </si>
  <si>
    <t>Bảo</t>
  </si>
  <si>
    <t>Nguyễn Tuấn</t>
  </si>
  <si>
    <t>Dũng</t>
  </si>
  <si>
    <t>Trần Đức</t>
  </si>
  <si>
    <t>Anh</t>
  </si>
  <si>
    <t>Hòa</t>
  </si>
  <si>
    <t>Tâm</t>
  </si>
  <si>
    <t>Khanh</t>
  </si>
  <si>
    <t>Mai</t>
  </si>
  <si>
    <t>Quyên</t>
  </si>
  <si>
    <t>Thy</t>
  </si>
  <si>
    <t>Uyên</t>
  </si>
  <si>
    <t>Huỳnh Thị</t>
  </si>
  <si>
    <t>Vy</t>
  </si>
  <si>
    <t>Trần Gia</t>
  </si>
  <si>
    <t>Nguyễn Anh</t>
  </si>
  <si>
    <t>Nguyễn Tấn</t>
  </si>
  <si>
    <t>Minh</t>
  </si>
  <si>
    <t>Ngân</t>
  </si>
  <si>
    <t>Thư</t>
  </si>
  <si>
    <t>Quỳnh</t>
  </si>
  <si>
    <t>Nguyễn Thị Thủy</t>
  </si>
  <si>
    <t>Tiên</t>
  </si>
  <si>
    <t>Trân</t>
  </si>
  <si>
    <t>Nguyễn Lê Minh</t>
  </si>
  <si>
    <t>Trang</t>
  </si>
  <si>
    <t>Cường</t>
  </si>
  <si>
    <t>Sơn</t>
  </si>
  <si>
    <t>Nguyễn Trung</t>
  </si>
  <si>
    <t>19T4-CĐT1</t>
  </si>
  <si>
    <t>Hoàng</t>
  </si>
  <si>
    <t>Võ Huy</t>
  </si>
  <si>
    <t>Khôi</t>
  </si>
  <si>
    <t>Lưu</t>
  </si>
  <si>
    <t>Dương</t>
  </si>
  <si>
    <t>Thi</t>
  </si>
  <si>
    <t>19T4-VSL1</t>
  </si>
  <si>
    <t>Kiên</t>
  </si>
  <si>
    <t>Liêm</t>
  </si>
  <si>
    <t>Tính</t>
  </si>
  <si>
    <t>19T4-LĐL1</t>
  </si>
  <si>
    <t>Phú</t>
  </si>
  <si>
    <t>Lầu Ngọc</t>
  </si>
  <si>
    <t>Phát</t>
  </si>
  <si>
    <t>19T4-CCK1</t>
  </si>
  <si>
    <t>Tài</t>
  </si>
  <si>
    <t>Nam</t>
  </si>
  <si>
    <t>19T4-CKC1</t>
  </si>
  <si>
    <t>Nghĩa</t>
  </si>
  <si>
    <t>Nguyễn Ngọc</t>
  </si>
  <si>
    <t>Vinh</t>
  </si>
  <si>
    <t>19T4-CNÔ2</t>
  </si>
  <si>
    <t>Hùng</t>
  </si>
  <si>
    <t>Lại Gia</t>
  </si>
  <si>
    <t>19T4-CNÔ3</t>
  </si>
  <si>
    <t>Trần Quốc</t>
  </si>
  <si>
    <t>Phạm Tấn</t>
  </si>
  <si>
    <t>Thái Đắc Duy</t>
  </si>
  <si>
    <t>Lại Khắc Thạch Thiên</t>
  </si>
  <si>
    <t>An</t>
  </si>
  <si>
    <t>19T4-CNÔ4</t>
  </si>
  <si>
    <t>Lê Thành</t>
  </si>
  <si>
    <t>Danh</t>
  </si>
  <si>
    <t>Nguyễn Cảnh</t>
  </si>
  <si>
    <t>Vũ</t>
  </si>
  <si>
    <t>Khoa</t>
  </si>
  <si>
    <t>Lê Minh</t>
  </si>
  <si>
    <t>19T4-CNM1</t>
  </si>
  <si>
    <t>Trinh</t>
  </si>
  <si>
    <t>Dương Khánh</t>
  </si>
  <si>
    <t>19T4-CMT1</t>
  </si>
  <si>
    <t>Hân</t>
  </si>
  <si>
    <t>19T4-TKĐ2</t>
  </si>
  <si>
    <t>Nguyễn Đình Quang</t>
  </si>
  <si>
    <t>19T4-TKW1</t>
  </si>
  <si>
    <t>Nguyễn Nam</t>
  </si>
  <si>
    <t>Nguyễn Hồ Phương</t>
  </si>
  <si>
    <t>19T4-THU1</t>
  </si>
  <si>
    <t>Đỗ Thành</t>
  </si>
  <si>
    <t>Lương Quang</t>
  </si>
  <si>
    <t>Phan Nhật</t>
  </si>
  <si>
    <t>Tân</t>
  </si>
  <si>
    <t>Đặng Lương Tuấn</t>
  </si>
  <si>
    <t>19T4-LTM1</t>
  </si>
  <si>
    <t>Vũ Trường</t>
  </si>
  <si>
    <t>Sang</t>
  </si>
  <si>
    <t>Đoàn Nhã</t>
  </si>
  <si>
    <t>Thịnh</t>
  </si>
  <si>
    <t>Phạm Đăng</t>
  </si>
  <si>
    <t>19T4-QTM1</t>
  </si>
  <si>
    <t>Trịnh Minh</t>
  </si>
  <si>
    <t>Tiến</t>
  </si>
  <si>
    <t>Nguyễn Phan Trung</t>
  </si>
  <si>
    <t>19T4-TCD1</t>
  </si>
  <si>
    <t>Trương Gia</t>
  </si>
  <si>
    <t>Vũ Nguyễn Ngọc</t>
  </si>
  <si>
    <t>Lan</t>
  </si>
  <si>
    <t>Nguyễn Vi Bảo</t>
  </si>
  <si>
    <t>Ngọc</t>
  </si>
  <si>
    <t>Phương</t>
  </si>
  <si>
    <t>Nguyễn Xuân</t>
  </si>
  <si>
    <t>Phạm Tường</t>
  </si>
  <si>
    <t>Vân</t>
  </si>
  <si>
    <t>Dung</t>
  </si>
  <si>
    <t>19T4-KTD1</t>
  </si>
  <si>
    <t>Nguyễn Tuyết</t>
  </si>
  <si>
    <t>Lê Hoàng</t>
  </si>
  <si>
    <t>Đoàn Thị Ngọc</t>
  </si>
  <si>
    <t>19T4-QTD1</t>
  </si>
  <si>
    <t>Hoài</t>
  </si>
  <si>
    <t>Như</t>
  </si>
  <si>
    <t>Võ Kiều Minh</t>
  </si>
  <si>
    <t>Trúc</t>
  </si>
  <si>
    <t>Phạm Sỹ</t>
  </si>
  <si>
    <t>20T4-ĐĐT1</t>
  </si>
  <si>
    <t>Trịnh Trung</t>
  </si>
  <si>
    <t>Quyền</t>
  </si>
  <si>
    <t>Bình</t>
  </si>
  <si>
    <t>Trần Chí</t>
  </si>
  <si>
    <t>20T4-CKC1</t>
  </si>
  <si>
    <t>Trần Minh</t>
  </si>
  <si>
    <t>20T4-CNÔ1</t>
  </si>
  <si>
    <t>Lê Ngọc</t>
  </si>
  <si>
    <t>20T4-CNM1</t>
  </si>
  <si>
    <t>Duyên</t>
  </si>
  <si>
    <t>Nguyễn An Quang</t>
  </si>
  <si>
    <t>Nguyễn Thị Ngọc</t>
  </si>
  <si>
    <t>Thảo</t>
  </si>
  <si>
    <t>Ngô Bùi Minh</t>
  </si>
  <si>
    <t>Ân</t>
  </si>
  <si>
    <t>20T4-KLB1</t>
  </si>
  <si>
    <t>My</t>
  </si>
  <si>
    <t>Hồng Tú</t>
  </si>
  <si>
    <t>Phượng</t>
  </si>
  <si>
    <t>Huỳnh Võ Hạnh</t>
  </si>
  <si>
    <t>20T4-TKĐ1</t>
  </si>
  <si>
    <t>Lê Thị Kim</t>
  </si>
  <si>
    <t>Lộc</t>
  </si>
  <si>
    <t>Phạm Mai Tâm</t>
  </si>
  <si>
    <t>Phạm Ngọc Minh</t>
  </si>
  <si>
    <t>Nguyễn Đoàn Hiền</t>
  </si>
  <si>
    <t>Thục</t>
  </si>
  <si>
    <t>Trần Thanh</t>
  </si>
  <si>
    <t>20T4-TKW1</t>
  </si>
  <si>
    <t>Trương Văn</t>
  </si>
  <si>
    <t>Trần Nguyễn Thúy</t>
  </si>
  <si>
    <t>Lâm Quang</t>
  </si>
  <si>
    <t>20T4-ĐHĐ1</t>
  </si>
  <si>
    <t>20T4-THU1</t>
  </si>
  <si>
    <t>20T4-LTM1</t>
  </si>
  <si>
    <t>Nguyễn Đỗ Khánh</t>
  </si>
  <si>
    <t>Trần Gia Lạc</t>
  </si>
  <si>
    <t>Nguyễn Thanh</t>
  </si>
  <si>
    <t>Hậu</t>
  </si>
  <si>
    <t>20T4-LTM2</t>
  </si>
  <si>
    <t>Lê Hoàng Minh</t>
  </si>
  <si>
    <t>Trà</t>
  </si>
  <si>
    <t>Nghi</t>
  </si>
  <si>
    <t>20T4-LGT1</t>
  </si>
  <si>
    <t>Trương Thanh</t>
  </si>
  <si>
    <t>Huỳnh Thanh</t>
  </si>
  <si>
    <t>20T4-TCD1</t>
  </si>
  <si>
    <t>Tạ Minh</t>
  </si>
  <si>
    <t>20T4-QKS1</t>
  </si>
  <si>
    <t>Trần Thanh Tuyết</t>
  </si>
  <si>
    <t>Băng</t>
  </si>
  <si>
    <t>20T4-QLH1</t>
  </si>
  <si>
    <t>Nguyễn Hoàng Thiên</t>
  </si>
  <si>
    <t>Thành</t>
  </si>
  <si>
    <t>Hà</t>
  </si>
  <si>
    <t>20T4-QNH1</t>
  </si>
  <si>
    <t>Triệu Minh</t>
  </si>
  <si>
    <t>Nga</t>
  </si>
  <si>
    <t>Đỗ Hoàng Minh</t>
  </si>
  <si>
    <t>Phan Vũ Quang</t>
  </si>
  <si>
    <t>20T4-NNA1</t>
  </si>
  <si>
    <t>Vũ Ngọc</t>
  </si>
  <si>
    <t>Hiển</t>
  </si>
  <si>
    <t>Dương Trần Anh</t>
  </si>
  <si>
    <t>Tôn</t>
  </si>
  <si>
    <t>Tạ Phương Thùy</t>
  </si>
  <si>
    <t>Nguyễn Quang</t>
  </si>
  <si>
    <t>20T4-NNA2</t>
  </si>
  <si>
    <t>Đặng Bá</t>
  </si>
  <si>
    <t>Khiêm</t>
  </si>
  <si>
    <t>Lê Bảo</t>
  </si>
  <si>
    <t>Đặng Minh</t>
  </si>
  <si>
    <t>Khương</t>
  </si>
  <si>
    <t>Lê Trung</t>
  </si>
  <si>
    <t>Trần Phúc</t>
  </si>
  <si>
    <t>Trạng</t>
  </si>
  <si>
    <t>Trần Đình</t>
  </si>
  <si>
    <t>Lê Phước</t>
  </si>
  <si>
    <t>Luân</t>
  </si>
  <si>
    <t>20C3-CNÔ1</t>
  </si>
  <si>
    <t>Hào</t>
  </si>
  <si>
    <t>Phi</t>
  </si>
  <si>
    <t>Lê Văn</t>
  </si>
  <si>
    <t>Nguyễn Trường</t>
  </si>
  <si>
    <t>Nguyễn</t>
  </si>
  <si>
    <t>Giang Nguyễn Quốc</t>
  </si>
  <si>
    <t>Đặng Hán</t>
  </si>
  <si>
    <t>Him</t>
  </si>
  <si>
    <t>Lương Văn</t>
  </si>
  <si>
    <t>20C6-CĐT1</t>
  </si>
  <si>
    <t>Phạm Chí</t>
  </si>
  <si>
    <t>20C1-ĐCN1</t>
  </si>
  <si>
    <t>Đoàn Văn</t>
  </si>
  <si>
    <t>Vũ Đức</t>
  </si>
  <si>
    <t>Tùng</t>
  </si>
  <si>
    <t>20C1-ĐCN2</t>
  </si>
  <si>
    <t>20C1-ĐĐT1</t>
  </si>
  <si>
    <t>Nhàn</t>
  </si>
  <si>
    <t>20C1-TĐH1</t>
  </si>
  <si>
    <t>Trí</t>
  </si>
  <si>
    <t>20C1-KML1</t>
  </si>
  <si>
    <t>Lợi</t>
  </si>
  <si>
    <t>20C1-CNL1</t>
  </si>
  <si>
    <t>Niên</t>
  </si>
  <si>
    <t>20C1-CCK1</t>
  </si>
  <si>
    <t>Lý Bảo</t>
  </si>
  <si>
    <t>Chiến</t>
  </si>
  <si>
    <t>20C1-CCK2</t>
  </si>
  <si>
    <t>Phan Thanh</t>
  </si>
  <si>
    <t>Trần Thành</t>
  </si>
  <si>
    <t>Khải</t>
  </si>
  <si>
    <t>Lâm</t>
  </si>
  <si>
    <t>Võ Thanh</t>
  </si>
  <si>
    <t>Lê Minh Hải</t>
  </si>
  <si>
    <t>20C1-CNÔ4</t>
  </si>
  <si>
    <t>20C1-CNÔ5</t>
  </si>
  <si>
    <t>20C1-CNÔ8</t>
  </si>
  <si>
    <t>Toàn</t>
  </si>
  <si>
    <t>20C1-CNÔ9</t>
  </si>
  <si>
    <t>Cao Anh</t>
  </si>
  <si>
    <t>Ánh</t>
  </si>
  <si>
    <t>20C1-CNM1</t>
  </si>
  <si>
    <t>Đỗ Tường</t>
  </si>
  <si>
    <t>Đinh Ngọc Xuân</t>
  </si>
  <si>
    <t>Lê Thị Mỹ</t>
  </si>
  <si>
    <t>Xuyên</t>
  </si>
  <si>
    <t>20C1-TKĐ1</t>
  </si>
  <si>
    <t>Lê Đăng</t>
  </si>
  <si>
    <t>Huỳnh Ngọc Minh</t>
  </si>
  <si>
    <t>Tín</t>
  </si>
  <si>
    <t>Trần Hoàng</t>
  </si>
  <si>
    <t>20C1-TKĐ2</t>
  </si>
  <si>
    <t>Hằng</t>
  </si>
  <si>
    <t>Nguyễn Phi</t>
  </si>
  <si>
    <t>Huyền</t>
  </si>
  <si>
    <t>Lê Duy</t>
  </si>
  <si>
    <t>Lư Đình Sinh</t>
  </si>
  <si>
    <t>Nhiệm</t>
  </si>
  <si>
    <t>Nguyễn Thị Kim</t>
  </si>
  <si>
    <t>Nguyễn Quách Tố</t>
  </si>
  <si>
    <t>20C1-TKW1</t>
  </si>
  <si>
    <t>20C1-ĐHĐ1</t>
  </si>
  <si>
    <t>Võ Trần Thành</t>
  </si>
  <si>
    <t>Đỗ Khánh</t>
  </si>
  <si>
    <t>20C1-LTM1</t>
  </si>
  <si>
    <t>Trần Lâm</t>
  </si>
  <si>
    <t>Giàu</t>
  </si>
  <si>
    <t>20C1-LGT1</t>
  </si>
  <si>
    <t>20C1-KTD1</t>
  </si>
  <si>
    <t>Lê Đào Thị Thùy</t>
  </si>
  <si>
    <t>Phạm Kim</t>
  </si>
  <si>
    <t>Thơ</t>
  </si>
  <si>
    <t>20C1-QNH1</t>
  </si>
  <si>
    <t>Nguyễn Hoàng Vy</t>
  </si>
  <si>
    <t>20C1-NNA1</t>
  </si>
  <si>
    <t>Nguyễn Hải</t>
  </si>
  <si>
    <t>Lam</t>
  </si>
  <si>
    <t>Lê Gia</t>
  </si>
  <si>
    <t>20005034</t>
  </si>
  <si>
    <t>Phan Văn</t>
  </si>
  <si>
    <t>20C1-QXD1</t>
  </si>
  <si>
    <t>Nguyễn Mạnh</t>
  </si>
  <si>
    <t>Nhung</t>
  </si>
  <si>
    <t>Tuyền</t>
  </si>
  <si>
    <t>Châu</t>
  </si>
  <si>
    <t>Nhật</t>
  </si>
  <si>
    <t>Nguyễn Bùi Thiên</t>
  </si>
  <si>
    <t>Phạm Quang</t>
  </si>
  <si>
    <t>Vỹ</t>
  </si>
  <si>
    <t>Nguyễn Thị</t>
  </si>
  <si>
    <t>Hà Võ</t>
  </si>
  <si>
    <t>Châu Chiêu</t>
  </si>
  <si>
    <t>Nguyễn Nhựt</t>
  </si>
  <si>
    <t>Tiền</t>
  </si>
  <si>
    <t>Hồ Đình Minh</t>
  </si>
  <si>
    <t>19C4-CNÔ1</t>
  </si>
  <si>
    <t>Phạm Hoàng</t>
  </si>
  <si>
    <t>Phạm Nhật</t>
  </si>
  <si>
    <t>Yến</t>
  </si>
  <si>
    <t>Huỳnh Ngọc</t>
  </si>
  <si>
    <t>Bậc đào tạo: Cao đẳng  - Khóa: 2020C3 (Chất lượng cao)</t>
  </si>
  <si>
    <t>Trần Tấn</t>
  </si>
  <si>
    <t>(Kèm theo Quyết định             /QĐ-LTT-TTGD ngày       tháng      năm 2022
của Trường Cao đẳng Lý Tự Trọng Thành phố Hồ Chí Minh)</t>
  </si>
  <si>
    <t>(Kèm theo Quyết định             /QĐ-LTT-TTGD ngày       tháng       năm 2022
của Trường Cao đẳng Lý Tự Trọng Thành phố Hồ Chí Minh)</t>
  </si>
  <si>
    <t>Bậc đào tạo: Trung cấp (Tín chỉ) - Khóa: 2021T4</t>
  </si>
  <si>
    <t>Ngô Mỹ</t>
  </si>
  <si>
    <t>Đông</t>
  </si>
  <si>
    <t>DANH SÁCH SINH VIÊN ĐỦ ĐIỀU KIỆN XÉT CẤP HỌC BỔNG 
HỌC KỲ I/2021-2022</t>
  </si>
  <si>
    <t>(Kèm theo Quyết định           /QĐ-LTT-TTGD ngày       tháng      năm 2022
của Trường Cao đẳng Lý Tự Trọng Thành phố Hồ Chí Minh)</t>
  </si>
  <si>
    <t>(Kèm theo Quyết định            /QĐ-LTT-TTGD ngày     tháng      năm 2022
của Trường Cao đẳng Lý Tự Trọng Thành phố Hồ Chí Minh)</t>
  </si>
  <si>
    <t>Lê Huy</t>
  </si>
  <si>
    <t>Trần Hải</t>
  </si>
  <si>
    <t>(Kèm theo Quyết định           /QĐ-LTT-TTGD ngày      tháng       năm 2022
của Trường Cao đẳng Lý Tự Trọng Thành phố Hồ Chí Minh)</t>
  </si>
  <si>
    <t>(Kèm theo Quyết định           /QĐ-LTT-TTGD ngày      tháng     năm 2022
của Trường Cao đẳng Lý Tự Trọng Thành phố Hồ Chí Minh)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</si>
  <si>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i/>
        <sz val="12"/>
        <rFont val="Times New Roman"/>
        <family val="1"/>
      </rPr>
      <t xml:space="preserve"> Hai mươi bốn triệu bảy trăm năm mươi ngàn đồng</t>
    </r>
    <r>
      <rPr>
        <b/>
        <sz val="12"/>
        <rFont val="Times New Roman"/>
        <family val="1"/>
      </rPr>
      <t>)</t>
    </r>
  </si>
  <si>
    <t>(Kèm theo Quyết định            /QĐ-LTT-TTGD ngày      tháng      năm 2022
của Trường Cao đẳng Lý Tự Trọng Thành phố Hồ Chí Minh)</t>
  </si>
  <si>
    <t>Bậc đào tạo: Cao đẳng  - Khóa: 2021C1</t>
  </si>
  <si>
    <t>Bậc đào tạo: Cao đẳng  - Khóa: 2021C3 (Chất lượng cao)</t>
  </si>
  <si>
    <t>Nguyễn Long</t>
  </si>
  <si>
    <t>21C3-CCK1</t>
  </si>
  <si>
    <t>Hà Thành</t>
  </si>
  <si>
    <t>21C5-CĐT1</t>
  </si>
  <si>
    <t>21C5-CNÔ1</t>
  </si>
  <si>
    <t>Bậc đào tạo: Cao đẳng  - Khóa: 2021C5</t>
  </si>
  <si>
    <t>Bậc đào tạo: Cao đẳng  - Khóa: 2021C7</t>
  </si>
  <si>
    <t>Hà Kỳ</t>
  </si>
  <si>
    <t>Trương Hoàng</t>
  </si>
  <si>
    <t>Lực</t>
  </si>
  <si>
    <t>Thường Trinh</t>
  </si>
  <si>
    <t>21C7-CCK1</t>
  </si>
  <si>
    <t>21C7-NNA1</t>
  </si>
  <si>
    <t>Lâm Võ Hữu</t>
  </si>
  <si>
    <t>21000918</t>
  </si>
  <si>
    <t>Phạm Nguyên Thế</t>
  </si>
  <si>
    <t>Kỹ</t>
  </si>
  <si>
    <t>21003745</t>
  </si>
  <si>
    <t>Ngô Bá Thiện</t>
  </si>
  <si>
    <t>21001341</t>
  </si>
  <si>
    <t>Đặng Xuân</t>
  </si>
  <si>
    <t>21002284</t>
  </si>
  <si>
    <t>21001276</t>
  </si>
  <si>
    <t>Đào Nguyễn Duy</t>
  </si>
  <si>
    <t>21001403</t>
  </si>
  <si>
    <t>21000276</t>
  </si>
  <si>
    <t>Thạch Dáte</t>
  </si>
  <si>
    <t>21000786</t>
  </si>
  <si>
    <t>21002938</t>
  </si>
  <si>
    <t>Thái Trọng</t>
  </si>
  <si>
    <t>21001947</t>
  </si>
  <si>
    <t>21000603</t>
  </si>
  <si>
    <t>21003002</t>
  </si>
  <si>
    <t>Trần Dương Tấn</t>
  </si>
  <si>
    <t>21001069</t>
  </si>
  <si>
    <t>Lạc Long</t>
  </si>
  <si>
    <t>21C7-ĐCN1</t>
  </si>
  <si>
    <t>HK1/14C</t>
  </si>
  <si>
    <t>21004436</t>
  </si>
  <si>
    <t>HK1/12C_GDQP miễn</t>
  </si>
  <si>
    <t>21C7-LTM1</t>
  </si>
  <si>
    <t>HK1/12C</t>
  </si>
  <si>
    <t>DANH SÁCH SINH VIÊN  KHÔNG ĐỦ ĐIỀU KIỆN XÉT CẤP HỌC BỔNG 
HỌC KỲ I/2021-2022 (HỌC 14 HOẶC 12 TÍN CHỈ)</t>
  </si>
  <si>
    <t>Bậc đào tạo: Cao đẳng  - Khóa: 2021C6</t>
  </si>
  <si>
    <t>Lê Hiếu</t>
  </si>
  <si>
    <t>21C6-CNÔ1</t>
  </si>
  <si>
    <t>21C3-CNÔ1</t>
  </si>
  <si>
    <t>21C3-CNÔ2</t>
  </si>
  <si>
    <t>Nguyễn Tỷ</t>
  </si>
  <si>
    <t>Trương Công Quốc</t>
  </si>
  <si>
    <t>Nguyễn Lê Thành</t>
  </si>
  <si>
    <t>Đặng Vĩnh</t>
  </si>
  <si>
    <t>Thòng Quốc</t>
  </si>
  <si>
    <t>Dương Vĩnh Phúc</t>
  </si>
  <si>
    <t>21C3-CNÔ3</t>
  </si>
  <si>
    <t>21C3-LTM1</t>
  </si>
  <si>
    <t>02 Giỏi, 12 Khá - 0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</si>
  <si>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Hai mươi hai triệu bảy trăm năm mươi ngàn đồng</t>
    </r>
    <r>
      <rPr>
        <b/>
        <sz val="12"/>
        <rFont val="Times New Roman"/>
        <family val="1"/>
      </rPr>
      <t>)</t>
    </r>
  </si>
  <si>
    <t>06 Giỏi, 07 Khá - 0 Nữ</t>
  </si>
  <si>
    <t>DANH SÁCH HỌC SINH ĐỦ ĐIỀU KIỆN XÉT CẤP HỌC BỔNG 
HỌC KỲ II/2021-2022</t>
  </si>
  <si>
    <t>DANH SÁCH SINH VIÊN ĐỦ ĐIỀU KIỆN XÉT CẤP HỌC BỔNG 
HỌC KỲ II/2021-2022</t>
  </si>
  <si>
    <t>Võ Chí</t>
  </si>
  <si>
    <t>Nguyễn Lê Thanh</t>
  </si>
  <si>
    <t>Lý Bửu</t>
  </si>
  <si>
    <t>Trần Ly</t>
  </si>
  <si>
    <t>Na</t>
  </si>
  <si>
    <t>09 Giỏi, 08 Khá - 6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</si>
  <si>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Ba mươi ba triệu ba trăm bảy mươi lăm ngàn đồng</t>
    </r>
    <r>
      <rPr>
        <b/>
        <sz val="12"/>
        <rFont val="Times New Roman"/>
        <family val="1"/>
      </rPr>
      <t>)</t>
    </r>
  </si>
  <si>
    <t>Lý Minh</t>
  </si>
  <si>
    <t>Trần Huỳnh Tấn</t>
  </si>
  <si>
    <t>03 Khá - 0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</si>
  <si>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Bốn triệu năm trăm ngàn đồng</t>
    </r>
    <r>
      <rPr>
        <b/>
        <sz val="12"/>
        <rFont val="Times New Roman"/>
        <family val="1"/>
      </rPr>
      <t>)</t>
    </r>
  </si>
  <si>
    <t>Trần Đức Anh</t>
  </si>
  <si>
    <t>Mai Tấn</t>
  </si>
  <si>
    <t>01 Giỏi, 02 Khá - 0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</si>
  <si>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Năm triệu ba trăm bảy mươi lăm ngàn đồng</t>
    </r>
    <r>
      <rPr>
        <b/>
        <sz val="12"/>
        <rFont val="Times New Roman"/>
        <family val="1"/>
      </rPr>
      <t>)</t>
    </r>
  </si>
  <si>
    <t>Thái Bảo</t>
  </si>
  <si>
    <t>Phùng Thanh</t>
  </si>
  <si>
    <t>Lê Tùng</t>
  </si>
  <si>
    <t>Phạm Phú</t>
  </si>
  <si>
    <t>Ngô Khuất</t>
  </si>
  <si>
    <t>01 Giỏi, 20 Khá - 0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</si>
  <si>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Ba mươi hai triệu ba trăm bảy mươi lăm đồng</t>
    </r>
    <r>
      <rPr>
        <b/>
        <sz val="12"/>
        <rFont val="Times New Roman"/>
        <family val="1"/>
      </rPr>
      <t>)</t>
    </r>
  </si>
  <si>
    <t>Đỗ Chinh</t>
  </si>
  <si>
    <t>Yên</t>
  </si>
  <si>
    <t>Bùi Tiến</t>
  </si>
  <si>
    <t>Mạnh</t>
  </si>
  <si>
    <t>Nguyễn Dương Hồ</t>
  </si>
  <si>
    <t>Bùi</t>
  </si>
  <si>
    <t>Đỗ Đức</t>
  </si>
  <si>
    <t>Đại</t>
  </si>
  <si>
    <t>Lê Thuận</t>
  </si>
  <si>
    <t>Võ Hoài</t>
  </si>
  <si>
    <t>Thuận</t>
  </si>
  <si>
    <t>Nguyễn Vĩnh</t>
  </si>
  <si>
    <t>Hoàng Văn</t>
  </si>
  <si>
    <t>Quý</t>
  </si>
  <si>
    <t>Quách Thuận</t>
  </si>
  <si>
    <t>Lại Quang</t>
  </si>
  <si>
    <t>Huỳnh Tuấn</t>
  </si>
  <si>
    <t>Ngô Tấn</t>
  </si>
  <si>
    <t>Ngô Minh</t>
  </si>
  <si>
    <t>Võ Minh</t>
  </si>
  <si>
    <t>Phụng</t>
  </si>
  <si>
    <t>Trương Tấn</t>
  </si>
  <si>
    <t>Phạm Văn</t>
  </si>
  <si>
    <t>Thạnh</t>
  </si>
  <si>
    <t>Điều Tất</t>
  </si>
  <si>
    <t>Hồ Thanh</t>
  </si>
  <si>
    <t>Trần</t>
  </si>
  <si>
    <t>Kỳ</t>
  </si>
  <si>
    <t>Nguyễn Trọng</t>
  </si>
  <si>
    <t>Tình</t>
  </si>
  <si>
    <t>Nguyễn Nhật</t>
  </si>
  <si>
    <t>Võ Thị Diệu</t>
  </si>
  <si>
    <t>Thị Thu</t>
  </si>
  <si>
    <t>Lịnh</t>
  </si>
  <si>
    <t>Nguyễn Ngọc Bích</t>
  </si>
  <si>
    <t>Nguyễn Thị Quỳnh</t>
  </si>
  <si>
    <t>Hương</t>
  </si>
  <si>
    <t>Đinh Công Quốc</t>
  </si>
  <si>
    <t>Bùi Thị</t>
  </si>
  <si>
    <t>Hồ Lương</t>
  </si>
  <si>
    <t>Nguyễn Huỳnh Quang</t>
  </si>
  <si>
    <t>Trần Cát</t>
  </si>
  <si>
    <t>Lượng</t>
  </si>
  <si>
    <t>Huỳnh Văn</t>
  </si>
  <si>
    <t>Mai Thành</t>
  </si>
  <si>
    <t>Lộc</t>
  </si>
  <si>
    <t>Nguyễn Phạm Hùng</t>
  </si>
  <si>
    <t>Nguyễn Thị Trầm</t>
  </si>
  <si>
    <t>Nguyễn Thị Tường</t>
  </si>
  <si>
    <t>Vũ Khánh</t>
  </si>
  <si>
    <t>Trần Hoài</t>
  </si>
  <si>
    <t>Trần Nhật</t>
  </si>
  <si>
    <t>Nguyễn Lưu Thúy</t>
  </si>
  <si>
    <t>Nguyễn Huỳnh Tú</t>
  </si>
  <si>
    <t>Trần Thị</t>
  </si>
  <si>
    <t>Nguyễn Thị Thúy</t>
  </si>
  <si>
    <t>Ngô Nguyễn Như</t>
  </si>
  <si>
    <t>Võ Ngọc</t>
  </si>
  <si>
    <t>Dương Đặng Quốc</t>
  </si>
  <si>
    <t>Trần Tú</t>
  </si>
  <si>
    <t>Nguyễn Thiện</t>
  </si>
  <si>
    <t>Chí</t>
  </si>
  <si>
    <t>Hoà</t>
  </si>
  <si>
    <t>Lê Nguyễn Hoài</t>
  </si>
  <si>
    <t>Đào Thị Thanh</t>
  </si>
  <si>
    <t>Oanh</t>
  </si>
  <si>
    <t>Phạm Thị Hồng</t>
  </si>
  <si>
    <t>Thắm</t>
  </si>
  <si>
    <t>Đỗ Minh</t>
  </si>
  <si>
    <t>Phạm Ngọc</t>
  </si>
  <si>
    <t>Lưu Xuân Triều</t>
  </si>
  <si>
    <t>Võ Hoàng Gia</t>
  </si>
  <si>
    <t>Huỳnh Quốc</t>
  </si>
  <si>
    <t>Lê Viết</t>
  </si>
  <si>
    <t>Ngô Ngọc</t>
  </si>
  <si>
    <t>Trần Trường</t>
  </si>
  <si>
    <t>Trần Bích</t>
  </si>
  <si>
    <t>Chi</t>
  </si>
  <si>
    <t>Trần Thị Thu</t>
  </si>
  <si>
    <t>Diệp Thái Tố</t>
  </si>
  <si>
    <t>Mỹ</t>
  </si>
  <si>
    <t>Thái Văn</t>
  </si>
  <si>
    <t>Trương Vinh</t>
  </si>
  <si>
    <t>Văn</t>
  </si>
  <si>
    <t>Phan Nhân</t>
  </si>
  <si>
    <t>21C1-ĐCN1</t>
  </si>
  <si>
    <t>21C1-ĐCN2</t>
  </si>
  <si>
    <t>21C1-ĐĐT1</t>
  </si>
  <si>
    <t>21C1-VSL1</t>
  </si>
  <si>
    <t>21C1-CCK1</t>
  </si>
  <si>
    <t>21C1-CCK2</t>
  </si>
  <si>
    <t>21C1-CCK3</t>
  </si>
  <si>
    <t>21C1-CCK4</t>
  </si>
  <si>
    <t>21C1-CTM1</t>
  </si>
  <si>
    <t>21C1-CNÔ1</t>
  </si>
  <si>
    <t>21C1-CNÔ2</t>
  </si>
  <si>
    <t>21C1-CNÔ6</t>
  </si>
  <si>
    <t>21C1-CNÔ8</t>
  </si>
  <si>
    <t>21C1-CNM1</t>
  </si>
  <si>
    <t>21C1-TKĐ1</t>
  </si>
  <si>
    <t>21C1-TKĐ2</t>
  </si>
  <si>
    <t>21C1-LTM1</t>
  </si>
  <si>
    <t>21C1-QTM1</t>
  </si>
  <si>
    <t>21C1-LGT1</t>
  </si>
  <si>
    <t>21C1-TCD1</t>
  </si>
  <si>
    <t>21C1-KTD1</t>
  </si>
  <si>
    <t>21C1-QTD1</t>
  </si>
  <si>
    <t>21C1-QTD2</t>
  </si>
  <si>
    <t>21C1-QKS1</t>
  </si>
  <si>
    <t>21C1-TMĐ1</t>
  </si>
  <si>
    <t>21C1-KLB1</t>
  </si>
  <si>
    <t>21C1-NNA1</t>
  </si>
  <si>
    <t>21C1-KXD1</t>
  </si>
  <si>
    <t>07 Giỏi, 92 khá - 23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</si>
  <si>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Một trăm năm mươi bốn triệu sáu trăm hai mươi lăm ngàn đồng</t>
    </r>
    <r>
      <rPr>
        <b/>
        <sz val="12"/>
        <rFont val="Times New Roman"/>
        <family val="1"/>
      </rPr>
      <t>)</t>
    </r>
  </si>
  <si>
    <t>Nguyễn Vỹ</t>
  </si>
  <si>
    <t>Đan</t>
  </si>
  <si>
    <t>Nguyễn Thắng</t>
  </si>
  <si>
    <t>Lưu Gia</t>
  </si>
  <si>
    <t>Vũ Thanh</t>
  </si>
  <si>
    <t>Phan Nguyễn Thanh</t>
  </si>
  <si>
    <t>Bùi Bách</t>
  </si>
  <si>
    <t>Xuân</t>
  </si>
  <si>
    <t>Lê Quốc</t>
  </si>
  <si>
    <t>Trương Phương</t>
  </si>
  <si>
    <t>Hứa Trường</t>
  </si>
  <si>
    <t>Nguyễn Phạm Phương</t>
  </si>
  <si>
    <t>Trương Xuân</t>
  </si>
  <si>
    <t>Huỳnh Phú</t>
  </si>
  <si>
    <t>Hồ Sỹ Đăng</t>
  </si>
  <si>
    <t>Vũ Nguyễn Hải</t>
  </si>
  <si>
    <t>Trần Nguyễn Hữu</t>
  </si>
  <si>
    <t>Đào Ngọc</t>
  </si>
  <si>
    <t>Hồ Minh</t>
  </si>
  <si>
    <t>Nhựt</t>
  </si>
  <si>
    <t>Nguyễn Trần</t>
  </si>
  <si>
    <t>Phan</t>
  </si>
  <si>
    <t>Võ Ngọc Kim</t>
  </si>
  <si>
    <t>Nguyễn Hoàng Thái</t>
  </si>
  <si>
    <t>Nguyễn Văn Đông</t>
  </si>
  <si>
    <t>Triều</t>
  </si>
  <si>
    <t>Trần Huỳnh</t>
  </si>
  <si>
    <t>Đỗ Hoàng</t>
  </si>
  <si>
    <t>Võ Thanh Thiên</t>
  </si>
  <si>
    <t>Lương Sỹ</t>
  </si>
  <si>
    <t>Trần Anh</t>
  </si>
  <si>
    <t>Trần Đăng</t>
  </si>
  <si>
    <t>Vũ Hoàng Thiên</t>
  </si>
  <si>
    <t>Phạm Tuấn</t>
  </si>
  <si>
    <t>Trịnh Huỳnh Minh</t>
  </si>
  <si>
    <t>Trần Tuấn</t>
  </si>
  <si>
    <t>Phạm Thanh</t>
  </si>
  <si>
    <t>Nguyễn Hồ Văn</t>
  </si>
  <si>
    <t>Thắng</t>
  </si>
  <si>
    <t>Đặng Trung</t>
  </si>
  <si>
    <t>Trần Nguyễn</t>
  </si>
  <si>
    <t>Phạm Lê Đăng</t>
  </si>
  <si>
    <t>Bùi Ngọc Đại</t>
  </si>
  <si>
    <t>Đường Bá</t>
  </si>
  <si>
    <t>Phạm Hoài</t>
  </si>
  <si>
    <t>Phạm Thị Phương</t>
  </si>
  <si>
    <t>Trần Vũ Hồng</t>
  </si>
  <si>
    <t>Đào Thị Huệ</t>
  </si>
  <si>
    <t>Mai Ngọc</t>
  </si>
  <si>
    <t>Phan Thị Mỹ</t>
  </si>
  <si>
    <t>Hoa</t>
  </si>
  <si>
    <t>Vũ Ngọc Mai</t>
  </si>
  <si>
    <t>Phạm Quỳnh</t>
  </si>
  <si>
    <t>Lý Bích</t>
  </si>
  <si>
    <t>Nguyễn Thị Huỳnh</t>
  </si>
  <si>
    <t>Hà Kiều</t>
  </si>
  <si>
    <t>Ni</t>
  </si>
  <si>
    <t>Nguyễn Thị Như</t>
  </si>
  <si>
    <t>Trần Ngọc</t>
  </si>
  <si>
    <t>Võ Lê Anh</t>
  </si>
  <si>
    <t>Chương Thạch</t>
  </si>
  <si>
    <t>Nguyễn Đăng</t>
  </si>
  <si>
    <t>Trần Cao Thái</t>
  </si>
  <si>
    <t>Phan Thị Thanh</t>
  </si>
  <si>
    <t>Nguyễn Trần Hoàng</t>
  </si>
  <si>
    <t>Hoàng Gia Bảo</t>
  </si>
  <si>
    <t>Phạm Huỳnh Minh</t>
  </si>
  <si>
    <t>Trần Thái Thủy</t>
  </si>
  <si>
    <t>Lê Trần Quang</t>
  </si>
  <si>
    <t>Trần Thị Yến</t>
  </si>
  <si>
    <t>Nhi</t>
  </si>
  <si>
    <t>Nguyễn Phạm Thanh</t>
  </si>
  <si>
    <t>Phạm Trần Đức</t>
  </si>
  <si>
    <t>Huỳnh Gia</t>
  </si>
  <si>
    <t>Đậu Trịnh Như</t>
  </si>
  <si>
    <t>Nguyễn Lăng Phước</t>
  </si>
  <si>
    <t>Võ Cao</t>
  </si>
  <si>
    <t>Phan Duy</t>
  </si>
  <si>
    <t>Trần Ngọc Thành</t>
  </si>
  <si>
    <t>Phan Quang</t>
  </si>
  <si>
    <t>Nguyễn Lê Hiếu</t>
  </si>
  <si>
    <t>Trương Thị Hải</t>
  </si>
  <si>
    <t>Hồ Quốc</t>
  </si>
  <si>
    <t>Hoàng Nguyễn Phương</t>
  </si>
  <si>
    <t>Nguyễn Vũ Hoàng</t>
  </si>
  <si>
    <t>Trần Đình Hướng</t>
  </si>
  <si>
    <t>Đào Quốc</t>
  </si>
  <si>
    <t>Võ Thị Trúc</t>
  </si>
  <si>
    <t>Lê Xuân</t>
  </si>
  <si>
    <t>Nguyễn Lê Phương</t>
  </si>
  <si>
    <t>Trương Ngọc Trân</t>
  </si>
  <si>
    <t>Hoàng Hữu</t>
  </si>
  <si>
    <t>Trần Bình</t>
  </si>
  <si>
    <t>Lê Hoài Thúy</t>
  </si>
  <si>
    <t>Phạm Nguyễn Thu</t>
  </si>
  <si>
    <t>Phạm Thị Lan</t>
  </si>
  <si>
    <t>Trương Ngọc</t>
  </si>
  <si>
    <t>Phạm Sang Quốc</t>
  </si>
  <si>
    <t>Quách Võ Kim</t>
  </si>
  <si>
    <t>Võ Thị Thu</t>
  </si>
  <si>
    <t>Đỗ Thị Tuyết</t>
  </si>
  <si>
    <t>Trần Hà Kiều</t>
  </si>
  <si>
    <t>Mỵ Đặng Đại</t>
  </si>
  <si>
    <t>Lê Huỳnh Hiếu</t>
  </si>
  <si>
    <t>Lê Nguyễn Bảo</t>
  </si>
  <si>
    <t>Trâm</t>
  </si>
  <si>
    <t>Nguyễn Thị Thảo</t>
  </si>
  <si>
    <t>Nguyễn Tường</t>
  </si>
  <si>
    <t>Hồ Ngọc</t>
  </si>
  <si>
    <t>Lê Thùy</t>
  </si>
  <si>
    <t>Nguyễn Hà Thiên</t>
  </si>
  <si>
    <t>Trần Đình Quế</t>
  </si>
  <si>
    <t>Bùi Trung</t>
  </si>
  <si>
    <t>Phạm Hoàng Bảo</t>
  </si>
  <si>
    <t>Nguyễn Phan Quỳnh</t>
  </si>
  <si>
    <t>Trần Phúc Thục</t>
  </si>
  <si>
    <t>Đỗ Thụy Lam</t>
  </si>
  <si>
    <t>Khê</t>
  </si>
  <si>
    <t>Lê Hoàng Kim</t>
  </si>
  <si>
    <t>Nguyễn Thái</t>
  </si>
  <si>
    <t>Đặng Nhật Kiều</t>
  </si>
  <si>
    <t>Thiên</t>
  </si>
  <si>
    <t>Nguyễn Thủy</t>
  </si>
  <si>
    <t>Cai Gia</t>
  </si>
  <si>
    <t>Ý</t>
  </si>
  <si>
    <t>19T4-ĐCN1</t>
  </si>
  <si>
    <t>19T4-ĐCN2</t>
  </si>
  <si>
    <t>19T4-ĐĐT1</t>
  </si>
  <si>
    <t>19T4-ĐĐT2</t>
  </si>
  <si>
    <t>19T4-CNÔ1</t>
  </si>
  <si>
    <t>19T4-ANM2</t>
  </si>
  <si>
    <t>19T4-CMT2</t>
  </si>
  <si>
    <t>19T4-TKĐ1</t>
  </si>
  <si>
    <t>19T4-LTM2</t>
  </si>
  <si>
    <t>19T4-LGT1</t>
  </si>
  <si>
    <t>19T4-KTD2</t>
  </si>
  <si>
    <t>19T4-TMĐ1</t>
  </si>
  <si>
    <t>19T4-NNA1</t>
  </si>
  <si>
    <t>19T4-NNA2</t>
  </si>
  <si>
    <t>19T4-NNA3</t>
  </si>
  <si>
    <t>03 XS, 36 Giỏi, 139 Khá - 67 Nữ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</si>
  <si>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</t>
    </r>
    <r>
      <rPr>
        <b/>
        <i/>
        <sz val="12"/>
        <rFont val="Times New Roman"/>
        <family val="1"/>
      </rPr>
      <t xml:space="preserve"> Hai trăm năm mươi bảy triệu bảy trăm năm mươi ngàn đồng</t>
    </r>
    <r>
      <rPr>
        <b/>
        <sz val="12"/>
        <rFont val="Times New Roman"/>
        <family val="1"/>
      </rPr>
      <t>)</t>
    </r>
  </si>
  <si>
    <t>Nguyễn Đào Hữu</t>
  </si>
  <si>
    <t>Thọ</t>
  </si>
  <si>
    <t>Hoàng Nguyễn Tuấn</t>
  </si>
  <si>
    <t>Đặng Trường</t>
  </si>
  <si>
    <t>Nguyễn Võ Bảo</t>
  </si>
  <si>
    <t>Đinh Công</t>
  </si>
  <si>
    <t>Trãi</t>
  </si>
  <si>
    <t>Vương</t>
  </si>
  <si>
    <t>Đinh Quang</t>
  </si>
  <si>
    <t>Từ Cao</t>
  </si>
  <si>
    <t>Bùi Khả</t>
  </si>
  <si>
    <t>Dân</t>
  </si>
  <si>
    <t>Mai Văn</t>
  </si>
  <si>
    <t>Đỗ Hoài</t>
  </si>
  <si>
    <t>Châu Duy</t>
  </si>
  <si>
    <t>Vi Minh</t>
  </si>
  <si>
    <t>Nguyễn Phạm Duy</t>
  </si>
  <si>
    <t>Ngụy Đức</t>
  </si>
  <si>
    <t>Nguyễn Vương Thảo</t>
  </si>
  <si>
    <t>Nguyễn Trần Ánh</t>
  </si>
  <si>
    <t>Lâm Thị Bé</t>
  </si>
  <si>
    <t>Mi</t>
  </si>
  <si>
    <t>Nguyễn Thị Bảo</t>
  </si>
  <si>
    <t>Tạ Ngọc Bảo</t>
  </si>
  <si>
    <t>Bùi Thị Khánh</t>
  </si>
  <si>
    <t>Nguyễn Phạm Thảo</t>
  </si>
  <si>
    <t>Đặng Quang</t>
  </si>
  <si>
    <t>Đào Bá</t>
  </si>
  <si>
    <t>Diệp</t>
  </si>
  <si>
    <t>Nguyễn Cao Kỳ</t>
  </si>
  <si>
    <t>Nguyễn Thị Khánh</t>
  </si>
  <si>
    <t>Ly</t>
  </si>
  <si>
    <t>Nguyễn Ngọc Trúc</t>
  </si>
  <si>
    <t>Huỳnh Kim</t>
  </si>
  <si>
    <t>Lê Nguyên</t>
  </si>
  <si>
    <t>Lu Ngọc</t>
  </si>
  <si>
    <t>Nguyễn Viết</t>
  </si>
  <si>
    <t>Nguyễn Trần Mỹ</t>
  </si>
  <si>
    <t>Đinh Minh</t>
  </si>
  <si>
    <t>Nguyễn Bảo</t>
  </si>
  <si>
    <t>Nguyễn Nữ Xuân</t>
  </si>
  <si>
    <t>Trần Nguyên</t>
  </si>
  <si>
    <t>Phạm Thị Thảo</t>
  </si>
  <si>
    <t>Lê Phát</t>
  </si>
  <si>
    <t>Hạnh</t>
  </si>
  <si>
    <t>Nguyễn An</t>
  </si>
  <si>
    <t>Hoàng Thảo</t>
  </si>
  <si>
    <t>Diêm Phạm Quỳnh</t>
  </si>
  <si>
    <t>Vĩnh Thị Anh</t>
  </si>
  <si>
    <t>Nguyễn Ngọc Kim</t>
  </si>
  <si>
    <t>Phạm Nguyễn Quốc</t>
  </si>
  <si>
    <t>Nguyễn Hồ Thái</t>
  </si>
  <si>
    <t>Hoàng Ngọc Quang</t>
  </si>
  <si>
    <t>Nguyễn Trang Thu</t>
  </si>
  <si>
    <t>Âu Nguyễn Kim</t>
  </si>
  <si>
    <t>Nông Thy</t>
  </si>
  <si>
    <t>Diệu</t>
  </si>
  <si>
    <t>Lê Thị</t>
  </si>
  <si>
    <t>Trần Nguyễn Xuân</t>
  </si>
  <si>
    <t>Lò Viết</t>
  </si>
  <si>
    <t>Lữ Ngọc Thảo</t>
  </si>
  <si>
    <t>Nguyễn Đoan</t>
  </si>
  <si>
    <t>Phún Tiến</t>
  </si>
  <si>
    <t>Nguyễn Ngọc Phương</t>
  </si>
  <si>
    <t>Lưu Trần Phương</t>
  </si>
  <si>
    <t>Lê Tuyết</t>
  </si>
  <si>
    <t>Lưu Văn</t>
  </si>
  <si>
    <t>Thủy</t>
  </si>
  <si>
    <t>Lê Đức Khôi</t>
  </si>
  <si>
    <t>Mai Lê Trường</t>
  </si>
  <si>
    <t>Giang</t>
  </si>
  <si>
    <t>Ngô Thị</t>
  </si>
  <si>
    <t>Thúy</t>
  </si>
  <si>
    <t>Huỳnh Thị Thanh</t>
  </si>
  <si>
    <t>Hiền</t>
  </si>
  <si>
    <t>Nguyễn Đoàn Thanh</t>
  </si>
  <si>
    <t>Nguyễn Thái Nhật</t>
  </si>
  <si>
    <t>Nguyễn Hoàng Anh</t>
  </si>
  <si>
    <t>Trương Tuấn</t>
  </si>
  <si>
    <t>Phạm Ngọc Bảo</t>
  </si>
  <si>
    <t>Lê Nhật Thiên</t>
  </si>
  <si>
    <t>Phạm Thị Diệu</t>
  </si>
  <si>
    <t>Ngô Trịnh Bảo</t>
  </si>
  <si>
    <t>Nguyễn Lê Anh</t>
  </si>
  <si>
    <t>Nguyễn Bá</t>
  </si>
  <si>
    <t>20T4-CCK1</t>
  </si>
  <si>
    <t>20T4-CĐT1</t>
  </si>
  <si>
    <t>20T4-CKL1</t>
  </si>
  <si>
    <t>20T4-CNL1</t>
  </si>
  <si>
    <t>20T4-CNÔ5</t>
  </si>
  <si>
    <t>20T4-ĐCN1</t>
  </si>
  <si>
    <t>20T4-KML1</t>
  </si>
  <si>
    <t>20T4-KTD1</t>
  </si>
  <si>
    <t>20T4-KXD1</t>
  </si>
  <si>
    <t>20T4-QDL1</t>
  </si>
  <si>
    <t>20T4-QTD1</t>
  </si>
  <si>
    <t>20T4-TĐH1</t>
  </si>
  <si>
    <t>20T4-TKĐ2</t>
  </si>
  <si>
    <t>20T4-TKĐ3</t>
  </si>
  <si>
    <t>20T4-TMĐ1</t>
  </si>
  <si>
    <t>06 XS, 23 Giỏi, 103 Khá - 64 Nữ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</si>
  <si>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</t>
    </r>
    <r>
      <rPr>
        <b/>
        <i/>
        <sz val="12"/>
        <rFont val="Times New Roman"/>
        <family val="1"/>
      </rPr>
      <t xml:space="preserve"> Một trăm chín mươi hai triệu sáu trăm hai mươi lăm ngàn đồng</t>
    </r>
    <r>
      <rPr>
        <b/>
        <sz val="12"/>
        <rFont val="Times New Roman"/>
        <family val="1"/>
      </rPr>
      <t>)</t>
    </r>
  </si>
  <si>
    <t>Chí Chương</t>
  </si>
  <si>
    <t>Nguyễn Lâm Đại</t>
  </si>
  <si>
    <t>Nguyễn Phước Thiên</t>
  </si>
  <si>
    <t>Ấn</t>
  </si>
  <si>
    <t>Trần Kim</t>
  </si>
  <si>
    <t>Nguyễn Trần Bảo</t>
  </si>
  <si>
    <t>Lưu Tuấn</t>
  </si>
  <si>
    <t>Nguyễn Kim</t>
  </si>
  <si>
    <t>21000076</t>
  </si>
  <si>
    <t>Đặng Dương Kim</t>
  </si>
  <si>
    <t>Phan Đức</t>
  </si>
  <si>
    <t>Nguyễn Tất</t>
  </si>
  <si>
    <t>Võ Tấn</t>
  </si>
  <si>
    <t>Bùi Nguyễn Bảo</t>
  </si>
  <si>
    <t>Mai Trọng</t>
  </si>
  <si>
    <t>Nguyễn Trương Tiến</t>
  </si>
  <si>
    <t>Cao Bá</t>
  </si>
  <si>
    <t>Hồ Trần Minh</t>
  </si>
  <si>
    <t>Trương Hồng</t>
  </si>
  <si>
    <t>Đỗ Hoàng Triều</t>
  </si>
  <si>
    <t>Nguyễn Bình</t>
  </si>
  <si>
    <t>Ngô Quốc</t>
  </si>
  <si>
    <t>Võ Trí</t>
  </si>
  <si>
    <t>Vũ Huỳnh Tiến</t>
  </si>
  <si>
    <t>Trần Tiến</t>
  </si>
  <si>
    <t>Phạm Võ Tuấn</t>
  </si>
  <si>
    <t>Nhất</t>
  </si>
  <si>
    <t>Nguyễn Thạch Ngọc</t>
  </si>
  <si>
    <t>Đàm Huỳnh</t>
  </si>
  <si>
    <t>Lê Kim</t>
  </si>
  <si>
    <t>Nguyễn Duy</t>
  </si>
  <si>
    <t>Nguyễn Dũng</t>
  </si>
  <si>
    <t>Quang</t>
  </si>
  <si>
    <t>Thùy</t>
  </si>
  <si>
    <t>Hồ Vĩnh</t>
  </si>
  <si>
    <t>Âu Dương Mỹ</t>
  </si>
  <si>
    <t>Phạm Trí</t>
  </si>
  <si>
    <t>Kim Quốc</t>
  </si>
  <si>
    <t>Phạm Trần Gia</t>
  </si>
  <si>
    <t>Uy</t>
  </si>
  <si>
    <t>Lê Thanh</t>
  </si>
  <si>
    <t>Hồng</t>
  </si>
  <si>
    <t>Vũ Đức Hải</t>
  </si>
  <si>
    <t>Lâm Chí</t>
  </si>
  <si>
    <t>Huỳnh Nguyễn Quang</t>
  </si>
  <si>
    <t>21002156</t>
  </si>
  <si>
    <t>Hồ Vĩ Quốc</t>
  </si>
  <si>
    <t>Ngô Thành Tiến</t>
  </si>
  <si>
    <t>Trần Nguyễn Trà</t>
  </si>
  <si>
    <t>Nguyễn Thảo</t>
  </si>
  <si>
    <t>Đỗ Thị Bích</t>
  </si>
  <si>
    <t>Loan</t>
  </si>
  <si>
    <t>Phùng Kim</t>
  </si>
  <si>
    <t>Thiều Quỳnh</t>
  </si>
  <si>
    <t>Trương Ngọc Yến</t>
  </si>
  <si>
    <t>Phan Lê Thanh</t>
  </si>
  <si>
    <t>Bùi Văn Long</t>
  </si>
  <si>
    <t>Hình Thị Như</t>
  </si>
  <si>
    <t>Vũ Minh</t>
  </si>
  <si>
    <t>Thi Thị Kiều</t>
  </si>
  <si>
    <t>Nguyễn Bích</t>
  </si>
  <si>
    <t>Trần Yến</t>
  </si>
  <si>
    <t>Nguyễn Duy</t>
  </si>
  <si>
    <t>Tô Minh</t>
  </si>
  <si>
    <t>Triết</t>
  </si>
  <si>
    <t>Nguyễn Mai Thiên</t>
  </si>
  <si>
    <t>Nguyễn Thị Tuyết</t>
  </si>
  <si>
    <t>Nguyễn Thế</t>
  </si>
  <si>
    <t>Nguyễn Cao Minh</t>
  </si>
  <si>
    <t>Nguyễn Sỹ</t>
  </si>
  <si>
    <t>La Nguyễn Anh</t>
  </si>
  <si>
    <t>Trần Khiết</t>
  </si>
  <si>
    <t>Nguyễn Phúc</t>
  </si>
  <si>
    <t>Đỗ Thị Yến</t>
  </si>
  <si>
    <t>Đặng Tấn</t>
  </si>
  <si>
    <t>Nguyễn Gia</t>
  </si>
  <si>
    <t>Phạm Băng</t>
  </si>
  <si>
    <t>Lâm Ái</t>
  </si>
  <si>
    <t>Nguyễn Thị Yến</t>
  </si>
  <si>
    <t>Nghiêm Hoàng Kim</t>
  </si>
  <si>
    <t>Bùi Huy</t>
  </si>
  <si>
    <t>Đinh Lê Thiên</t>
  </si>
  <si>
    <t>Phạm Tường Thiên</t>
  </si>
  <si>
    <t>Đặng Thanh</t>
  </si>
  <si>
    <t>Đào Ngọc Minh</t>
  </si>
  <si>
    <t>Lê Anh</t>
  </si>
  <si>
    <t>Bùi Minh</t>
  </si>
  <si>
    <t>Trần Lê Minh</t>
  </si>
  <si>
    <t>La Thi Thao</t>
  </si>
  <si>
    <t>Nguyễn Trịnh Kim</t>
  </si>
  <si>
    <t>Thu</t>
  </si>
  <si>
    <t>Bùi Nguyễn Xuân</t>
  </si>
  <si>
    <t>Vòng Gia</t>
  </si>
  <si>
    <t>Trương Phúc Thuận</t>
  </si>
  <si>
    <t>Phan Hanh</t>
  </si>
  <si>
    <t>Hy</t>
  </si>
  <si>
    <t>Văn Công Gia</t>
  </si>
  <si>
    <t>Nguyễn Khánh</t>
  </si>
  <si>
    <t>21T4-ĐCN1</t>
  </si>
  <si>
    <t>21T4-ĐĐT1</t>
  </si>
  <si>
    <t>21T4-CĐT1</t>
  </si>
  <si>
    <t>21T4-TĐH1</t>
  </si>
  <si>
    <t>21T4-KML1</t>
  </si>
  <si>
    <t>21T4-VSL1</t>
  </si>
  <si>
    <t>21T4-CCK1</t>
  </si>
  <si>
    <t>21T4-CKC1</t>
  </si>
  <si>
    <t>21T4-CTM1</t>
  </si>
  <si>
    <t>21T4-CNÔ1</t>
  </si>
  <si>
    <t>21T4-CNÔ2</t>
  </si>
  <si>
    <t>21T4-CNÔ3</t>
  </si>
  <si>
    <t>21T4-CNM1</t>
  </si>
  <si>
    <t>21T4-ANM1</t>
  </si>
  <si>
    <t>21T4-TKĐ1</t>
  </si>
  <si>
    <t>21T4-TKĐ2</t>
  </si>
  <si>
    <t>21T4-TKW1</t>
  </si>
  <si>
    <t>21T4-ĐHĐ1</t>
  </si>
  <si>
    <t>21T4-THU1</t>
  </si>
  <si>
    <t>21T4-LTM1</t>
  </si>
  <si>
    <t>21T4-LTM2</t>
  </si>
  <si>
    <t>21T4-LTM3</t>
  </si>
  <si>
    <t>21T4-QTM1</t>
  </si>
  <si>
    <t>21T4-LGT1</t>
  </si>
  <si>
    <t>21T4-KTD1</t>
  </si>
  <si>
    <t>21T4-QTD1</t>
  </si>
  <si>
    <t>21T4-QTD2</t>
  </si>
  <si>
    <t>21T4-QDL1</t>
  </si>
  <si>
    <t>21T4-QLH1</t>
  </si>
  <si>
    <t>21T4-QKS1</t>
  </si>
  <si>
    <t>21T4-QKS2</t>
  </si>
  <si>
    <t>21T4-QNH1</t>
  </si>
  <si>
    <t>21T4-TMĐ1</t>
  </si>
  <si>
    <t>21T4-KLB1</t>
  </si>
  <si>
    <t>21T4-KLB2</t>
  </si>
  <si>
    <t>21T4-NNA1</t>
  </si>
  <si>
    <t>21T4-NNA2</t>
  </si>
  <si>
    <t>21T4-NHQ1</t>
  </si>
  <si>
    <t>02 XS, 15 Giỏi, 110 Khá - 47 Nữ</t>
  </si>
  <si>
    <r>
      <t>(</t>
    </r>
    <r>
      <rPr>
        <b/>
        <u/>
        <sz val="12"/>
        <rFont val="Times New Roman"/>
        <family val="1"/>
      </rPr>
      <t>Số tiền bằng chữ</t>
    </r>
    <r>
      <rPr>
        <b/>
        <sz val="12"/>
        <rFont val="Times New Roman"/>
        <family val="1"/>
      </rPr>
      <t>:</t>
    </r>
    <r>
      <rPr>
        <b/>
        <i/>
        <sz val="12"/>
        <rFont val="Times New Roman"/>
        <family val="1"/>
      </rPr>
      <t xml:space="preserve"> Một trăm bảy mươi bốn triệu ba trăm bảy mươi lăm ngàn đồng</t>
    </r>
    <r>
      <rPr>
        <b/>
        <sz val="12"/>
        <rFont val="Times New Roman"/>
        <family val="1"/>
      </rPr>
      <t>)</t>
    </r>
  </si>
  <si>
    <t>Phạm Phan Đức</t>
  </si>
  <si>
    <t>Đinh Nguyễn</t>
  </si>
  <si>
    <t>Trần Duy</t>
  </si>
  <si>
    <t>Phạm Vĩnh</t>
  </si>
  <si>
    <t>Thiều Hoàng</t>
  </si>
  <si>
    <t>20C6-CNÔ1</t>
  </si>
  <si>
    <t>20C6-CNÔ2</t>
  </si>
  <si>
    <t>10 Khá - 0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</si>
  <si>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Mười lăm triệu đồng</t>
    </r>
    <r>
      <rPr>
        <b/>
        <sz val="12"/>
        <rFont val="Times New Roman"/>
        <family val="1"/>
      </rPr>
      <t>)</t>
    </r>
  </si>
  <si>
    <t>Nguyễn Tây</t>
  </si>
  <si>
    <t>Hồ</t>
  </si>
  <si>
    <t xml:space="preserve">03 SVG, 04 SVK 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</si>
  <si>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Mười ba triệu một trăm hai mươi lăm ngàn đồng</t>
    </r>
    <r>
      <rPr>
        <b/>
        <sz val="12"/>
        <rFont val="Times New Roman"/>
        <family val="1"/>
      </rPr>
      <t>)</t>
    </r>
  </si>
  <si>
    <t>Công</t>
  </si>
  <si>
    <t>Trần Trung</t>
  </si>
  <si>
    <t>Chánh</t>
  </si>
  <si>
    <t>Đỗ Như</t>
  </si>
  <si>
    <t>Trưởng</t>
  </si>
  <si>
    <t>Đan Chí Phúc</t>
  </si>
  <si>
    <t>Trương Phan Bảo</t>
  </si>
  <si>
    <t>Cao Minh</t>
  </si>
  <si>
    <t>Hồ Hoàng</t>
  </si>
  <si>
    <t>Phan Lê Hoàng</t>
  </si>
  <si>
    <t>Nguyễn Lâm</t>
  </si>
  <si>
    <t>Nguyện</t>
  </si>
  <si>
    <t>Lưu Quốc</t>
  </si>
  <si>
    <t>Võ Văn</t>
  </si>
  <si>
    <t>Lâm Gia</t>
  </si>
  <si>
    <t>Huỳnh Thái</t>
  </si>
  <si>
    <t>Thánh</t>
  </si>
  <si>
    <t>Thạch</t>
  </si>
  <si>
    <t>Nguyễn Thị Cẩm</t>
  </si>
  <si>
    <t>Võ Trọng</t>
  </si>
  <si>
    <t>Trần Trọng</t>
  </si>
  <si>
    <t>Hoàng Thắng</t>
  </si>
  <si>
    <t>Quách Minh</t>
  </si>
  <si>
    <t>Đinh Tấn</t>
  </si>
  <si>
    <t>Đường</t>
  </si>
  <si>
    <t>Huỳnh</t>
  </si>
  <si>
    <t>Sách</t>
  </si>
  <si>
    <t>Lê Đặng</t>
  </si>
  <si>
    <t>Tuyên</t>
  </si>
  <si>
    <t>Nguyễn Trà</t>
  </si>
  <si>
    <t>Bùi Tuấn</t>
  </si>
  <si>
    <t>Sớm</t>
  </si>
  <si>
    <t>Trương Thị Tuyết</t>
  </si>
  <si>
    <t>Đinh Thị Trà</t>
  </si>
  <si>
    <t>Phạm Ngọc Thúy</t>
  </si>
  <si>
    <t>Hồ Thị Khánh</t>
  </si>
  <si>
    <t>Thân Thanh</t>
  </si>
  <si>
    <t>Trần Uyên</t>
  </si>
  <si>
    <t>Cù Huy</t>
  </si>
  <si>
    <t>Nguyễn Tạ Thanh</t>
  </si>
  <si>
    <t>Giang Chí</t>
  </si>
  <si>
    <t>Đặng Thị Thu</t>
  </si>
  <si>
    <t>Thân Thị Thanh</t>
  </si>
  <si>
    <t>Hà Nguyễn Tuấn</t>
  </si>
  <si>
    <t>Trần Phạm Minh</t>
  </si>
  <si>
    <t>Hứa Lã Quang</t>
  </si>
  <si>
    <t>Võ Anh</t>
  </si>
  <si>
    <t>Hoàng Đức</t>
  </si>
  <si>
    <t>Dương Thanh</t>
  </si>
  <si>
    <t>Trình Phan Tấn</t>
  </si>
  <si>
    <t>Vũ Thị Thanh</t>
  </si>
  <si>
    <t>Cao Hoàng</t>
  </si>
  <si>
    <t>Đỗ Thị Kim</t>
  </si>
  <si>
    <t>Cương</t>
  </si>
  <si>
    <t>Phan Võ Phú</t>
  </si>
  <si>
    <t>Từ Văn</t>
  </si>
  <si>
    <t>Sanh</t>
  </si>
  <si>
    <t>Phạm Thị Băng</t>
  </si>
  <si>
    <t>Trương Quốc</t>
  </si>
  <si>
    <t>Trương Thị Thùy</t>
  </si>
  <si>
    <t>Nguyễn Thị Thanh</t>
  </si>
  <si>
    <t>Khuê</t>
  </si>
  <si>
    <t>Lê Nguyễn Hạ</t>
  </si>
  <si>
    <t>20005551</t>
  </si>
  <si>
    <t>Đạo</t>
  </si>
  <si>
    <t>20005066</t>
  </si>
  <si>
    <t>Nguyễn Lê Phi</t>
  </si>
  <si>
    <t>20C1-ĐĐT2</t>
  </si>
  <si>
    <t>20C1-CĐT1</t>
  </si>
  <si>
    <t>20C1-KML2</t>
  </si>
  <si>
    <t>20C1-VSL2</t>
  </si>
  <si>
    <t>20C1-CNL2</t>
  </si>
  <si>
    <t>20C1-BCN1</t>
  </si>
  <si>
    <t>20C1-CNÔ2</t>
  </si>
  <si>
    <t>20C1-CNÔ3</t>
  </si>
  <si>
    <t>20C1-CNÔ6</t>
  </si>
  <si>
    <t>20C1-CNÔ10</t>
  </si>
  <si>
    <t>20C1-CNÔ11</t>
  </si>
  <si>
    <t>20C1-CNÔ12</t>
  </si>
  <si>
    <t>20C1-CNÔ13</t>
  </si>
  <si>
    <t>20C1-QTM1</t>
  </si>
  <si>
    <t>20C1-TCD1</t>
  </si>
  <si>
    <t>20C1-QKS1</t>
  </si>
  <si>
    <t>20C1-KLB1</t>
  </si>
  <si>
    <t>21 Giỏi, 114 khá - 32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</si>
  <si>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Hai trăm hai mươi triệu tám trăm bảy mươi lăm ngàn đồng</t>
    </r>
    <r>
      <rPr>
        <b/>
        <sz val="12"/>
        <rFont val="Times New Roman"/>
        <family val="1"/>
      </rPr>
      <t>)</t>
    </r>
  </si>
  <si>
    <t>Châu Thành</t>
  </si>
  <si>
    <t>Trịnh Thanh</t>
  </si>
  <si>
    <t>Huỳnh Ngọc Quốc</t>
  </si>
  <si>
    <t>La Quốc</t>
  </si>
  <si>
    <t>Nguyễn Chí</t>
  </si>
  <si>
    <t>Trương Thành</t>
  </si>
  <si>
    <t>Triệu Đức</t>
  </si>
  <si>
    <t>20C3-ĐĐT1</t>
  </si>
  <si>
    <t>20C3-CNÔ2</t>
  </si>
  <si>
    <t>20C3-CNÔ3</t>
  </si>
  <si>
    <t>13 khá - 0 Nữ</t>
  </si>
  <si>
    <r>
      <t>(</t>
    </r>
    <r>
      <rPr>
        <b/>
        <u/>
        <sz val="12"/>
        <rFont val="Times New Roman"/>
        <family val="1"/>
      </rPr>
      <t>Số tiền bằng chữ:</t>
    </r>
    <r>
      <rPr>
        <b/>
        <sz val="12"/>
        <rFont val="Times New Roman"/>
        <family val="1"/>
      </rPr>
      <t xml:space="preserve"> </t>
    </r>
    <r>
      <rPr>
        <b/>
        <i/>
        <sz val="12"/>
        <rFont val="Times New Roman"/>
        <family val="1"/>
      </rPr>
      <t>Mười chín triệu năm trăm ngàn đồng</t>
    </r>
    <r>
      <rPr>
        <b/>
        <sz val="12"/>
        <rFont val="Times New Roman"/>
        <family val="1"/>
      </rPr>
      <t>)</t>
    </r>
  </si>
  <si>
    <t>Chưa tổng kết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</si>
</sst>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64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b/>
      <sz val="7"/>
      <color indexed="8"/>
      <name val="Times New Roman"/>
      <family val="1"/>
    </font>
    <font>
      <b/>
      <sz val="8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3.5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9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  <font>
      <sz val="6"/>
      <color indexed="10"/>
      <name val="Times New Roman"/>
      <family val="1"/>
    </font>
    <font>
      <sz val="8"/>
      <name val="Times New Roman"/>
      <family val="1"/>
    </font>
    <font>
      <b/>
      <sz val="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8"/>
      <color theme="1"/>
      <name val="Times New Roman"/>
      <family val="1"/>
    </font>
    <font>
      <sz val="11"/>
      <color indexed="8"/>
      <name val="Calibri"/>
      <family val="2"/>
    </font>
    <font>
      <b/>
      <sz val="10"/>
      <color rgb="FFFF0000"/>
      <name val="Times New Roman"/>
      <family val="1"/>
    </font>
    <font>
      <b/>
      <sz val="10"/>
      <color indexed="10"/>
      <name val="Times New Roman"/>
      <family val="1"/>
    </font>
    <font>
      <sz val="6"/>
      <color theme="1"/>
      <name val="Times New Roman"/>
      <family val="1"/>
    </font>
    <font>
      <sz val="6"/>
      <color rgb="FFFF0000"/>
      <name val="Times New Roman"/>
      <family val="1"/>
    </font>
    <font>
      <sz val="11"/>
      <color indexed="10"/>
      <name val="Times New Roman"/>
      <family val="1"/>
    </font>
    <font>
      <sz val="10"/>
      <color indexed="10"/>
      <name val="Times New Roman"/>
      <family val="1"/>
    </font>
    <font>
      <sz val="10"/>
      <color theme="0"/>
      <name val="Times New Roman"/>
      <family val="1"/>
    </font>
    <font>
      <sz val="14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23"/>
      </right>
      <top/>
      <bottom style="thin">
        <color indexed="23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0" fillId="0" borderId="0"/>
    <xf numFmtId="0" fontId="4" fillId="0" borderId="0"/>
    <xf numFmtId="0" fontId="55" fillId="0" borderId="0"/>
  </cellStyleXfs>
  <cellXfs count="279">
    <xf numFmtId="0" fontId="0" fillId="0" borderId="0" xfId="0"/>
    <xf numFmtId="0" fontId="4" fillId="0" borderId="0" xfId="20"/>
    <xf numFmtId="0" fontId="11" fillId="0" borderId="0" xfId="0" applyFont="1"/>
    <xf numFmtId="0" fontId="1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2" xfId="0" applyFont="1" applyBorder="1"/>
    <xf numFmtId="0" fontId="11" fillId="0" borderId="0" xfId="0" applyFont="1" applyBorder="1"/>
    <xf numFmtId="0" fontId="16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3" fontId="22" fillId="0" borderId="2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31" fillId="0" borderId="3" xfId="0" applyFont="1" applyBorder="1" applyAlignment="1">
      <alignment vertical="center"/>
    </xf>
    <xf numFmtId="0" fontId="31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164" fontId="32" fillId="0" borderId="2" xfId="1" applyNumberFormat="1" applyFont="1" applyBorder="1" applyAlignment="1">
      <alignment vertical="center"/>
    </xf>
    <xf numFmtId="0" fontId="32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4" fontId="32" fillId="0" borderId="6" xfId="1" applyNumberFormat="1" applyFont="1" applyBorder="1" applyAlignment="1">
      <alignment vertical="center"/>
    </xf>
    <xf numFmtId="0" fontId="32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64" fontId="32" fillId="0" borderId="8" xfId="1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34" fillId="0" borderId="9" xfId="0" applyFont="1" applyBorder="1" applyAlignment="1">
      <alignment vertical="center"/>
    </xf>
    <xf numFmtId="0" fontId="13" fillId="0" borderId="0" xfId="0" applyFont="1"/>
    <xf numFmtId="0" fontId="35" fillId="0" borderId="0" xfId="0" applyFont="1"/>
    <xf numFmtId="0" fontId="21" fillId="0" borderId="0" xfId="0" applyFont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16" fillId="0" borderId="2" xfId="0" applyFont="1" applyBorder="1" applyAlignment="1">
      <alignment horizontal="center"/>
    </xf>
    <xf numFmtId="0" fontId="19" fillId="0" borderId="2" xfId="0" applyFont="1" applyBorder="1"/>
    <xf numFmtId="0" fontId="21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right" vertical="center"/>
    </xf>
    <xf numFmtId="3" fontId="21" fillId="0" borderId="2" xfId="0" applyNumberFormat="1" applyFont="1" applyBorder="1" applyAlignment="1">
      <alignment horizontal="right" vertical="center"/>
    </xf>
    <xf numFmtId="0" fontId="25" fillId="0" borderId="2" xfId="0" applyFont="1" applyBorder="1" applyAlignment="1">
      <alignment horizontal="left" vertical="center"/>
    </xf>
    <xf numFmtId="0" fontId="28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28" fillId="0" borderId="12" xfId="0" applyFont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28" fillId="2" borderId="13" xfId="0" applyFont="1" applyFill="1" applyBorder="1" applyAlignment="1">
      <alignment horizontal="center" vertical="center"/>
    </xf>
    <xf numFmtId="0" fontId="21" fillId="0" borderId="2" xfId="0" quotePrefix="1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8" fillId="2" borderId="13" xfId="0" applyFont="1" applyFill="1" applyBorder="1" applyAlignment="1">
      <alignment horizontal="left" vertical="center"/>
    </xf>
    <xf numFmtId="0" fontId="43" fillId="2" borderId="13" xfId="0" applyFont="1" applyFill="1" applyBorder="1" applyAlignment="1">
      <alignment horizontal="left" vertical="center"/>
    </xf>
    <xf numFmtId="0" fontId="42" fillId="2" borderId="13" xfId="0" applyFont="1" applyFill="1" applyBorder="1" applyAlignment="1">
      <alignment horizontal="left" vertical="center"/>
    </xf>
    <xf numFmtId="0" fontId="25" fillId="2" borderId="13" xfId="0" applyFont="1" applyFill="1" applyBorder="1" applyAlignment="1">
      <alignment horizontal="left" vertical="center"/>
    </xf>
    <xf numFmtId="0" fontId="25" fillId="0" borderId="2" xfId="0" applyFont="1" applyBorder="1" applyAlignment="1">
      <alignment vertical="center"/>
    </xf>
    <xf numFmtId="0" fontId="28" fillId="0" borderId="13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left" vertical="center"/>
    </xf>
    <xf numFmtId="0" fontId="43" fillId="0" borderId="2" xfId="0" applyFont="1" applyBorder="1" applyAlignment="1">
      <alignment horizontal="left" vertical="center"/>
    </xf>
    <xf numFmtId="0" fontId="43" fillId="2" borderId="2" xfId="0" applyFont="1" applyFill="1" applyBorder="1" applyAlignment="1">
      <alignment horizontal="left" vertical="center"/>
    </xf>
    <xf numFmtId="0" fontId="45" fillId="0" borderId="2" xfId="0" applyFont="1" applyBorder="1" applyAlignment="1">
      <alignment horizontal="left" vertical="center"/>
    </xf>
    <xf numFmtId="0" fontId="28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vertical="center"/>
    </xf>
    <xf numFmtId="0" fontId="25" fillId="0" borderId="13" xfId="0" applyFont="1" applyBorder="1" applyAlignment="1">
      <alignment horizontal="left" vertical="center"/>
    </xf>
    <xf numFmtId="0" fontId="28" fillId="2" borderId="12" xfId="0" applyFont="1" applyFill="1" applyBorder="1" applyAlignment="1">
      <alignment horizontal="center" vertical="center"/>
    </xf>
    <xf numFmtId="0" fontId="28" fillId="0" borderId="13" xfId="0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25" fillId="0" borderId="13" xfId="0" applyFont="1" applyBorder="1" applyAlignment="1">
      <alignment vertical="center"/>
    </xf>
    <xf numFmtId="0" fontId="42" fillId="2" borderId="2" xfId="0" applyFont="1" applyFill="1" applyBorder="1" applyAlignment="1">
      <alignment horizontal="left" vertical="center"/>
    </xf>
    <xf numFmtId="3" fontId="47" fillId="2" borderId="13" xfId="0" applyNumberFormat="1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3" fontId="21" fillId="3" borderId="2" xfId="0" applyNumberFormat="1" applyFont="1" applyFill="1" applyBorder="1" applyAlignment="1">
      <alignment horizontal="right" vertical="center"/>
    </xf>
    <xf numFmtId="0" fontId="28" fillId="2" borderId="2" xfId="0" applyFont="1" applyFill="1" applyBorder="1" applyAlignment="1">
      <alignment horizontal="left" vertical="center"/>
    </xf>
    <xf numFmtId="0" fontId="15" fillId="0" borderId="23" xfId="0" quotePrefix="1" applyFont="1" applyBorder="1" applyAlignment="1">
      <alignment horizontal="center" vertical="center" wrapText="1"/>
    </xf>
    <xf numFmtId="0" fontId="15" fillId="0" borderId="2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3" fontId="21" fillId="3" borderId="13" xfId="0" applyNumberFormat="1" applyFont="1" applyFill="1" applyBorder="1" applyAlignment="1">
      <alignment horizontal="right" vertical="center"/>
    </xf>
    <xf numFmtId="3" fontId="49" fillId="2" borderId="2" xfId="0" applyNumberFormat="1" applyFont="1" applyFill="1" applyBorder="1" applyAlignment="1">
      <alignment horizontal="right" vertical="center"/>
    </xf>
    <xf numFmtId="0" fontId="16" fillId="0" borderId="13" xfId="0" applyFont="1" applyBorder="1" applyAlignment="1">
      <alignment horizontal="center" vertical="center"/>
    </xf>
    <xf numFmtId="3" fontId="22" fillId="0" borderId="13" xfId="0" applyNumberFormat="1" applyFont="1" applyBorder="1" applyAlignment="1">
      <alignment horizontal="right" vertical="center"/>
    </xf>
    <xf numFmtId="0" fontId="34" fillId="0" borderId="13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3" fontId="22" fillId="0" borderId="13" xfId="0" applyNumberFormat="1" applyFont="1" applyBorder="1" applyAlignment="1">
      <alignment vertical="center"/>
    </xf>
    <xf numFmtId="0" fontId="48" fillId="0" borderId="0" xfId="0" applyFont="1" applyBorder="1" applyAlignment="1">
      <alignment horizontal="left" vertical="center"/>
    </xf>
    <xf numFmtId="0" fontId="46" fillId="0" borderId="0" xfId="0" applyFont="1" applyBorder="1"/>
    <xf numFmtId="0" fontId="46" fillId="0" borderId="0" xfId="0" applyFont="1"/>
    <xf numFmtId="0" fontId="46" fillId="0" borderId="0" xfId="0" applyFont="1" applyAlignment="1">
      <alignment vertical="center"/>
    </xf>
    <xf numFmtId="0" fontId="46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3" fontId="21" fillId="7" borderId="2" xfId="0" applyNumberFormat="1" applyFont="1" applyFill="1" applyBorder="1" applyAlignment="1">
      <alignment horizontal="right" vertical="center"/>
    </xf>
    <xf numFmtId="0" fontId="15" fillId="0" borderId="13" xfId="0" applyFont="1" applyBorder="1" applyAlignment="1">
      <alignment horizontal="center" vertical="center"/>
    </xf>
    <xf numFmtId="2" fontId="15" fillId="0" borderId="23" xfId="0" applyNumberFormat="1" applyFont="1" applyBorder="1" applyAlignment="1">
      <alignment horizontal="center" vertical="center" wrapText="1"/>
    </xf>
    <xf numFmtId="3" fontId="47" fillId="2" borderId="2" xfId="0" applyNumberFormat="1" applyFont="1" applyFill="1" applyBorder="1" applyAlignment="1">
      <alignment horizontal="left" vertical="center"/>
    </xf>
    <xf numFmtId="0" fontId="24" fillId="0" borderId="2" xfId="0" applyFont="1" applyBorder="1" applyAlignment="1">
      <alignment vertical="center"/>
    </xf>
    <xf numFmtId="0" fontId="24" fillId="0" borderId="13" xfId="0" applyFont="1" applyBorder="1" applyAlignment="1">
      <alignment horizontal="left" vertical="center"/>
    </xf>
    <xf numFmtId="3" fontId="47" fillId="0" borderId="2" xfId="0" applyNumberFormat="1" applyFont="1" applyBorder="1" applyAlignment="1">
      <alignment vertical="center"/>
    </xf>
    <xf numFmtId="0" fontId="45" fillId="0" borderId="13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4" fontId="11" fillId="3" borderId="2" xfId="0" applyNumberFormat="1" applyFont="1" applyFill="1" applyBorder="1" applyAlignment="1">
      <alignment horizontal="right" vertical="center"/>
    </xf>
    <xf numFmtId="3" fontId="28" fillId="3" borderId="13" xfId="0" applyNumberFormat="1" applyFont="1" applyFill="1" applyBorder="1" applyAlignment="1">
      <alignment horizontal="right" vertical="center"/>
    </xf>
    <xf numFmtId="0" fontId="15" fillId="3" borderId="23" xfId="0" quotePrefix="1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left" vertical="center" wrapText="1"/>
    </xf>
    <xf numFmtId="0" fontId="15" fillId="3" borderId="25" xfId="0" applyFont="1" applyFill="1" applyBorder="1" applyAlignment="1">
      <alignment horizontal="left" vertical="center" wrapText="1"/>
    </xf>
    <xf numFmtId="0" fontId="15" fillId="3" borderId="23" xfId="0" applyFont="1" applyFill="1" applyBorder="1" applyAlignment="1">
      <alignment horizontal="center" vertical="center" wrapText="1"/>
    </xf>
    <xf numFmtId="3" fontId="28" fillId="3" borderId="2" xfId="0" applyNumberFormat="1" applyFont="1" applyFill="1" applyBorder="1" applyAlignment="1">
      <alignment horizontal="right" vertical="center"/>
    </xf>
    <xf numFmtId="3" fontId="28" fillId="0" borderId="2" xfId="0" applyNumberFormat="1" applyFont="1" applyBorder="1" applyAlignment="1">
      <alignment horizontal="right" vertical="center"/>
    </xf>
    <xf numFmtId="3" fontId="42" fillId="4" borderId="2" xfId="0" applyNumberFormat="1" applyFont="1" applyFill="1" applyBorder="1" applyAlignment="1">
      <alignment horizontal="right" vertical="center"/>
    </xf>
    <xf numFmtId="2" fontId="15" fillId="3" borderId="23" xfId="0" applyNumberFormat="1" applyFont="1" applyFill="1" applyBorder="1" applyAlignment="1">
      <alignment horizontal="center" vertical="center" wrapText="1"/>
    </xf>
    <xf numFmtId="3" fontId="21" fillId="5" borderId="2" xfId="0" applyNumberFormat="1" applyFont="1" applyFill="1" applyBorder="1" applyAlignment="1">
      <alignment horizontal="right" vertical="center"/>
    </xf>
    <xf numFmtId="3" fontId="42" fillId="3" borderId="2" xfId="0" applyNumberFormat="1" applyFont="1" applyFill="1" applyBorder="1" applyAlignment="1">
      <alignment horizontal="right" vertical="center"/>
    </xf>
    <xf numFmtId="3" fontId="46" fillId="2" borderId="2" xfId="0" applyNumberFormat="1" applyFont="1" applyFill="1" applyBorder="1" applyAlignment="1">
      <alignment horizontal="right" vertical="center"/>
    </xf>
    <xf numFmtId="3" fontId="56" fillId="2" borderId="13" xfId="0" applyNumberFormat="1" applyFont="1" applyFill="1" applyBorder="1" applyAlignment="1">
      <alignment horizontal="right" vertical="center"/>
    </xf>
    <xf numFmtId="3" fontId="57" fillId="2" borderId="13" xfId="0" applyNumberFormat="1" applyFont="1" applyFill="1" applyBorder="1" applyAlignment="1">
      <alignment horizontal="right" vertical="center"/>
    </xf>
    <xf numFmtId="0" fontId="46" fillId="0" borderId="2" xfId="0" applyFont="1" applyBorder="1" applyAlignment="1">
      <alignment horizontal="center" vertical="center"/>
    </xf>
    <xf numFmtId="4" fontId="46" fillId="0" borderId="2" xfId="0" applyNumberFormat="1" applyFont="1" applyBorder="1" applyAlignment="1">
      <alignment horizontal="right" vertical="center"/>
    </xf>
    <xf numFmtId="3" fontId="46" fillId="0" borderId="2" xfId="0" applyNumberFormat="1" applyFont="1" applyBorder="1" applyAlignment="1">
      <alignment horizontal="right" vertical="center"/>
    </xf>
    <xf numFmtId="3" fontId="46" fillId="3" borderId="13" xfId="0" applyNumberFormat="1" applyFont="1" applyFill="1" applyBorder="1" applyAlignment="1">
      <alignment horizontal="right" vertical="center"/>
    </xf>
    <xf numFmtId="3" fontId="57" fillId="2" borderId="2" xfId="0" applyNumberFormat="1" applyFont="1" applyFill="1" applyBorder="1" applyAlignment="1">
      <alignment horizontal="right" vertical="center"/>
    </xf>
    <xf numFmtId="3" fontId="47" fillId="0" borderId="13" xfId="0" applyNumberFormat="1" applyFont="1" applyBorder="1" applyAlignment="1">
      <alignment vertical="center"/>
    </xf>
    <xf numFmtId="0" fontId="28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3" fontId="56" fillId="0" borderId="13" xfId="0" applyNumberFormat="1" applyFont="1" applyBorder="1" applyAlignment="1">
      <alignment vertical="center"/>
    </xf>
    <xf numFmtId="3" fontId="21" fillId="3" borderId="13" xfId="0" applyNumberFormat="1" applyFont="1" applyFill="1" applyBorder="1" applyAlignment="1">
      <alignment vertical="center"/>
    </xf>
    <xf numFmtId="3" fontId="42" fillId="3" borderId="13" xfId="0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1" fillId="3" borderId="2" xfId="0" quotePrefix="1" applyFont="1" applyFill="1" applyBorder="1" applyAlignment="1">
      <alignment horizontal="center" vertical="center"/>
    </xf>
    <xf numFmtId="0" fontId="58" fillId="3" borderId="2" xfId="0" applyFont="1" applyFill="1" applyBorder="1" applyAlignment="1">
      <alignment horizontal="left" vertical="center"/>
    </xf>
    <xf numFmtId="0" fontId="59" fillId="3" borderId="13" xfId="0" applyFont="1" applyFill="1" applyBorder="1" applyAlignment="1">
      <alignment horizontal="left" vertical="center"/>
    </xf>
    <xf numFmtId="3" fontId="42" fillId="2" borderId="2" xfId="0" applyNumberFormat="1" applyFont="1" applyFill="1" applyBorder="1" applyAlignment="1">
      <alignment horizontal="right" vertical="center"/>
    </xf>
    <xf numFmtId="0" fontId="15" fillId="0" borderId="28" xfId="0" applyFont="1" applyBorder="1" applyAlignment="1">
      <alignment horizontal="center" vertical="center"/>
    </xf>
    <xf numFmtId="3" fontId="54" fillId="3" borderId="2" xfId="0" applyNumberFormat="1" applyFont="1" applyFill="1" applyBorder="1" applyAlignment="1">
      <alignment horizontal="right" vertical="center"/>
    </xf>
    <xf numFmtId="3" fontId="44" fillId="3" borderId="2" xfId="0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/>
    </xf>
    <xf numFmtId="0" fontId="28" fillId="2" borderId="28" xfId="0" applyFont="1" applyFill="1" applyBorder="1" applyAlignment="1">
      <alignment horizontal="center" vertical="center"/>
    </xf>
    <xf numFmtId="3" fontId="61" fillId="3" borderId="13" xfId="0" applyNumberFormat="1" applyFont="1" applyFill="1" applyBorder="1" applyAlignment="1">
      <alignment horizontal="right" vertical="center"/>
    </xf>
    <xf numFmtId="4" fontId="11" fillId="5" borderId="2" xfId="0" applyNumberFormat="1" applyFont="1" applyFill="1" applyBorder="1" applyAlignment="1">
      <alignment horizontal="right" vertical="center"/>
    </xf>
    <xf numFmtId="3" fontId="60" fillId="3" borderId="2" xfId="0" applyNumberFormat="1" applyFont="1" applyFill="1" applyBorder="1" applyAlignment="1">
      <alignment horizontal="right" vertical="center"/>
    </xf>
    <xf numFmtId="0" fontId="11" fillId="3" borderId="2" xfId="0" applyFont="1" applyFill="1" applyBorder="1" applyAlignment="1">
      <alignment horizontal="center" vertical="center"/>
    </xf>
    <xf numFmtId="3" fontId="61" fillId="3" borderId="2" xfId="0" applyNumberFormat="1" applyFont="1" applyFill="1" applyBorder="1" applyAlignment="1">
      <alignment horizontal="right" vertical="center"/>
    </xf>
    <xf numFmtId="3" fontId="62" fillId="3" borderId="2" xfId="0" applyNumberFormat="1" applyFont="1" applyFill="1" applyBorder="1" applyAlignment="1">
      <alignment vertical="center"/>
    </xf>
    <xf numFmtId="0" fontId="52" fillId="0" borderId="0" xfId="0" applyFont="1" applyAlignment="1"/>
    <xf numFmtId="3" fontId="52" fillId="3" borderId="13" xfId="0" applyNumberFormat="1" applyFont="1" applyFill="1" applyBorder="1" applyAlignment="1">
      <alignment horizontal="right" vertical="center"/>
    </xf>
    <xf numFmtId="3" fontId="15" fillId="3" borderId="13" xfId="0" applyNumberFormat="1" applyFont="1" applyFill="1" applyBorder="1" applyAlignment="1">
      <alignment vertical="center"/>
    </xf>
    <xf numFmtId="3" fontId="53" fillId="3" borderId="2" xfId="0" applyNumberFormat="1" applyFont="1" applyFill="1" applyBorder="1" applyAlignment="1">
      <alignment horizontal="right" vertical="center"/>
    </xf>
    <xf numFmtId="3" fontId="15" fillId="3" borderId="2" xfId="0" applyNumberFormat="1" applyFont="1" applyFill="1" applyBorder="1" applyAlignment="1">
      <alignment horizontal="right" vertical="center"/>
    </xf>
    <xf numFmtId="0" fontId="25" fillId="0" borderId="0" xfId="0" applyFont="1" applyBorder="1" applyAlignment="1">
      <alignment horizontal="left" vertical="center"/>
    </xf>
    <xf numFmtId="3" fontId="61" fillId="2" borderId="2" xfId="0" applyNumberFormat="1" applyFont="1" applyFill="1" applyBorder="1" applyAlignment="1">
      <alignment horizontal="right" vertical="center"/>
    </xf>
    <xf numFmtId="3" fontId="52" fillId="3" borderId="2" xfId="0" applyNumberFormat="1" applyFont="1" applyFill="1" applyBorder="1" applyAlignment="1">
      <alignment vertical="center"/>
    </xf>
    <xf numFmtId="3" fontId="21" fillId="8" borderId="2" xfId="0" applyNumberFormat="1" applyFont="1" applyFill="1" applyBorder="1" applyAlignment="1">
      <alignment horizontal="right" vertical="center"/>
    </xf>
    <xf numFmtId="3" fontId="42" fillId="0" borderId="13" xfId="0" applyNumberFormat="1" applyFont="1" applyBorder="1" applyAlignment="1">
      <alignment vertical="center"/>
    </xf>
    <xf numFmtId="3" fontId="42" fillId="7" borderId="13" xfId="0" applyNumberFormat="1" applyFont="1" applyFill="1" applyBorder="1" applyAlignment="1">
      <alignment vertical="center"/>
    </xf>
    <xf numFmtId="3" fontId="42" fillId="4" borderId="13" xfId="0" applyNumberFormat="1" applyFont="1" applyFill="1" applyBorder="1" applyAlignment="1">
      <alignment horizontal="right" vertical="center"/>
    </xf>
    <xf numFmtId="3" fontId="28" fillId="2" borderId="13" xfId="0" applyNumberFormat="1" applyFont="1" applyFill="1" applyBorder="1" applyAlignment="1">
      <alignment horizontal="right" vertical="center"/>
    </xf>
    <xf numFmtId="3" fontId="60" fillId="3" borderId="13" xfId="0" applyNumberFormat="1" applyFont="1" applyFill="1" applyBorder="1" applyAlignment="1">
      <alignment horizontal="right" vertical="center"/>
    </xf>
    <xf numFmtId="0" fontId="28" fillId="0" borderId="9" xfId="0" applyFont="1" applyBorder="1" applyAlignment="1">
      <alignment horizontal="center" vertical="center" wrapText="1"/>
    </xf>
    <xf numFmtId="3" fontId="42" fillId="7" borderId="13" xfId="0" applyNumberFormat="1" applyFont="1" applyFill="1" applyBorder="1" applyAlignment="1">
      <alignment horizontal="righ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8" fillId="2" borderId="23" xfId="0" applyFont="1" applyFill="1" applyBorder="1" applyAlignment="1">
      <alignment horizontal="center" vertical="center"/>
    </xf>
    <xf numFmtId="0" fontId="15" fillId="0" borderId="13" xfId="0" quotePrefix="1" applyFont="1" applyBorder="1" applyAlignment="1">
      <alignment horizontal="center" vertical="center" wrapText="1"/>
    </xf>
    <xf numFmtId="2" fontId="28" fillId="0" borderId="23" xfId="0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vertical="center"/>
    </xf>
    <xf numFmtId="3" fontId="42" fillId="9" borderId="2" xfId="0" applyNumberFormat="1" applyFont="1" applyFill="1" applyBorder="1" applyAlignment="1">
      <alignment horizontal="right" vertical="center"/>
    </xf>
    <xf numFmtId="3" fontId="28" fillId="5" borderId="2" xfId="0" applyNumberFormat="1" applyFont="1" applyFill="1" applyBorder="1" applyAlignment="1">
      <alignment horizontal="right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3" fontId="49" fillId="2" borderId="13" xfId="0" applyNumberFormat="1" applyFont="1" applyFill="1" applyBorder="1" applyAlignment="1">
      <alignment horizontal="right" vertical="center"/>
    </xf>
    <xf numFmtId="0" fontId="28" fillId="6" borderId="23" xfId="0" quotePrefix="1" applyFont="1" applyFill="1" applyBorder="1" applyAlignment="1">
      <alignment horizontal="center" vertical="center"/>
    </xf>
    <xf numFmtId="0" fontId="28" fillId="6" borderId="24" xfId="0" applyFont="1" applyFill="1" applyBorder="1" applyAlignment="1">
      <alignment vertical="center"/>
    </xf>
    <xf numFmtId="0" fontId="28" fillId="6" borderId="25" xfId="0" applyFont="1" applyFill="1" applyBorder="1" applyAlignment="1">
      <alignment vertical="center"/>
    </xf>
    <xf numFmtId="0" fontId="28" fillId="0" borderId="2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3" fontId="52" fillId="3" borderId="2" xfId="0" applyNumberFormat="1" applyFont="1" applyFill="1" applyBorder="1" applyAlignment="1">
      <alignment horizontal="right" vertical="center"/>
    </xf>
    <xf numFmtId="3" fontId="46" fillId="3" borderId="2" xfId="0" applyNumberFormat="1" applyFont="1" applyFill="1" applyBorder="1" applyAlignment="1">
      <alignment horizontal="right" vertical="center"/>
    </xf>
    <xf numFmtId="3" fontId="56" fillId="2" borderId="2" xfId="0" applyNumberFormat="1" applyFont="1" applyFill="1" applyBorder="1" applyAlignment="1">
      <alignment horizontal="right" vertical="center"/>
    </xf>
    <xf numFmtId="3" fontId="42" fillId="2" borderId="13" xfId="0" applyNumberFormat="1" applyFont="1" applyFill="1" applyBorder="1" applyAlignment="1">
      <alignment horizontal="right" vertical="center"/>
    </xf>
    <xf numFmtId="0" fontId="43" fillId="0" borderId="13" xfId="0" applyFont="1" applyBorder="1" applyAlignment="1">
      <alignment horizontal="left" vertical="center"/>
    </xf>
    <xf numFmtId="0" fontId="28" fillId="0" borderId="13" xfId="0" applyFont="1" applyBorder="1" applyAlignment="1">
      <alignment horizontal="right" vertical="center"/>
    </xf>
    <xf numFmtId="3" fontId="21" fillId="2" borderId="2" xfId="0" applyNumberFormat="1" applyFont="1" applyFill="1" applyBorder="1" applyAlignment="1">
      <alignment horizontal="right" vertical="center"/>
    </xf>
    <xf numFmtId="3" fontId="42" fillId="5" borderId="2" xfId="0" applyNumberFormat="1" applyFont="1" applyFill="1" applyBorder="1" applyAlignment="1">
      <alignment horizontal="right" vertical="center"/>
    </xf>
    <xf numFmtId="0" fontId="58" fillId="3" borderId="13" xfId="0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0" fillId="0" borderId="0" xfId="0" quotePrefix="1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quotePrefix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1" fillId="0" borderId="0" xfId="0" applyFont="1" applyAlignment="1">
      <alignment horizontal="center"/>
    </xf>
    <xf numFmtId="0" fontId="33" fillId="0" borderId="2" xfId="0" applyFont="1" applyBorder="1" applyAlignment="1">
      <alignment horizontal="center" vertical="center"/>
    </xf>
    <xf numFmtId="0" fontId="50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22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5" fillId="4" borderId="23" xfId="0" quotePrefix="1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left" vertical="center" wrapText="1"/>
    </xf>
    <xf numFmtId="0" fontId="15" fillId="4" borderId="25" xfId="0" applyFont="1" applyFill="1" applyBorder="1" applyAlignment="1">
      <alignment horizontal="left" vertical="center" wrapText="1"/>
    </xf>
    <xf numFmtId="2" fontId="15" fillId="4" borderId="23" xfId="0" applyNumberFormat="1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4" fontId="11" fillId="4" borderId="2" xfId="0" applyNumberFormat="1" applyFont="1" applyFill="1" applyBorder="1" applyAlignment="1">
      <alignment horizontal="right" vertical="center"/>
    </xf>
    <xf numFmtId="3" fontId="21" fillId="4" borderId="2" xfId="0" applyNumberFormat="1" applyFont="1" applyFill="1" applyBorder="1" applyAlignment="1">
      <alignment horizontal="right" vertical="center"/>
    </xf>
    <xf numFmtId="0" fontId="28" fillId="3" borderId="23" xfId="0" quotePrefix="1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vertical="center"/>
    </xf>
    <xf numFmtId="0" fontId="28" fillId="3" borderId="25" xfId="0" applyFont="1" applyFill="1" applyBorder="1" applyAlignment="1">
      <alignment vertical="center"/>
    </xf>
    <xf numFmtId="0" fontId="28" fillId="4" borderId="13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left" vertical="center" wrapText="1"/>
    </xf>
    <xf numFmtId="0" fontId="11" fillId="4" borderId="25" xfId="0" applyFont="1" applyFill="1" applyBorder="1" applyAlignment="1">
      <alignment horizontal="left" vertical="center" wrapText="1"/>
    </xf>
    <xf numFmtId="0" fontId="63" fillId="0" borderId="0" xfId="0" applyFont="1" applyAlignment="1"/>
    <xf numFmtId="3" fontId="11" fillId="4" borderId="2" xfId="0" applyNumberFormat="1" applyFont="1" applyFill="1" applyBorder="1" applyAlignment="1">
      <alignment vertical="center"/>
    </xf>
    <xf numFmtId="0" fontId="46" fillId="4" borderId="2" xfId="0" applyFont="1" applyFill="1" applyBorder="1" applyAlignment="1">
      <alignment horizontal="center" vertical="center"/>
    </xf>
    <xf numFmtId="4" fontId="46" fillId="4" borderId="2" xfId="0" applyNumberFormat="1" applyFont="1" applyFill="1" applyBorder="1" applyAlignment="1">
      <alignment horizontal="right" vertical="center"/>
    </xf>
    <xf numFmtId="3" fontId="46" fillId="4" borderId="2" xfId="0" applyNumberFormat="1" applyFont="1" applyFill="1" applyBorder="1" applyAlignment="1">
      <alignment horizontal="right" vertical="center"/>
    </xf>
  </cellXfs>
  <cellStyles count="22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Normal 3" xfId="21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333"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47625</xdr:rowOff>
    </xdr:from>
    <xdr:to>
      <xdr:col>2</xdr:col>
      <xdr:colOff>1363980</xdr:colOff>
      <xdr:row>3</xdr:row>
      <xdr:rowOff>47625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3525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295275</xdr:colOff>
      <xdr:row>2</xdr:row>
      <xdr:rowOff>0</xdr:rowOff>
    </xdr:from>
    <xdr:to>
      <xdr:col>9</xdr:col>
      <xdr:colOff>259080</xdr:colOff>
      <xdr:row>2</xdr:row>
      <xdr:rowOff>0</xdr:rowOff>
    </xdr:to>
    <xdr:sp macro="" textlink="">
      <xdr:nvSpPr>
        <xdr:cNvPr id="3" name="Line 3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4610100" y="457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47625</xdr:rowOff>
    </xdr:from>
    <xdr:to>
      <xdr:col>2</xdr:col>
      <xdr:colOff>1363980</xdr:colOff>
      <xdr:row>3</xdr:row>
      <xdr:rowOff>47625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3525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295275</xdr:colOff>
      <xdr:row>2</xdr:row>
      <xdr:rowOff>0</xdr:rowOff>
    </xdr:from>
    <xdr:to>
      <xdr:col>9</xdr:col>
      <xdr:colOff>259080</xdr:colOff>
      <xdr:row>2</xdr:row>
      <xdr:rowOff>0</xdr:rowOff>
    </xdr:to>
    <xdr:sp macro="" textlink="">
      <xdr:nvSpPr>
        <xdr:cNvPr id="3" name="Line 3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610100" y="457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47625</xdr:rowOff>
    </xdr:from>
    <xdr:to>
      <xdr:col>2</xdr:col>
      <xdr:colOff>1363980</xdr:colOff>
      <xdr:row>3</xdr:row>
      <xdr:rowOff>47625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3525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295275</xdr:colOff>
      <xdr:row>2</xdr:row>
      <xdr:rowOff>0</xdr:rowOff>
    </xdr:from>
    <xdr:to>
      <xdr:col>9</xdr:col>
      <xdr:colOff>259080</xdr:colOff>
      <xdr:row>2</xdr:row>
      <xdr:rowOff>0</xdr:rowOff>
    </xdr:to>
    <xdr:sp macro="" textlink="">
      <xdr:nvSpPr>
        <xdr:cNvPr id="3" name="Line 3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610100" y="457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2</xdr:row>
      <xdr:rowOff>28575</xdr:rowOff>
    </xdr:from>
    <xdr:to>
      <xdr:col>9</xdr:col>
      <xdr:colOff>247650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400550" y="4857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1257300" y="6667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1</xdr:row>
      <xdr:rowOff>209550</xdr:rowOff>
    </xdr:from>
    <xdr:to>
      <xdr:col>9</xdr:col>
      <xdr:colOff>285750</xdr:colOff>
      <xdr:row>1</xdr:row>
      <xdr:rowOff>209550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4381500" y="4191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38100</xdr:rowOff>
    </xdr:from>
    <xdr:to>
      <xdr:col>3</xdr:col>
      <xdr:colOff>142875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 bwMode="auto">
        <a:xfrm>
          <a:off x="127635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1</xdr:row>
      <xdr:rowOff>209550</xdr:rowOff>
    </xdr:from>
    <xdr:to>
      <xdr:col>9</xdr:col>
      <xdr:colOff>304800</xdr:colOff>
      <xdr:row>1</xdr:row>
      <xdr:rowOff>209550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43243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>
          <a:spLocks noChangeShapeType="1"/>
        </xdr:cNvSpPr>
      </xdr:nvSpPr>
      <xdr:spPr bwMode="auto">
        <a:xfrm>
          <a:off x="125730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1</xdr:row>
      <xdr:rowOff>209550</xdr:rowOff>
    </xdr:from>
    <xdr:to>
      <xdr:col>9</xdr:col>
      <xdr:colOff>304800</xdr:colOff>
      <xdr:row>1</xdr:row>
      <xdr:rowOff>209550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>
          <a:spLocks noChangeShapeType="1"/>
        </xdr:cNvSpPr>
      </xdr:nvSpPr>
      <xdr:spPr bwMode="auto">
        <a:xfrm>
          <a:off x="43243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>
          <a:spLocks noChangeShapeType="1"/>
        </xdr:cNvSpPr>
      </xdr:nvSpPr>
      <xdr:spPr bwMode="auto">
        <a:xfrm>
          <a:off x="1257300" y="6667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276225</xdr:colOff>
      <xdr:row>2</xdr:row>
      <xdr:rowOff>0</xdr:rowOff>
    </xdr:from>
    <xdr:to>
      <xdr:col>9</xdr:col>
      <xdr:colOff>314325</xdr:colOff>
      <xdr:row>2</xdr:row>
      <xdr:rowOff>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4410075" y="4191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1257300" y="6667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1</xdr:row>
      <xdr:rowOff>209550</xdr:rowOff>
    </xdr:from>
    <xdr:to>
      <xdr:col>9</xdr:col>
      <xdr:colOff>285750</xdr:colOff>
      <xdr:row>1</xdr:row>
      <xdr:rowOff>209550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4381500" y="4191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3</xdr:row>
      <xdr:rowOff>38100</xdr:rowOff>
    </xdr:from>
    <xdr:to>
      <xdr:col>3</xdr:col>
      <xdr:colOff>142875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 bwMode="auto">
        <a:xfrm>
          <a:off x="1276350" y="72390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1</xdr:row>
      <xdr:rowOff>209550</xdr:rowOff>
    </xdr:from>
    <xdr:to>
      <xdr:col>9</xdr:col>
      <xdr:colOff>304800</xdr:colOff>
      <xdr:row>1</xdr:row>
      <xdr:rowOff>209550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4324350" y="43815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>
          <a:spLocks noChangeShapeType="1"/>
        </xdr:cNvSpPr>
      </xdr:nvSpPr>
      <xdr:spPr bwMode="auto">
        <a:xfrm>
          <a:off x="1257300" y="6667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276225</xdr:colOff>
      <xdr:row>2</xdr:row>
      <xdr:rowOff>0</xdr:rowOff>
    </xdr:from>
    <xdr:to>
      <xdr:col>9</xdr:col>
      <xdr:colOff>314325</xdr:colOff>
      <xdr:row>2</xdr:row>
      <xdr:rowOff>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4410075" y="4191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>
          <a:spLocks noChangeShapeType="1"/>
        </xdr:cNvSpPr>
      </xdr:nvSpPr>
      <xdr:spPr bwMode="auto">
        <a:xfrm>
          <a:off x="1257300" y="6667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276225</xdr:colOff>
      <xdr:row>2</xdr:row>
      <xdr:rowOff>0</xdr:rowOff>
    </xdr:from>
    <xdr:to>
      <xdr:col>9</xdr:col>
      <xdr:colOff>314325</xdr:colOff>
      <xdr:row>2</xdr:row>
      <xdr:rowOff>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4410075" y="4191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3</xdr:row>
      <xdr:rowOff>38100</xdr:rowOff>
    </xdr:from>
    <xdr:to>
      <xdr:col>3</xdr:col>
      <xdr:colOff>123825</xdr:colOff>
      <xdr:row>3</xdr:row>
      <xdr:rowOff>38100</xdr:rowOff>
    </xdr:to>
    <xdr:sp macro="" textlink="">
      <xdr:nvSpPr>
        <xdr:cNvPr id="2" name="Line 3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>
          <a:spLocks noChangeShapeType="1"/>
        </xdr:cNvSpPr>
      </xdr:nvSpPr>
      <xdr:spPr bwMode="auto">
        <a:xfrm>
          <a:off x="1257300" y="666750"/>
          <a:ext cx="1143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276225</xdr:colOff>
      <xdr:row>2</xdr:row>
      <xdr:rowOff>0</xdr:rowOff>
    </xdr:from>
    <xdr:to>
      <xdr:col>9</xdr:col>
      <xdr:colOff>314325</xdr:colOff>
      <xdr:row>2</xdr:row>
      <xdr:rowOff>0</xdr:rowOff>
    </xdr:to>
    <xdr:sp macro="" textlink="">
      <xdr:nvSpPr>
        <xdr:cNvPr id="3" name="Line 13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>
          <a:spLocks noChangeShapeType="1"/>
        </xdr:cNvSpPr>
      </xdr:nvSpPr>
      <xdr:spPr bwMode="auto">
        <a:xfrm>
          <a:off x="4410075" y="419100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"/>
  <sheetViews>
    <sheetView view="pageBreakPreview" topLeftCell="A32" zoomScaleNormal="100" workbookViewId="0">
      <selection activeCell="A48" sqref="A48:I48"/>
    </sheetView>
  </sheetViews>
  <sheetFormatPr defaultColWidth="9" defaultRowHeight="15"/>
  <cols>
    <col min="1" max="1" width="4.625" style="2" customWidth="1"/>
    <col min="2" max="2" width="9.625" style="2" customWidth="1"/>
    <col min="3" max="3" width="18.5" style="2" bestFit="1" customWidth="1"/>
    <col min="4" max="4" width="6.625" style="2" bestFit="1" customWidth="1"/>
    <col min="5" max="5" width="10.625" style="2" customWidth="1"/>
    <col min="6" max="7" width="6.625" style="2" customWidth="1"/>
    <col min="8" max="8" width="7.625" style="2" customWidth="1"/>
    <col min="9" max="9" width="12.625" style="13" customWidth="1"/>
    <col min="10" max="10" width="13.625" style="2" customWidth="1"/>
    <col min="11" max="11" width="8.375" style="2" hidden="1" customWidth="1"/>
    <col min="12" max="12" width="4.625" style="13" customWidth="1"/>
    <col min="13" max="16384" width="9" style="2"/>
  </cols>
  <sheetData>
    <row r="1" spans="1:13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</row>
    <row r="2" spans="1:13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</row>
    <row r="3" spans="1:13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</row>
    <row r="4" spans="1:13" s="19" customFormat="1" ht="18" customHeight="1">
      <c r="A4" s="228"/>
      <c r="B4" s="228"/>
      <c r="C4" s="229"/>
      <c r="D4" s="229"/>
      <c r="E4" s="229"/>
      <c r="L4" s="20"/>
    </row>
    <row r="5" spans="1:13" ht="45" customHeight="1">
      <c r="A5" s="230" t="s">
        <v>500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</row>
    <row r="6" spans="1:13" s="7" customFormat="1" ht="24.95" customHeight="1">
      <c r="A6" s="232" t="s">
        <v>92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3" ht="30" hidden="1" customHeight="1">
      <c r="A7" s="233" t="s">
        <v>425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  <c r="L7" s="11"/>
    </row>
    <row r="8" spans="1:13" s="7" customFormat="1" ht="15" customHeight="1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17"/>
    </row>
    <row r="9" spans="1:13" s="7" customFormat="1" ht="30" customHeight="1">
      <c r="A9" s="82" t="s">
        <v>0</v>
      </c>
      <c r="B9" s="82" t="s">
        <v>52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82" t="s">
        <v>8</v>
      </c>
      <c r="I9" s="4" t="s">
        <v>10</v>
      </c>
      <c r="J9" s="4" t="s">
        <v>9</v>
      </c>
      <c r="K9" s="82" t="s">
        <v>2</v>
      </c>
      <c r="L9" s="4" t="s">
        <v>12</v>
      </c>
    </row>
    <row r="10" spans="1:13" s="7" customFormat="1" ht="18" customHeight="1">
      <c r="A10" s="5">
        <v>1</v>
      </c>
      <c r="B10" s="85">
        <v>19000524</v>
      </c>
      <c r="C10" s="86" t="s">
        <v>662</v>
      </c>
      <c r="D10" s="87" t="s">
        <v>155</v>
      </c>
      <c r="E10" s="85" t="s">
        <v>767</v>
      </c>
      <c r="F10" s="116">
        <v>9.25</v>
      </c>
      <c r="G10" s="88">
        <v>99</v>
      </c>
      <c r="H10" s="44" t="str">
        <f t="shared" ref="H10:H41" si="0">IF(AND(F10&gt;=9,G10&gt;=90),"500.000",IF(AND(F10&gt;=8,G10&gt;=80),"425.000",IF(AND(F10&gt;=7,G10&gt;=70),"250.000"," ")))</f>
        <v>500.000</v>
      </c>
      <c r="I10" s="181">
        <f t="shared" ref="I10:I41" si="1">H10*5</f>
        <v>2500000</v>
      </c>
      <c r="J10" s="63"/>
      <c r="K10" s="75" t="s">
        <v>65</v>
      </c>
      <c r="L10" s="88"/>
    </row>
    <row r="11" spans="1:13" s="7" customFormat="1" ht="18" customHeight="1">
      <c r="A11" s="5">
        <v>2</v>
      </c>
      <c r="B11" s="85">
        <v>19003199</v>
      </c>
      <c r="C11" s="86" t="s">
        <v>156</v>
      </c>
      <c r="D11" s="87" t="s">
        <v>78</v>
      </c>
      <c r="E11" s="85" t="s">
        <v>157</v>
      </c>
      <c r="F11" s="116">
        <v>9.1</v>
      </c>
      <c r="G11" s="88">
        <v>99</v>
      </c>
      <c r="H11" s="139" t="str">
        <f t="shared" si="0"/>
        <v>500.000</v>
      </c>
      <c r="I11" s="181">
        <f t="shared" si="1"/>
        <v>2500000</v>
      </c>
      <c r="J11" s="180"/>
      <c r="K11" s="49"/>
      <c r="L11" s="88"/>
    </row>
    <row r="12" spans="1:13" s="7" customFormat="1" ht="18" customHeight="1">
      <c r="A12" s="5">
        <v>3</v>
      </c>
      <c r="B12" s="85">
        <v>19001255</v>
      </c>
      <c r="C12" s="86" t="s">
        <v>676</v>
      </c>
      <c r="D12" s="87" t="s">
        <v>677</v>
      </c>
      <c r="E12" s="85" t="s">
        <v>172</v>
      </c>
      <c r="F12" s="116">
        <v>9.02</v>
      </c>
      <c r="G12" s="88">
        <v>90</v>
      </c>
      <c r="H12" s="44" t="str">
        <f t="shared" si="0"/>
        <v>500.000</v>
      </c>
      <c r="I12" s="181">
        <f t="shared" si="1"/>
        <v>2500000</v>
      </c>
      <c r="J12" s="183">
        <f>SUM(I10:I12)</f>
        <v>7500000</v>
      </c>
      <c r="K12" s="49"/>
      <c r="L12" s="88"/>
    </row>
    <row r="13" spans="1:13" s="7" customFormat="1" ht="18" customHeight="1">
      <c r="A13" s="5">
        <v>4</v>
      </c>
      <c r="B13" s="85">
        <v>19004329</v>
      </c>
      <c r="C13" s="86" t="s">
        <v>639</v>
      </c>
      <c r="D13" s="87" t="s">
        <v>640</v>
      </c>
      <c r="E13" s="85" t="s">
        <v>764</v>
      </c>
      <c r="F13" s="116">
        <v>8.19</v>
      </c>
      <c r="G13" s="88">
        <v>93</v>
      </c>
      <c r="H13" s="44" t="str">
        <f t="shared" si="0"/>
        <v>425.000</v>
      </c>
      <c r="I13" s="133">
        <f t="shared" si="1"/>
        <v>2125000</v>
      </c>
      <c r="J13" s="74"/>
      <c r="K13" s="57" t="s">
        <v>65</v>
      </c>
      <c r="L13" s="88"/>
      <c r="M13" s="7">
        <v>1</v>
      </c>
    </row>
    <row r="14" spans="1:13" s="7" customFormat="1" ht="18" customHeight="1">
      <c r="A14" s="5">
        <v>5</v>
      </c>
      <c r="B14" s="85">
        <v>19001065</v>
      </c>
      <c r="C14" s="86" t="s">
        <v>641</v>
      </c>
      <c r="D14" s="87" t="s">
        <v>180</v>
      </c>
      <c r="E14" s="85" t="s">
        <v>764</v>
      </c>
      <c r="F14" s="116">
        <v>8.31</v>
      </c>
      <c r="G14" s="88">
        <v>88</v>
      </c>
      <c r="H14" s="44" t="str">
        <f t="shared" si="0"/>
        <v>425.000</v>
      </c>
      <c r="I14" s="133">
        <f t="shared" si="1"/>
        <v>2125000</v>
      </c>
      <c r="J14" s="63"/>
      <c r="K14" s="75" t="s">
        <v>65</v>
      </c>
      <c r="L14" s="88"/>
      <c r="M14" s="7">
        <v>2</v>
      </c>
    </row>
    <row r="15" spans="1:13" s="7" customFormat="1" ht="18" customHeight="1">
      <c r="A15" s="5">
        <v>6</v>
      </c>
      <c r="B15" s="85">
        <v>19000020</v>
      </c>
      <c r="C15" s="86" t="s">
        <v>644</v>
      </c>
      <c r="D15" s="87" t="s">
        <v>107</v>
      </c>
      <c r="E15" s="85" t="s">
        <v>765</v>
      </c>
      <c r="F15" s="116">
        <v>8.0399999999999991</v>
      </c>
      <c r="G15" s="88">
        <v>90</v>
      </c>
      <c r="H15" s="44" t="str">
        <f t="shared" si="0"/>
        <v>425.000</v>
      </c>
      <c r="I15" s="133">
        <f t="shared" si="1"/>
        <v>2125000</v>
      </c>
      <c r="J15" s="124"/>
      <c r="K15" s="49" t="s">
        <v>65</v>
      </c>
      <c r="L15" s="88"/>
      <c r="M15" s="7">
        <v>3</v>
      </c>
    </row>
    <row r="16" spans="1:13" s="7" customFormat="1" ht="18" customHeight="1">
      <c r="A16" s="5">
        <v>7</v>
      </c>
      <c r="B16" s="85">
        <v>19000413</v>
      </c>
      <c r="C16" s="86" t="s">
        <v>647</v>
      </c>
      <c r="D16" s="87" t="s">
        <v>154</v>
      </c>
      <c r="E16" s="85" t="s">
        <v>766</v>
      </c>
      <c r="F16" s="116">
        <v>8.81</v>
      </c>
      <c r="G16" s="88">
        <v>88</v>
      </c>
      <c r="H16" s="44" t="str">
        <f t="shared" si="0"/>
        <v>425.000</v>
      </c>
      <c r="I16" s="133">
        <f t="shared" si="1"/>
        <v>2125000</v>
      </c>
      <c r="J16" s="63"/>
      <c r="K16" s="57"/>
      <c r="L16" s="88"/>
      <c r="M16" s="7">
        <v>4</v>
      </c>
    </row>
    <row r="17" spans="1:13" s="7" customFormat="1" ht="18" customHeight="1">
      <c r="A17" s="5">
        <v>8</v>
      </c>
      <c r="B17" s="85">
        <v>19001456</v>
      </c>
      <c r="C17" s="86" t="s">
        <v>648</v>
      </c>
      <c r="D17" s="87" t="s">
        <v>429</v>
      </c>
      <c r="E17" s="85" t="s">
        <v>766</v>
      </c>
      <c r="F17" s="116">
        <v>8.7799999999999994</v>
      </c>
      <c r="G17" s="88">
        <v>88</v>
      </c>
      <c r="H17" s="44" t="str">
        <f t="shared" si="0"/>
        <v>425.000</v>
      </c>
      <c r="I17" s="133">
        <f t="shared" si="1"/>
        <v>2125000</v>
      </c>
      <c r="J17" s="62"/>
      <c r="K17" s="76" t="s">
        <v>65</v>
      </c>
      <c r="L17" s="88"/>
      <c r="M17" s="7">
        <v>5</v>
      </c>
    </row>
    <row r="18" spans="1:13" s="7" customFormat="1" ht="18" customHeight="1">
      <c r="A18" s="5">
        <v>9</v>
      </c>
      <c r="B18" s="85">
        <v>19003150</v>
      </c>
      <c r="C18" s="86" t="s">
        <v>592</v>
      </c>
      <c r="D18" s="87" t="s">
        <v>116</v>
      </c>
      <c r="E18" s="85" t="s">
        <v>766</v>
      </c>
      <c r="F18" s="116">
        <v>8.42</v>
      </c>
      <c r="G18" s="88">
        <v>84</v>
      </c>
      <c r="H18" s="44" t="str">
        <f t="shared" si="0"/>
        <v>425.000</v>
      </c>
      <c r="I18" s="133">
        <f t="shared" si="1"/>
        <v>2125000</v>
      </c>
      <c r="J18" s="78"/>
      <c r="K18" s="49"/>
      <c r="L18" s="88"/>
      <c r="M18" s="7">
        <v>6</v>
      </c>
    </row>
    <row r="19" spans="1:13" s="7" customFormat="1" ht="18" customHeight="1">
      <c r="A19" s="5">
        <v>10</v>
      </c>
      <c r="B19" s="85">
        <v>19001788</v>
      </c>
      <c r="C19" s="86" t="s">
        <v>649</v>
      </c>
      <c r="D19" s="87" t="s">
        <v>125</v>
      </c>
      <c r="E19" s="85" t="s">
        <v>766</v>
      </c>
      <c r="F19" s="116">
        <v>8.7799999999999994</v>
      </c>
      <c r="G19" s="88">
        <v>88</v>
      </c>
      <c r="H19" s="44" t="str">
        <f t="shared" si="0"/>
        <v>425.000</v>
      </c>
      <c r="I19" s="133">
        <f t="shared" si="1"/>
        <v>2125000</v>
      </c>
      <c r="J19" s="63"/>
      <c r="K19" s="66"/>
      <c r="L19" s="88"/>
      <c r="M19" s="7">
        <v>7</v>
      </c>
    </row>
    <row r="20" spans="1:13" s="7" customFormat="1" ht="18" customHeight="1">
      <c r="A20" s="5">
        <v>11</v>
      </c>
      <c r="B20" s="85">
        <v>19000062</v>
      </c>
      <c r="C20" s="86" t="s">
        <v>370</v>
      </c>
      <c r="D20" s="87" t="s">
        <v>158</v>
      </c>
      <c r="E20" s="85" t="s">
        <v>766</v>
      </c>
      <c r="F20" s="116">
        <v>8.08</v>
      </c>
      <c r="G20" s="88">
        <v>81</v>
      </c>
      <c r="H20" s="44" t="str">
        <f t="shared" si="0"/>
        <v>425.000</v>
      </c>
      <c r="I20" s="133">
        <f t="shared" si="1"/>
        <v>2125000</v>
      </c>
      <c r="J20" s="61"/>
      <c r="K20" s="57"/>
      <c r="L20" s="88"/>
      <c r="M20" s="7">
        <v>8</v>
      </c>
    </row>
    <row r="21" spans="1:13" s="7" customFormat="1" ht="18" customHeight="1">
      <c r="A21" s="5">
        <v>12</v>
      </c>
      <c r="B21" s="85">
        <v>19001121</v>
      </c>
      <c r="C21" s="86" t="s">
        <v>652</v>
      </c>
      <c r="D21" s="87" t="s">
        <v>75</v>
      </c>
      <c r="E21" s="85" t="s">
        <v>766</v>
      </c>
      <c r="F21" s="116">
        <v>8.81</v>
      </c>
      <c r="G21" s="88">
        <v>88</v>
      </c>
      <c r="H21" s="44" t="str">
        <f t="shared" si="0"/>
        <v>425.000</v>
      </c>
      <c r="I21" s="133">
        <f t="shared" si="1"/>
        <v>2125000</v>
      </c>
      <c r="J21" s="74"/>
      <c r="K21" s="49" t="s">
        <v>65</v>
      </c>
      <c r="L21" s="88"/>
      <c r="M21" s="7">
        <v>9</v>
      </c>
    </row>
    <row r="22" spans="1:13" s="7" customFormat="1" ht="18" customHeight="1">
      <c r="A22" s="5">
        <v>13</v>
      </c>
      <c r="B22" s="85">
        <v>19000107</v>
      </c>
      <c r="C22" s="86" t="s">
        <v>653</v>
      </c>
      <c r="D22" s="87" t="s">
        <v>160</v>
      </c>
      <c r="E22" s="85" t="s">
        <v>766</v>
      </c>
      <c r="F22" s="116">
        <v>8.18</v>
      </c>
      <c r="G22" s="88">
        <v>82</v>
      </c>
      <c r="H22" s="44" t="str">
        <f t="shared" si="0"/>
        <v>425.000</v>
      </c>
      <c r="I22" s="133">
        <f t="shared" si="1"/>
        <v>2125000</v>
      </c>
      <c r="J22" s="69"/>
      <c r="K22" s="57" t="s">
        <v>65</v>
      </c>
      <c r="L22" s="88"/>
      <c r="M22" s="7">
        <v>10</v>
      </c>
    </row>
    <row r="23" spans="1:13" s="7" customFormat="1" ht="18" customHeight="1">
      <c r="A23" s="5">
        <v>14</v>
      </c>
      <c r="B23" s="85">
        <v>19000651</v>
      </c>
      <c r="C23" s="86" t="s">
        <v>654</v>
      </c>
      <c r="D23" s="87" t="s">
        <v>174</v>
      </c>
      <c r="E23" s="85" t="s">
        <v>766</v>
      </c>
      <c r="F23" s="116">
        <v>8.1999999999999993</v>
      </c>
      <c r="G23" s="88">
        <v>86</v>
      </c>
      <c r="H23" s="44" t="str">
        <f t="shared" si="0"/>
        <v>425.000</v>
      </c>
      <c r="I23" s="133">
        <f t="shared" si="1"/>
        <v>2125000</v>
      </c>
      <c r="J23" s="154"/>
      <c r="K23" s="75" t="s">
        <v>65</v>
      </c>
      <c r="L23" s="88"/>
      <c r="M23" s="7">
        <v>11</v>
      </c>
    </row>
    <row r="24" spans="1:13" s="7" customFormat="1" ht="18" customHeight="1">
      <c r="A24" s="5">
        <v>15</v>
      </c>
      <c r="B24" s="85">
        <v>19004096</v>
      </c>
      <c r="C24" s="86" t="s">
        <v>655</v>
      </c>
      <c r="D24" s="87" t="s">
        <v>176</v>
      </c>
      <c r="E24" s="85" t="s">
        <v>766</v>
      </c>
      <c r="F24" s="116">
        <v>8.2200000000000006</v>
      </c>
      <c r="G24" s="88">
        <v>82</v>
      </c>
      <c r="H24" s="44" t="str">
        <f t="shared" si="0"/>
        <v>425.000</v>
      </c>
      <c r="I24" s="133">
        <f t="shared" si="1"/>
        <v>2125000</v>
      </c>
      <c r="J24" s="73"/>
      <c r="K24" s="71"/>
      <c r="L24" s="88"/>
      <c r="M24" s="7">
        <v>12</v>
      </c>
    </row>
    <row r="25" spans="1:13" s="7" customFormat="1" ht="18" customHeight="1">
      <c r="A25" s="5">
        <v>16</v>
      </c>
      <c r="B25" s="85">
        <v>19003659</v>
      </c>
      <c r="C25" s="86" t="s">
        <v>659</v>
      </c>
      <c r="D25" s="87" t="s">
        <v>660</v>
      </c>
      <c r="E25" s="85" t="s">
        <v>767</v>
      </c>
      <c r="F25" s="116">
        <v>8.48</v>
      </c>
      <c r="G25" s="88">
        <v>85</v>
      </c>
      <c r="H25" s="44" t="str">
        <f t="shared" si="0"/>
        <v>425.000</v>
      </c>
      <c r="I25" s="133">
        <f t="shared" si="1"/>
        <v>2125000</v>
      </c>
      <c r="J25" s="63"/>
      <c r="K25" s="49"/>
      <c r="L25" s="88"/>
      <c r="M25" s="7">
        <v>13</v>
      </c>
    </row>
    <row r="26" spans="1:13" s="7" customFormat="1" ht="18" customHeight="1">
      <c r="A26" s="5">
        <v>17</v>
      </c>
      <c r="B26" s="85">
        <v>19000953</v>
      </c>
      <c r="C26" s="86" t="s">
        <v>661</v>
      </c>
      <c r="D26" s="87" t="s">
        <v>261</v>
      </c>
      <c r="E26" s="85" t="s">
        <v>767</v>
      </c>
      <c r="F26" s="116">
        <v>8.52</v>
      </c>
      <c r="G26" s="88">
        <v>100</v>
      </c>
      <c r="H26" s="44" t="str">
        <f t="shared" si="0"/>
        <v>425.000</v>
      </c>
      <c r="I26" s="133">
        <f t="shared" si="1"/>
        <v>2125000</v>
      </c>
      <c r="J26" s="124"/>
      <c r="K26" s="57" t="s">
        <v>65</v>
      </c>
      <c r="L26" s="88" t="s">
        <v>65</v>
      </c>
      <c r="M26" s="7">
        <v>14</v>
      </c>
    </row>
    <row r="27" spans="1:13" s="7" customFormat="1" ht="18" customHeight="1">
      <c r="A27" s="5">
        <v>18</v>
      </c>
      <c r="B27" s="85">
        <v>19001145</v>
      </c>
      <c r="C27" s="86" t="s">
        <v>665</v>
      </c>
      <c r="D27" s="87" t="s">
        <v>74</v>
      </c>
      <c r="E27" s="85" t="s">
        <v>767</v>
      </c>
      <c r="F27" s="116">
        <v>8.75</v>
      </c>
      <c r="G27" s="88">
        <v>88</v>
      </c>
      <c r="H27" s="44" t="str">
        <f t="shared" si="0"/>
        <v>425.000</v>
      </c>
      <c r="I27" s="133">
        <f t="shared" si="1"/>
        <v>2125000</v>
      </c>
      <c r="J27" s="69"/>
      <c r="K27" s="57" t="s">
        <v>65</v>
      </c>
      <c r="L27" s="88"/>
      <c r="M27" s="7">
        <v>15</v>
      </c>
    </row>
    <row r="28" spans="1:13" s="7" customFormat="1" ht="18" customHeight="1">
      <c r="A28" s="5">
        <v>19</v>
      </c>
      <c r="B28" s="85">
        <v>19001760</v>
      </c>
      <c r="C28" s="86" t="s">
        <v>666</v>
      </c>
      <c r="D28" s="87" t="s">
        <v>80</v>
      </c>
      <c r="E28" s="85" t="s">
        <v>767</v>
      </c>
      <c r="F28" s="116">
        <v>8.4499999999999993</v>
      </c>
      <c r="G28" s="88">
        <v>85</v>
      </c>
      <c r="H28" s="44" t="str">
        <f t="shared" si="0"/>
        <v>425.000</v>
      </c>
      <c r="I28" s="133">
        <f t="shared" si="1"/>
        <v>2125000</v>
      </c>
      <c r="J28" s="78"/>
      <c r="K28" s="57"/>
      <c r="L28" s="88"/>
      <c r="M28" s="7">
        <v>16</v>
      </c>
    </row>
    <row r="29" spans="1:13" s="7" customFormat="1" ht="18" customHeight="1">
      <c r="A29" s="5">
        <v>20</v>
      </c>
      <c r="B29" s="85">
        <v>19000234</v>
      </c>
      <c r="C29" s="86" t="s">
        <v>400</v>
      </c>
      <c r="D29" s="87" t="s">
        <v>128</v>
      </c>
      <c r="E29" s="85" t="s">
        <v>157</v>
      </c>
      <c r="F29" s="116">
        <v>8.18</v>
      </c>
      <c r="G29" s="88">
        <v>82</v>
      </c>
      <c r="H29" s="44" t="str">
        <f t="shared" si="0"/>
        <v>425.000</v>
      </c>
      <c r="I29" s="133">
        <f t="shared" si="1"/>
        <v>2125000</v>
      </c>
      <c r="J29" s="62"/>
      <c r="K29" s="71"/>
      <c r="L29" s="88"/>
      <c r="M29" s="7">
        <v>17</v>
      </c>
    </row>
    <row r="30" spans="1:13" s="7" customFormat="1" ht="18" customHeight="1">
      <c r="A30" s="5">
        <v>21</v>
      </c>
      <c r="B30" s="85">
        <v>19000034</v>
      </c>
      <c r="C30" s="86" t="s">
        <v>152</v>
      </c>
      <c r="D30" s="87" t="s">
        <v>115</v>
      </c>
      <c r="E30" s="85" t="s">
        <v>157</v>
      </c>
      <c r="F30" s="116">
        <v>8.65</v>
      </c>
      <c r="G30" s="88">
        <v>91</v>
      </c>
      <c r="H30" s="44" t="str">
        <f t="shared" si="0"/>
        <v>425.000</v>
      </c>
      <c r="I30" s="133">
        <f t="shared" si="1"/>
        <v>2125000</v>
      </c>
      <c r="J30" s="64"/>
      <c r="K30" s="49" t="s">
        <v>65</v>
      </c>
      <c r="L30" s="88"/>
      <c r="M30" s="7">
        <v>18</v>
      </c>
    </row>
    <row r="31" spans="1:13" s="7" customFormat="1" ht="18" customHeight="1">
      <c r="A31" s="5">
        <v>22</v>
      </c>
      <c r="B31" s="85">
        <v>19000560</v>
      </c>
      <c r="C31" s="86" t="s">
        <v>670</v>
      </c>
      <c r="D31" s="87" t="s">
        <v>160</v>
      </c>
      <c r="E31" s="85" t="s">
        <v>157</v>
      </c>
      <c r="F31" s="116">
        <v>8.5500000000000007</v>
      </c>
      <c r="G31" s="88">
        <v>99</v>
      </c>
      <c r="H31" s="44" t="str">
        <f t="shared" si="0"/>
        <v>425.000</v>
      </c>
      <c r="I31" s="133">
        <f t="shared" si="1"/>
        <v>2125000</v>
      </c>
      <c r="J31" s="78"/>
      <c r="K31" s="49"/>
      <c r="L31" s="88"/>
      <c r="M31" s="7">
        <v>19</v>
      </c>
    </row>
    <row r="32" spans="1:13" s="7" customFormat="1" ht="18" customHeight="1">
      <c r="A32" s="5">
        <v>23</v>
      </c>
      <c r="B32" s="85">
        <v>19001248</v>
      </c>
      <c r="C32" s="86" t="s">
        <v>671</v>
      </c>
      <c r="D32" s="87" t="s">
        <v>126</v>
      </c>
      <c r="E32" s="85" t="s">
        <v>157</v>
      </c>
      <c r="F32" s="116">
        <v>8.8699999999999992</v>
      </c>
      <c r="G32" s="88">
        <v>94</v>
      </c>
      <c r="H32" s="44" t="str">
        <f t="shared" si="0"/>
        <v>425.000</v>
      </c>
      <c r="I32" s="133">
        <f t="shared" si="1"/>
        <v>2125000</v>
      </c>
      <c r="J32" s="69"/>
      <c r="K32" s="71"/>
      <c r="L32" s="88"/>
      <c r="M32" s="7">
        <v>20</v>
      </c>
    </row>
    <row r="33" spans="1:13" s="7" customFormat="1" ht="18" customHeight="1">
      <c r="A33" s="5">
        <v>24</v>
      </c>
      <c r="B33" s="85">
        <v>19000408</v>
      </c>
      <c r="C33" s="86" t="s">
        <v>280</v>
      </c>
      <c r="D33" s="87" t="s">
        <v>337</v>
      </c>
      <c r="E33" s="85" t="s">
        <v>157</v>
      </c>
      <c r="F33" s="116">
        <v>8.3800000000000008</v>
      </c>
      <c r="G33" s="88">
        <v>95</v>
      </c>
      <c r="H33" s="44" t="str">
        <f t="shared" si="0"/>
        <v>425.000</v>
      </c>
      <c r="I33" s="133">
        <f t="shared" si="1"/>
        <v>2125000</v>
      </c>
      <c r="J33" s="64"/>
      <c r="K33" s="49" t="s">
        <v>65</v>
      </c>
      <c r="L33" s="88"/>
      <c r="M33" s="7">
        <v>21</v>
      </c>
    </row>
    <row r="34" spans="1:13" s="7" customFormat="1" ht="18" customHeight="1">
      <c r="A34" s="5">
        <v>25</v>
      </c>
      <c r="B34" s="85">
        <v>19001126</v>
      </c>
      <c r="C34" s="86" t="s">
        <v>170</v>
      </c>
      <c r="D34" s="87" t="s">
        <v>171</v>
      </c>
      <c r="E34" s="85" t="s">
        <v>172</v>
      </c>
      <c r="F34" s="116">
        <v>8.68</v>
      </c>
      <c r="G34" s="88">
        <v>87</v>
      </c>
      <c r="H34" s="44" t="str">
        <f t="shared" si="0"/>
        <v>425.000</v>
      </c>
      <c r="I34" s="133">
        <f t="shared" si="1"/>
        <v>2125000</v>
      </c>
      <c r="J34" s="95"/>
      <c r="K34" s="76" t="s">
        <v>65</v>
      </c>
      <c r="L34" s="88"/>
      <c r="M34" s="7">
        <v>22</v>
      </c>
    </row>
    <row r="35" spans="1:13" s="7" customFormat="1" ht="18" customHeight="1">
      <c r="A35" s="5">
        <v>26</v>
      </c>
      <c r="B35" s="85">
        <v>19000704</v>
      </c>
      <c r="C35" s="86" t="s">
        <v>675</v>
      </c>
      <c r="D35" s="87" t="s">
        <v>126</v>
      </c>
      <c r="E35" s="85" t="s">
        <v>172</v>
      </c>
      <c r="F35" s="116">
        <v>8.7100000000000009</v>
      </c>
      <c r="G35" s="88">
        <v>87</v>
      </c>
      <c r="H35" s="44" t="str">
        <f t="shared" si="0"/>
        <v>425.000</v>
      </c>
      <c r="I35" s="133">
        <f t="shared" si="1"/>
        <v>2125000</v>
      </c>
      <c r="J35" s="84"/>
      <c r="K35" s="49" t="s">
        <v>65</v>
      </c>
      <c r="L35" s="88"/>
      <c r="M35" s="7">
        <v>23</v>
      </c>
    </row>
    <row r="36" spans="1:13" s="7" customFormat="1" ht="18" customHeight="1">
      <c r="A36" s="5">
        <v>27</v>
      </c>
      <c r="B36" s="85">
        <v>19000529</v>
      </c>
      <c r="C36" s="86" t="s">
        <v>81</v>
      </c>
      <c r="D36" s="87" t="s">
        <v>110</v>
      </c>
      <c r="E36" s="85" t="s">
        <v>172</v>
      </c>
      <c r="F36" s="116">
        <v>8.1</v>
      </c>
      <c r="G36" s="88">
        <v>81</v>
      </c>
      <c r="H36" s="44" t="str">
        <f t="shared" si="0"/>
        <v>425.000</v>
      </c>
      <c r="I36" s="133">
        <f t="shared" si="1"/>
        <v>2125000</v>
      </c>
      <c r="J36" s="73"/>
      <c r="K36" s="71"/>
      <c r="L36" s="88"/>
      <c r="M36" s="7">
        <v>24</v>
      </c>
    </row>
    <row r="37" spans="1:13" s="7" customFormat="1" ht="18" customHeight="1">
      <c r="A37" s="5">
        <v>28</v>
      </c>
      <c r="B37" s="85">
        <v>19001127</v>
      </c>
      <c r="C37" s="86" t="s">
        <v>170</v>
      </c>
      <c r="D37" s="87" t="s">
        <v>173</v>
      </c>
      <c r="E37" s="85" t="s">
        <v>172</v>
      </c>
      <c r="F37" s="116">
        <v>8.86</v>
      </c>
      <c r="G37" s="88">
        <v>89</v>
      </c>
      <c r="H37" s="44" t="str">
        <f t="shared" si="0"/>
        <v>425.000</v>
      </c>
      <c r="I37" s="133">
        <f t="shared" si="1"/>
        <v>2125000</v>
      </c>
      <c r="J37" s="78"/>
      <c r="K37" s="49"/>
      <c r="L37" s="88"/>
      <c r="M37" s="7">
        <v>25</v>
      </c>
    </row>
    <row r="38" spans="1:13" s="7" customFormat="1" ht="18" customHeight="1">
      <c r="A38" s="5">
        <v>29</v>
      </c>
      <c r="B38" s="85">
        <v>19001459</v>
      </c>
      <c r="C38" s="86" t="s">
        <v>549</v>
      </c>
      <c r="D38" s="87" t="s">
        <v>121</v>
      </c>
      <c r="E38" s="85" t="s">
        <v>175</v>
      </c>
      <c r="F38" s="116">
        <v>8.41</v>
      </c>
      <c r="G38" s="88">
        <v>84</v>
      </c>
      <c r="H38" s="44" t="str">
        <f t="shared" si="0"/>
        <v>425.000</v>
      </c>
      <c r="I38" s="133">
        <f t="shared" si="1"/>
        <v>2125000</v>
      </c>
      <c r="J38" s="84"/>
      <c r="K38" s="49" t="s">
        <v>65</v>
      </c>
      <c r="L38" s="88"/>
      <c r="M38" s="7">
        <v>26</v>
      </c>
    </row>
    <row r="39" spans="1:13" s="7" customFormat="1" ht="18" customHeight="1">
      <c r="A39" s="5">
        <v>30</v>
      </c>
      <c r="B39" s="85">
        <v>19000118</v>
      </c>
      <c r="C39" s="86" t="s">
        <v>680</v>
      </c>
      <c r="D39" s="87" t="s">
        <v>193</v>
      </c>
      <c r="E39" s="85" t="s">
        <v>768</v>
      </c>
      <c r="F39" s="116">
        <v>8.49</v>
      </c>
      <c r="G39" s="88">
        <v>80</v>
      </c>
      <c r="H39" s="44" t="str">
        <f t="shared" si="0"/>
        <v>425.000</v>
      </c>
      <c r="I39" s="133">
        <f t="shared" si="1"/>
        <v>2125000</v>
      </c>
      <c r="J39" s="62"/>
      <c r="K39" s="71"/>
      <c r="L39" s="88"/>
      <c r="M39" s="7">
        <v>27</v>
      </c>
    </row>
    <row r="40" spans="1:13" s="7" customFormat="1" ht="18" customHeight="1">
      <c r="A40" s="5">
        <v>31</v>
      </c>
      <c r="B40" s="85">
        <v>19000465</v>
      </c>
      <c r="C40" s="86" t="s">
        <v>185</v>
      </c>
      <c r="D40" s="87" t="s">
        <v>87</v>
      </c>
      <c r="E40" s="85" t="s">
        <v>182</v>
      </c>
      <c r="F40" s="116">
        <v>8.8800000000000008</v>
      </c>
      <c r="G40" s="88">
        <v>85</v>
      </c>
      <c r="H40" s="44" t="str">
        <f t="shared" si="0"/>
        <v>425.000</v>
      </c>
      <c r="I40" s="133">
        <f t="shared" si="1"/>
        <v>2125000</v>
      </c>
      <c r="J40" s="73"/>
      <c r="K40" s="47"/>
      <c r="L40" s="88"/>
      <c r="M40" s="7">
        <v>28</v>
      </c>
    </row>
    <row r="41" spans="1:13" s="7" customFormat="1" ht="18" customHeight="1">
      <c r="A41" s="5">
        <v>32</v>
      </c>
      <c r="B41" s="85">
        <v>19001620</v>
      </c>
      <c r="C41" s="86" t="s">
        <v>687</v>
      </c>
      <c r="D41" s="87" t="s">
        <v>297</v>
      </c>
      <c r="E41" s="85" t="s">
        <v>195</v>
      </c>
      <c r="F41" s="116">
        <v>8.26</v>
      </c>
      <c r="G41" s="88">
        <v>97</v>
      </c>
      <c r="H41" s="44" t="str">
        <f t="shared" si="0"/>
        <v>425.000</v>
      </c>
      <c r="I41" s="133">
        <f t="shared" si="1"/>
        <v>2125000</v>
      </c>
      <c r="J41" s="63"/>
      <c r="K41" s="58" t="s">
        <v>65</v>
      </c>
      <c r="L41" s="88" t="s">
        <v>65</v>
      </c>
      <c r="M41" s="7">
        <v>29</v>
      </c>
    </row>
    <row r="42" spans="1:13" s="7" customFormat="1" ht="18" customHeight="1">
      <c r="A42" s="5">
        <v>33</v>
      </c>
      <c r="B42" s="85">
        <v>19001619</v>
      </c>
      <c r="C42" s="86" t="s">
        <v>693</v>
      </c>
      <c r="D42" s="87" t="s">
        <v>238</v>
      </c>
      <c r="E42" s="85" t="s">
        <v>195</v>
      </c>
      <c r="F42" s="116">
        <v>8.4499999999999993</v>
      </c>
      <c r="G42" s="88">
        <v>97</v>
      </c>
      <c r="H42" s="44" t="str">
        <f t="shared" ref="H42:H73" si="2">IF(AND(F42&gt;=9,G42&gt;=90),"500.000",IF(AND(F42&gt;=8,G42&gt;=80),"425.000",IF(AND(F42&gt;=7,G42&gt;=70),"250.000"," ")))</f>
        <v>425.000</v>
      </c>
      <c r="I42" s="133">
        <f t="shared" ref="I42:I73" si="3">H42*5</f>
        <v>2125000</v>
      </c>
      <c r="J42" s="79"/>
      <c r="K42" s="58" t="s">
        <v>65</v>
      </c>
      <c r="L42" s="88" t="s">
        <v>65</v>
      </c>
      <c r="M42" s="7">
        <v>30</v>
      </c>
    </row>
    <row r="43" spans="1:13" s="7" customFormat="1" ht="18" customHeight="1">
      <c r="A43" s="5">
        <v>34</v>
      </c>
      <c r="B43" s="85">
        <v>19000794</v>
      </c>
      <c r="C43" s="86" t="s">
        <v>694</v>
      </c>
      <c r="D43" s="87" t="s">
        <v>695</v>
      </c>
      <c r="E43" s="85" t="s">
        <v>195</v>
      </c>
      <c r="F43" s="116">
        <v>8.6300000000000008</v>
      </c>
      <c r="G43" s="88">
        <v>83</v>
      </c>
      <c r="H43" s="44" t="str">
        <f t="shared" si="2"/>
        <v>425.000</v>
      </c>
      <c r="I43" s="133">
        <f t="shared" si="3"/>
        <v>2125000</v>
      </c>
      <c r="J43" s="62"/>
      <c r="K43" s="49"/>
      <c r="L43" s="88" t="s">
        <v>65</v>
      </c>
      <c r="M43" s="7">
        <v>31</v>
      </c>
    </row>
    <row r="44" spans="1:13" s="7" customFormat="1" ht="18" customHeight="1">
      <c r="A44" s="5">
        <v>35</v>
      </c>
      <c r="B44" s="85">
        <v>19000574</v>
      </c>
      <c r="C44" s="86" t="s">
        <v>177</v>
      </c>
      <c r="D44" s="87" t="s">
        <v>196</v>
      </c>
      <c r="E44" s="85" t="s">
        <v>195</v>
      </c>
      <c r="F44" s="116">
        <v>8.3000000000000007</v>
      </c>
      <c r="G44" s="88">
        <v>85</v>
      </c>
      <c r="H44" s="44" t="str">
        <f t="shared" si="2"/>
        <v>425.000</v>
      </c>
      <c r="I44" s="133">
        <f t="shared" si="3"/>
        <v>2125000</v>
      </c>
      <c r="J44" s="78"/>
      <c r="K44" s="57"/>
      <c r="L44" s="88" t="s">
        <v>65</v>
      </c>
      <c r="M44" s="7">
        <v>32</v>
      </c>
    </row>
    <row r="45" spans="1:13" s="7" customFormat="1" ht="18" customHeight="1">
      <c r="A45" s="5">
        <v>36</v>
      </c>
      <c r="B45" s="85">
        <v>19001376</v>
      </c>
      <c r="C45" s="86" t="s">
        <v>197</v>
      </c>
      <c r="D45" s="87" t="s">
        <v>139</v>
      </c>
      <c r="E45" s="85" t="s">
        <v>195</v>
      </c>
      <c r="F45" s="116">
        <v>8.42</v>
      </c>
      <c r="G45" s="88">
        <v>95</v>
      </c>
      <c r="H45" s="44" t="str">
        <f t="shared" si="2"/>
        <v>425.000</v>
      </c>
      <c r="I45" s="133">
        <f t="shared" si="3"/>
        <v>2125000</v>
      </c>
      <c r="J45" s="65"/>
      <c r="K45" s="49"/>
      <c r="L45" s="88" t="s">
        <v>65</v>
      </c>
      <c r="M45" s="7">
        <v>33</v>
      </c>
    </row>
    <row r="46" spans="1:13" s="7" customFormat="1" ht="18" customHeight="1">
      <c r="A46" s="5">
        <v>37</v>
      </c>
      <c r="B46" s="85">
        <v>19000993</v>
      </c>
      <c r="C46" s="86" t="s">
        <v>204</v>
      </c>
      <c r="D46" s="87" t="s">
        <v>132</v>
      </c>
      <c r="E46" s="85" t="s">
        <v>205</v>
      </c>
      <c r="F46" s="116">
        <v>8.6999999999999993</v>
      </c>
      <c r="G46" s="88">
        <v>100</v>
      </c>
      <c r="H46" s="44" t="str">
        <f t="shared" si="2"/>
        <v>425.000</v>
      </c>
      <c r="I46" s="133">
        <f t="shared" si="3"/>
        <v>2125000</v>
      </c>
      <c r="J46" s="79"/>
      <c r="K46" s="49"/>
      <c r="L46" s="88" t="s">
        <v>65</v>
      </c>
      <c r="M46" s="7">
        <v>34</v>
      </c>
    </row>
    <row r="47" spans="1:13" s="7" customFormat="1" ht="18" customHeight="1">
      <c r="A47" s="5">
        <v>38</v>
      </c>
      <c r="B47" s="85">
        <v>19003324</v>
      </c>
      <c r="C47" s="86" t="s">
        <v>208</v>
      </c>
      <c r="D47" s="87" t="s">
        <v>209</v>
      </c>
      <c r="E47" s="85" t="s">
        <v>205</v>
      </c>
      <c r="F47" s="116">
        <v>8.93</v>
      </c>
      <c r="G47" s="88">
        <v>100</v>
      </c>
      <c r="H47" s="44" t="str">
        <f t="shared" si="2"/>
        <v>425.000</v>
      </c>
      <c r="I47" s="133">
        <f t="shared" si="3"/>
        <v>2125000</v>
      </c>
      <c r="J47" s="63"/>
      <c r="K47" s="49"/>
      <c r="L47" s="88"/>
      <c r="M47" s="7">
        <v>35</v>
      </c>
    </row>
    <row r="48" spans="1:13" s="7" customFormat="1" ht="18" customHeight="1">
      <c r="A48" s="260">
        <v>39</v>
      </c>
      <c r="B48" s="261">
        <v>19001168</v>
      </c>
      <c r="C48" s="262" t="s">
        <v>222</v>
      </c>
      <c r="D48" s="263" t="s">
        <v>101</v>
      </c>
      <c r="E48" s="261" t="s">
        <v>221</v>
      </c>
      <c r="F48" s="264">
        <v>8.83</v>
      </c>
      <c r="G48" s="265">
        <v>100</v>
      </c>
      <c r="H48" s="266" t="str">
        <f t="shared" si="2"/>
        <v>425.000</v>
      </c>
      <c r="I48" s="267">
        <f t="shared" si="3"/>
        <v>2125000</v>
      </c>
      <c r="J48" s="184">
        <f>SUM(I13:I48)</f>
        <v>76500000</v>
      </c>
      <c r="K48" s="57"/>
      <c r="L48" s="88"/>
      <c r="M48" s="7">
        <v>36</v>
      </c>
    </row>
    <row r="49" spans="1:13" s="7" customFormat="1" ht="18" customHeight="1">
      <c r="A49" s="5">
        <v>40</v>
      </c>
      <c r="B49" s="85">
        <v>19000771</v>
      </c>
      <c r="C49" s="86" t="s">
        <v>642</v>
      </c>
      <c r="D49" s="87" t="s">
        <v>101</v>
      </c>
      <c r="E49" s="85" t="s">
        <v>764</v>
      </c>
      <c r="F49" s="116">
        <v>7.95</v>
      </c>
      <c r="G49" s="88">
        <v>85</v>
      </c>
      <c r="H49" s="44" t="str">
        <f t="shared" si="2"/>
        <v>250.000</v>
      </c>
      <c r="I49" s="83">
        <f t="shared" si="3"/>
        <v>1250000</v>
      </c>
      <c r="J49" s="62"/>
      <c r="K49" s="57" t="s">
        <v>65</v>
      </c>
      <c r="L49" s="88"/>
      <c r="M49" s="7">
        <v>1</v>
      </c>
    </row>
    <row r="50" spans="1:13" s="7" customFormat="1" ht="18" customHeight="1">
      <c r="A50" s="5">
        <v>41</v>
      </c>
      <c r="B50" s="85">
        <v>19001277</v>
      </c>
      <c r="C50" s="86" t="s">
        <v>643</v>
      </c>
      <c r="D50" s="87" t="s">
        <v>121</v>
      </c>
      <c r="E50" s="85" t="s">
        <v>764</v>
      </c>
      <c r="F50" s="116">
        <v>7.99</v>
      </c>
      <c r="G50" s="88">
        <v>80</v>
      </c>
      <c r="H50" s="44" t="str">
        <f t="shared" si="2"/>
        <v>250.000</v>
      </c>
      <c r="I50" s="83">
        <f t="shared" si="3"/>
        <v>1250000</v>
      </c>
      <c r="J50" s="62"/>
      <c r="K50" s="43"/>
      <c r="L50" s="88"/>
      <c r="M50" s="7">
        <v>2</v>
      </c>
    </row>
    <row r="51" spans="1:13" s="7" customFormat="1" ht="18" customHeight="1">
      <c r="A51" s="5">
        <v>42</v>
      </c>
      <c r="B51" s="85">
        <v>19000846</v>
      </c>
      <c r="C51" s="86" t="s">
        <v>183</v>
      </c>
      <c r="D51" s="87" t="s">
        <v>215</v>
      </c>
      <c r="E51" s="85" t="s">
        <v>765</v>
      </c>
      <c r="F51" s="116">
        <v>7.86</v>
      </c>
      <c r="G51" s="88">
        <v>84</v>
      </c>
      <c r="H51" s="44" t="str">
        <f t="shared" si="2"/>
        <v>250.000</v>
      </c>
      <c r="I51" s="83">
        <f t="shared" si="3"/>
        <v>1250000</v>
      </c>
      <c r="J51" s="84"/>
      <c r="K51" s="57"/>
      <c r="L51" s="88"/>
      <c r="M51" s="7">
        <v>3</v>
      </c>
    </row>
    <row r="52" spans="1:13" s="7" customFormat="1" ht="18" customHeight="1">
      <c r="A52" s="5">
        <v>43</v>
      </c>
      <c r="B52" s="85">
        <v>19000437</v>
      </c>
      <c r="C52" s="86" t="s">
        <v>645</v>
      </c>
      <c r="D52" s="87" t="s">
        <v>646</v>
      </c>
      <c r="E52" s="85" t="s">
        <v>765</v>
      </c>
      <c r="F52" s="116">
        <v>7.73</v>
      </c>
      <c r="G52" s="88">
        <v>82</v>
      </c>
      <c r="H52" s="44" t="str">
        <f t="shared" si="2"/>
        <v>250.000</v>
      </c>
      <c r="I52" s="83">
        <f t="shared" si="3"/>
        <v>1250000</v>
      </c>
      <c r="J52" s="79"/>
      <c r="K52" s="58" t="s">
        <v>65</v>
      </c>
      <c r="L52" s="88"/>
      <c r="M52" s="7">
        <v>4</v>
      </c>
    </row>
    <row r="53" spans="1:13" s="7" customFormat="1" ht="18" customHeight="1">
      <c r="A53" s="5">
        <v>44</v>
      </c>
      <c r="B53" s="85">
        <v>19001511</v>
      </c>
      <c r="C53" s="86" t="s">
        <v>650</v>
      </c>
      <c r="D53" s="87" t="s">
        <v>125</v>
      </c>
      <c r="E53" s="85" t="s">
        <v>766</v>
      </c>
      <c r="F53" s="116">
        <v>7.68</v>
      </c>
      <c r="G53" s="88">
        <v>77</v>
      </c>
      <c r="H53" s="44" t="str">
        <f t="shared" si="2"/>
        <v>250.000</v>
      </c>
      <c r="I53" s="83">
        <f t="shared" si="3"/>
        <v>1250000</v>
      </c>
      <c r="J53" s="80"/>
      <c r="K53" s="57" t="s">
        <v>65</v>
      </c>
      <c r="L53" s="88"/>
      <c r="M53" s="7">
        <v>5</v>
      </c>
    </row>
    <row r="54" spans="1:13" s="7" customFormat="1" ht="18" customHeight="1">
      <c r="A54" s="5">
        <v>45</v>
      </c>
      <c r="B54" s="85">
        <v>19000660</v>
      </c>
      <c r="C54" s="86" t="s">
        <v>651</v>
      </c>
      <c r="D54" s="87" t="s">
        <v>78</v>
      </c>
      <c r="E54" s="85" t="s">
        <v>766</v>
      </c>
      <c r="F54" s="116">
        <v>7.23</v>
      </c>
      <c r="G54" s="88">
        <v>72</v>
      </c>
      <c r="H54" s="44" t="str">
        <f t="shared" si="2"/>
        <v>250.000</v>
      </c>
      <c r="I54" s="83">
        <f t="shared" si="3"/>
        <v>1250000</v>
      </c>
      <c r="J54" s="62"/>
      <c r="K54" s="47"/>
      <c r="L54" s="88"/>
      <c r="M54" s="7">
        <v>6</v>
      </c>
    </row>
    <row r="55" spans="1:13" s="7" customFormat="1" ht="18" customHeight="1">
      <c r="A55" s="5">
        <v>46</v>
      </c>
      <c r="B55" s="85">
        <v>19000254</v>
      </c>
      <c r="C55" s="86" t="s">
        <v>656</v>
      </c>
      <c r="D55" s="87" t="s">
        <v>171</v>
      </c>
      <c r="E55" s="85" t="s">
        <v>766</v>
      </c>
      <c r="F55" s="116">
        <v>7.65</v>
      </c>
      <c r="G55" s="88">
        <v>77</v>
      </c>
      <c r="H55" s="44" t="str">
        <f t="shared" si="2"/>
        <v>250.000</v>
      </c>
      <c r="I55" s="83">
        <f t="shared" si="3"/>
        <v>1250000</v>
      </c>
      <c r="J55" s="141"/>
      <c r="K55" s="51" t="s">
        <v>65</v>
      </c>
      <c r="L55" s="88"/>
      <c r="M55" s="7">
        <v>7</v>
      </c>
    </row>
    <row r="56" spans="1:13" s="7" customFormat="1" ht="18" customHeight="1">
      <c r="A56" s="5">
        <v>47</v>
      </c>
      <c r="B56" s="85">
        <v>19000567</v>
      </c>
      <c r="C56" s="86" t="s">
        <v>657</v>
      </c>
      <c r="D56" s="87" t="s">
        <v>658</v>
      </c>
      <c r="E56" s="85" t="s">
        <v>767</v>
      </c>
      <c r="F56" s="116">
        <v>7.62</v>
      </c>
      <c r="G56" s="88">
        <v>76</v>
      </c>
      <c r="H56" s="44" t="str">
        <f t="shared" si="2"/>
        <v>250.000</v>
      </c>
      <c r="I56" s="83">
        <f t="shared" si="3"/>
        <v>1250000</v>
      </c>
      <c r="J56" s="61"/>
      <c r="K56" s="75" t="s">
        <v>65</v>
      </c>
      <c r="L56" s="88"/>
      <c r="M56" s="7">
        <v>8</v>
      </c>
    </row>
    <row r="57" spans="1:13" s="7" customFormat="1" ht="18" customHeight="1">
      <c r="A57" s="5">
        <v>48</v>
      </c>
      <c r="B57" s="85">
        <v>19001555</v>
      </c>
      <c r="C57" s="86" t="s">
        <v>663</v>
      </c>
      <c r="D57" s="87" t="s">
        <v>664</v>
      </c>
      <c r="E57" s="85" t="s">
        <v>767</v>
      </c>
      <c r="F57" s="116">
        <v>7.51</v>
      </c>
      <c r="G57" s="88">
        <v>75</v>
      </c>
      <c r="H57" s="44" t="str">
        <f t="shared" si="2"/>
        <v>250.000</v>
      </c>
      <c r="I57" s="83">
        <f t="shared" si="3"/>
        <v>1250000</v>
      </c>
      <c r="J57" s="79"/>
      <c r="K57" s="49"/>
      <c r="L57" s="88"/>
      <c r="M57" s="7">
        <v>9</v>
      </c>
    </row>
    <row r="58" spans="1:13" s="7" customFormat="1" ht="18" customHeight="1">
      <c r="A58" s="5">
        <v>49</v>
      </c>
      <c r="B58" s="85">
        <v>19001581</v>
      </c>
      <c r="C58" s="86" t="s">
        <v>325</v>
      </c>
      <c r="D58" s="87" t="s">
        <v>103</v>
      </c>
      <c r="E58" s="85" t="s">
        <v>767</v>
      </c>
      <c r="F58" s="116">
        <v>7.8</v>
      </c>
      <c r="G58" s="88">
        <v>82</v>
      </c>
      <c r="H58" s="44" t="str">
        <f t="shared" si="2"/>
        <v>250.000</v>
      </c>
      <c r="I58" s="83">
        <f t="shared" si="3"/>
        <v>1250000</v>
      </c>
      <c r="J58" s="63"/>
      <c r="K58" s="57"/>
      <c r="L58" s="88"/>
      <c r="M58" s="7">
        <v>10</v>
      </c>
    </row>
    <row r="59" spans="1:13" s="7" customFormat="1" ht="18" customHeight="1">
      <c r="A59" s="5">
        <v>50</v>
      </c>
      <c r="B59" s="85">
        <v>19002284</v>
      </c>
      <c r="C59" s="86" t="s">
        <v>667</v>
      </c>
      <c r="D59" s="87" t="s">
        <v>187</v>
      </c>
      <c r="E59" s="85" t="s">
        <v>157</v>
      </c>
      <c r="F59" s="116">
        <v>7.87</v>
      </c>
      <c r="G59" s="88">
        <v>79</v>
      </c>
      <c r="H59" s="44" t="str">
        <f t="shared" si="2"/>
        <v>250.000</v>
      </c>
      <c r="I59" s="83">
        <f t="shared" si="3"/>
        <v>1250000</v>
      </c>
      <c r="J59" s="78"/>
      <c r="K59" s="57"/>
      <c r="L59" s="88"/>
      <c r="M59" s="7">
        <v>11</v>
      </c>
    </row>
    <row r="60" spans="1:13" s="7" customFormat="1" ht="18" customHeight="1">
      <c r="A60" s="5">
        <v>51</v>
      </c>
      <c r="B60" s="85">
        <v>19001540</v>
      </c>
      <c r="C60" s="86" t="s">
        <v>668</v>
      </c>
      <c r="D60" s="87" t="s">
        <v>128</v>
      </c>
      <c r="E60" s="85" t="s">
        <v>157</v>
      </c>
      <c r="F60" s="116">
        <v>7.43</v>
      </c>
      <c r="G60" s="88">
        <v>74</v>
      </c>
      <c r="H60" s="44" t="str">
        <f t="shared" si="2"/>
        <v>250.000</v>
      </c>
      <c r="I60" s="83">
        <f t="shared" si="3"/>
        <v>1250000</v>
      </c>
      <c r="J60" s="63"/>
      <c r="K60" s="49"/>
      <c r="L60" s="88"/>
      <c r="M60" s="7">
        <v>12</v>
      </c>
    </row>
    <row r="61" spans="1:13" s="7" customFormat="1" ht="18" customHeight="1">
      <c r="A61" s="5">
        <v>52</v>
      </c>
      <c r="B61" s="85">
        <v>19002374</v>
      </c>
      <c r="C61" s="86" t="s">
        <v>159</v>
      </c>
      <c r="D61" s="87" t="s">
        <v>158</v>
      </c>
      <c r="E61" s="85" t="s">
        <v>157</v>
      </c>
      <c r="F61" s="116">
        <v>7.91</v>
      </c>
      <c r="G61" s="88">
        <v>83</v>
      </c>
      <c r="H61" s="44" t="str">
        <f t="shared" si="2"/>
        <v>250.000</v>
      </c>
      <c r="I61" s="83">
        <f t="shared" si="3"/>
        <v>1250000</v>
      </c>
      <c r="J61" s="65"/>
      <c r="K61" s="49"/>
      <c r="L61" s="88"/>
      <c r="M61" s="7">
        <v>13</v>
      </c>
    </row>
    <row r="62" spans="1:13" s="7" customFormat="1" ht="18" customHeight="1">
      <c r="A62" s="5">
        <v>53</v>
      </c>
      <c r="B62" s="85">
        <v>19003205</v>
      </c>
      <c r="C62" s="86" t="s">
        <v>669</v>
      </c>
      <c r="D62" s="87" t="s">
        <v>117</v>
      </c>
      <c r="E62" s="85" t="s">
        <v>157</v>
      </c>
      <c r="F62" s="116">
        <v>7.07</v>
      </c>
      <c r="G62" s="88">
        <v>71</v>
      </c>
      <c r="H62" s="44" t="str">
        <f t="shared" si="2"/>
        <v>250.000</v>
      </c>
      <c r="I62" s="83">
        <f t="shared" si="3"/>
        <v>1250000</v>
      </c>
      <c r="J62" s="73"/>
      <c r="K62" s="71"/>
      <c r="L62" s="88"/>
      <c r="M62" s="7">
        <v>14</v>
      </c>
    </row>
    <row r="63" spans="1:13" s="7" customFormat="1" ht="18" customHeight="1">
      <c r="A63" s="5">
        <v>54</v>
      </c>
      <c r="B63" s="85">
        <v>19001063</v>
      </c>
      <c r="C63" s="86" t="s">
        <v>109</v>
      </c>
      <c r="D63" s="87" t="s">
        <v>161</v>
      </c>
      <c r="E63" s="85" t="s">
        <v>157</v>
      </c>
      <c r="F63" s="116">
        <v>7.76</v>
      </c>
      <c r="G63" s="88">
        <v>87</v>
      </c>
      <c r="H63" s="44" t="str">
        <f t="shared" si="2"/>
        <v>250.000</v>
      </c>
      <c r="I63" s="83">
        <f t="shared" si="3"/>
        <v>1250000</v>
      </c>
      <c r="J63" s="62"/>
      <c r="K63" s="57" t="s">
        <v>65</v>
      </c>
      <c r="L63" s="88"/>
      <c r="M63" s="7">
        <v>15</v>
      </c>
    </row>
    <row r="64" spans="1:13" s="7" customFormat="1" ht="18" customHeight="1">
      <c r="A64" s="5">
        <v>55</v>
      </c>
      <c r="B64" s="85">
        <v>19001153</v>
      </c>
      <c r="C64" s="86" t="s">
        <v>104</v>
      </c>
      <c r="D64" s="87" t="s">
        <v>176</v>
      </c>
      <c r="E64" s="85" t="s">
        <v>157</v>
      </c>
      <c r="F64" s="116">
        <v>7.25</v>
      </c>
      <c r="G64" s="88">
        <v>73</v>
      </c>
      <c r="H64" s="44" t="str">
        <f t="shared" si="2"/>
        <v>250.000</v>
      </c>
      <c r="I64" s="83">
        <f t="shared" si="3"/>
        <v>1250000</v>
      </c>
      <c r="J64" s="74"/>
      <c r="K64" s="49" t="s">
        <v>65</v>
      </c>
      <c r="L64" s="88"/>
      <c r="M64" s="7">
        <v>16</v>
      </c>
    </row>
    <row r="65" spans="1:13" s="7" customFormat="1" ht="18" customHeight="1">
      <c r="A65" s="5">
        <v>56</v>
      </c>
      <c r="B65" s="85">
        <v>19000304</v>
      </c>
      <c r="C65" s="86" t="s">
        <v>536</v>
      </c>
      <c r="D65" s="87" t="s">
        <v>167</v>
      </c>
      <c r="E65" s="85" t="s">
        <v>157</v>
      </c>
      <c r="F65" s="116">
        <v>7.8</v>
      </c>
      <c r="G65" s="88">
        <v>78</v>
      </c>
      <c r="H65" s="44" t="str">
        <f t="shared" si="2"/>
        <v>250.000</v>
      </c>
      <c r="I65" s="83">
        <f t="shared" si="3"/>
        <v>1250000</v>
      </c>
      <c r="J65" s="63"/>
      <c r="K65" s="49"/>
      <c r="L65" s="88"/>
      <c r="M65" s="7">
        <v>17</v>
      </c>
    </row>
    <row r="66" spans="1:13" s="7" customFormat="1" ht="18" customHeight="1">
      <c r="A66" s="5">
        <v>57</v>
      </c>
      <c r="B66" s="85">
        <v>18000313</v>
      </c>
      <c r="C66" s="86" t="s">
        <v>672</v>
      </c>
      <c r="D66" s="87" t="s">
        <v>132</v>
      </c>
      <c r="E66" s="85" t="s">
        <v>164</v>
      </c>
      <c r="F66" s="116">
        <v>7.68</v>
      </c>
      <c r="G66" s="88">
        <v>75</v>
      </c>
      <c r="H66" s="168" t="str">
        <f t="shared" si="2"/>
        <v>250.000</v>
      </c>
      <c r="I66" s="83">
        <f t="shared" si="3"/>
        <v>1250000</v>
      </c>
      <c r="J66" s="174"/>
      <c r="K66" s="57" t="s">
        <v>65</v>
      </c>
      <c r="L66" s="88"/>
      <c r="M66" s="7">
        <v>18</v>
      </c>
    </row>
    <row r="67" spans="1:13" s="7" customFormat="1" ht="18" customHeight="1">
      <c r="A67" s="5">
        <v>58</v>
      </c>
      <c r="B67" s="85">
        <v>19001174</v>
      </c>
      <c r="C67" s="86" t="s">
        <v>104</v>
      </c>
      <c r="D67" s="87" t="s">
        <v>166</v>
      </c>
      <c r="E67" s="85" t="s">
        <v>164</v>
      </c>
      <c r="F67" s="116">
        <v>8.31</v>
      </c>
      <c r="G67" s="88">
        <v>75</v>
      </c>
      <c r="H67" s="44" t="str">
        <f t="shared" si="2"/>
        <v>250.000</v>
      </c>
      <c r="I67" s="83">
        <f t="shared" si="3"/>
        <v>1250000</v>
      </c>
      <c r="J67" s="73"/>
      <c r="K67" s="66"/>
      <c r="L67" s="88"/>
      <c r="M67" s="7">
        <v>19</v>
      </c>
    </row>
    <row r="68" spans="1:13" s="7" customFormat="1" ht="18" customHeight="1">
      <c r="A68" s="5">
        <v>59</v>
      </c>
      <c r="B68" s="85">
        <v>19001462</v>
      </c>
      <c r="C68" s="86" t="s">
        <v>673</v>
      </c>
      <c r="D68" s="87" t="s">
        <v>110</v>
      </c>
      <c r="E68" s="85" t="s">
        <v>168</v>
      </c>
      <c r="F68" s="116">
        <v>7.89</v>
      </c>
      <c r="G68" s="88">
        <v>74</v>
      </c>
      <c r="H68" s="44" t="str">
        <f t="shared" si="2"/>
        <v>250.000</v>
      </c>
      <c r="I68" s="83">
        <f t="shared" si="3"/>
        <v>1250000</v>
      </c>
      <c r="J68" s="62"/>
      <c r="K68" s="71"/>
      <c r="L68" s="88"/>
      <c r="M68" s="7">
        <v>20</v>
      </c>
    </row>
    <row r="69" spans="1:13" s="7" customFormat="1" ht="18" customHeight="1">
      <c r="A69" s="5">
        <v>60</v>
      </c>
      <c r="B69" s="85">
        <v>19000841</v>
      </c>
      <c r="C69" s="86" t="s">
        <v>422</v>
      </c>
      <c r="D69" s="87" t="s">
        <v>150</v>
      </c>
      <c r="E69" s="85" t="s">
        <v>168</v>
      </c>
      <c r="F69" s="116">
        <v>8.94</v>
      </c>
      <c r="G69" s="88">
        <v>73</v>
      </c>
      <c r="H69" s="44" t="str">
        <f t="shared" si="2"/>
        <v>250.000</v>
      </c>
      <c r="I69" s="83">
        <f t="shared" si="3"/>
        <v>1250000</v>
      </c>
      <c r="J69" s="63"/>
      <c r="K69" s="76"/>
      <c r="L69" s="88"/>
      <c r="M69" s="7">
        <v>21</v>
      </c>
    </row>
    <row r="70" spans="1:13" s="7" customFormat="1" ht="18" customHeight="1">
      <c r="A70" s="5">
        <v>61</v>
      </c>
      <c r="B70" s="85">
        <v>19000912</v>
      </c>
      <c r="C70" s="86" t="s">
        <v>674</v>
      </c>
      <c r="D70" s="87" t="s">
        <v>101</v>
      </c>
      <c r="E70" s="85" t="s">
        <v>172</v>
      </c>
      <c r="F70" s="116">
        <v>7.84</v>
      </c>
      <c r="G70" s="88">
        <v>78</v>
      </c>
      <c r="H70" s="44" t="str">
        <f t="shared" si="2"/>
        <v>250.000</v>
      </c>
      <c r="I70" s="83">
        <f t="shared" si="3"/>
        <v>1250000</v>
      </c>
      <c r="J70" s="61"/>
      <c r="K70" s="57" t="s">
        <v>65</v>
      </c>
      <c r="L70" s="88"/>
      <c r="M70" s="7">
        <v>22</v>
      </c>
    </row>
    <row r="71" spans="1:13" s="7" customFormat="1" ht="18" customHeight="1">
      <c r="A71" s="5">
        <v>62</v>
      </c>
      <c r="B71" s="85">
        <v>19001285</v>
      </c>
      <c r="C71" s="86" t="s">
        <v>127</v>
      </c>
      <c r="D71" s="87" t="s">
        <v>120</v>
      </c>
      <c r="E71" s="85" t="s">
        <v>175</v>
      </c>
      <c r="F71" s="116">
        <v>7.13</v>
      </c>
      <c r="G71" s="88">
        <v>71</v>
      </c>
      <c r="H71" s="44" t="str">
        <f t="shared" si="2"/>
        <v>250.000</v>
      </c>
      <c r="I71" s="83">
        <f t="shared" si="3"/>
        <v>1250000</v>
      </c>
      <c r="J71" s="62"/>
      <c r="K71" s="49"/>
      <c r="L71" s="88"/>
      <c r="M71" s="7">
        <v>23</v>
      </c>
    </row>
    <row r="72" spans="1:13" s="7" customFormat="1" ht="18" customHeight="1">
      <c r="A72" s="5">
        <v>63</v>
      </c>
      <c r="B72" s="85">
        <v>19001572</v>
      </c>
      <c r="C72" s="86" t="s">
        <v>678</v>
      </c>
      <c r="D72" s="87" t="s">
        <v>281</v>
      </c>
      <c r="E72" s="85" t="s">
        <v>175</v>
      </c>
      <c r="F72" s="116">
        <v>7.67</v>
      </c>
      <c r="G72" s="88">
        <v>77</v>
      </c>
      <c r="H72" s="44" t="str">
        <f t="shared" si="2"/>
        <v>250.000</v>
      </c>
      <c r="I72" s="83">
        <f t="shared" si="3"/>
        <v>1250000</v>
      </c>
      <c r="J72" s="84"/>
      <c r="K72" s="57" t="s">
        <v>65</v>
      </c>
      <c r="L72" s="88"/>
      <c r="M72" s="7">
        <v>24</v>
      </c>
    </row>
    <row r="73" spans="1:13" s="7" customFormat="1" ht="18" customHeight="1">
      <c r="A73" s="5">
        <v>64</v>
      </c>
      <c r="B73" s="85">
        <v>19001502</v>
      </c>
      <c r="C73" s="86" t="s">
        <v>679</v>
      </c>
      <c r="D73" s="87" t="s">
        <v>78</v>
      </c>
      <c r="E73" s="85" t="s">
        <v>175</v>
      </c>
      <c r="F73" s="116">
        <v>7.5</v>
      </c>
      <c r="G73" s="88">
        <v>75</v>
      </c>
      <c r="H73" s="44" t="str">
        <f t="shared" si="2"/>
        <v>250.000</v>
      </c>
      <c r="I73" s="83">
        <f t="shared" si="3"/>
        <v>1250000</v>
      </c>
      <c r="J73" s="62"/>
      <c r="K73" s="49"/>
      <c r="L73" s="88"/>
      <c r="M73" s="7">
        <v>25</v>
      </c>
    </row>
    <row r="74" spans="1:13" s="7" customFormat="1" ht="18" customHeight="1">
      <c r="A74" s="5">
        <v>65</v>
      </c>
      <c r="B74" s="85">
        <v>19000228</v>
      </c>
      <c r="C74" s="86" t="s">
        <v>596</v>
      </c>
      <c r="D74" s="87" t="s">
        <v>389</v>
      </c>
      <c r="E74" s="85" t="s">
        <v>179</v>
      </c>
      <c r="F74" s="116">
        <v>7.9</v>
      </c>
      <c r="G74" s="88">
        <v>71</v>
      </c>
      <c r="H74" s="44" t="str">
        <f t="shared" ref="H74:H105" si="4">IF(AND(F74&gt;=9,G74&gt;=90),"500.000",IF(AND(F74&gt;=8,G74&gt;=80),"425.000",IF(AND(F74&gt;=7,G74&gt;=70),"250.000"," ")))</f>
        <v>250.000</v>
      </c>
      <c r="I74" s="83">
        <f t="shared" ref="I74:I105" si="5">H74*5</f>
        <v>1250000</v>
      </c>
      <c r="J74" s="64"/>
      <c r="K74" s="49" t="s">
        <v>65</v>
      </c>
      <c r="L74" s="88"/>
      <c r="M74" s="7">
        <v>26</v>
      </c>
    </row>
    <row r="75" spans="1:13" s="7" customFormat="1" ht="18" customHeight="1">
      <c r="A75" s="5">
        <v>66</v>
      </c>
      <c r="B75" s="85">
        <v>19000644</v>
      </c>
      <c r="C75" s="86" t="s">
        <v>181</v>
      </c>
      <c r="D75" s="87" t="s">
        <v>128</v>
      </c>
      <c r="E75" s="85" t="s">
        <v>182</v>
      </c>
      <c r="F75" s="116">
        <v>8.66</v>
      </c>
      <c r="G75" s="88">
        <v>72</v>
      </c>
      <c r="H75" s="44" t="str">
        <f t="shared" si="4"/>
        <v>250.000</v>
      </c>
      <c r="I75" s="83">
        <f t="shared" si="5"/>
        <v>1250000</v>
      </c>
      <c r="J75" s="64"/>
      <c r="K75" s="49" t="s">
        <v>65</v>
      </c>
      <c r="L75" s="88"/>
      <c r="M75" s="7">
        <v>27</v>
      </c>
    </row>
    <row r="76" spans="1:13" s="7" customFormat="1" ht="18" customHeight="1">
      <c r="A76" s="5">
        <v>67</v>
      </c>
      <c r="B76" s="85">
        <v>19000419</v>
      </c>
      <c r="C76" s="86" t="s">
        <v>681</v>
      </c>
      <c r="D76" s="87" t="s">
        <v>154</v>
      </c>
      <c r="E76" s="85" t="s">
        <v>182</v>
      </c>
      <c r="F76" s="116">
        <v>8.57</v>
      </c>
      <c r="G76" s="88">
        <v>79</v>
      </c>
      <c r="H76" s="44" t="str">
        <f t="shared" si="4"/>
        <v>250.000</v>
      </c>
      <c r="I76" s="83">
        <f t="shared" si="5"/>
        <v>1250000</v>
      </c>
      <c r="J76" s="62"/>
      <c r="K76" s="57"/>
      <c r="L76" s="88"/>
      <c r="M76" s="7">
        <v>28</v>
      </c>
    </row>
    <row r="77" spans="1:13" s="7" customFormat="1" ht="18" customHeight="1">
      <c r="A77" s="5">
        <v>68</v>
      </c>
      <c r="B77" s="85">
        <v>19000637</v>
      </c>
      <c r="C77" s="86" t="s">
        <v>183</v>
      </c>
      <c r="D77" s="87" t="s">
        <v>154</v>
      </c>
      <c r="E77" s="85" t="s">
        <v>182</v>
      </c>
      <c r="F77" s="116">
        <v>8.73</v>
      </c>
      <c r="G77" s="88">
        <v>75</v>
      </c>
      <c r="H77" s="44" t="str">
        <f t="shared" si="4"/>
        <v>250.000</v>
      </c>
      <c r="I77" s="83">
        <f t="shared" si="5"/>
        <v>1250000</v>
      </c>
      <c r="J77" s="69"/>
      <c r="K77" s="57" t="s">
        <v>65</v>
      </c>
      <c r="L77" s="88"/>
      <c r="M77" s="7">
        <v>29</v>
      </c>
    </row>
    <row r="78" spans="1:13" s="7" customFormat="1" ht="18" customHeight="1">
      <c r="A78" s="5">
        <v>69</v>
      </c>
      <c r="B78" s="85">
        <v>19000877</v>
      </c>
      <c r="C78" s="86" t="s">
        <v>186</v>
      </c>
      <c r="D78" s="87" t="s">
        <v>187</v>
      </c>
      <c r="E78" s="85" t="s">
        <v>188</v>
      </c>
      <c r="F78" s="116">
        <v>9.19</v>
      </c>
      <c r="G78" s="88">
        <v>70</v>
      </c>
      <c r="H78" s="44" t="str">
        <f t="shared" si="4"/>
        <v>250.000</v>
      </c>
      <c r="I78" s="83">
        <f t="shared" si="5"/>
        <v>1250000</v>
      </c>
      <c r="J78" s="78"/>
      <c r="K78" s="57"/>
      <c r="L78" s="88"/>
      <c r="M78" s="7">
        <v>30</v>
      </c>
    </row>
    <row r="79" spans="1:13" s="7" customFormat="1" ht="18" customHeight="1">
      <c r="A79" s="5">
        <v>70</v>
      </c>
      <c r="B79" s="85">
        <v>19000788</v>
      </c>
      <c r="C79" s="86" t="s">
        <v>85</v>
      </c>
      <c r="D79" s="87" t="s">
        <v>324</v>
      </c>
      <c r="E79" s="85" t="s">
        <v>188</v>
      </c>
      <c r="F79" s="116">
        <v>8.3699999999999992</v>
      </c>
      <c r="G79" s="88">
        <v>75</v>
      </c>
      <c r="H79" s="44" t="str">
        <f t="shared" si="4"/>
        <v>250.000</v>
      </c>
      <c r="I79" s="83">
        <f t="shared" si="5"/>
        <v>1250000</v>
      </c>
      <c r="J79" s="61"/>
      <c r="K79" s="49"/>
      <c r="L79" s="88"/>
      <c r="M79" s="7">
        <v>31</v>
      </c>
    </row>
    <row r="80" spans="1:13" s="7" customFormat="1" ht="18" customHeight="1">
      <c r="A80" s="5">
        <v>71</v>
      </c>
      <c r="B80" s="85">
        <v>19000663</v>
      </c>
      <c r="C80" s="86" t="s">
        <v>682</v>
      </c>
      <c r="D80" s="87" t="s">
        <v>664</v>
      </c>
      <c r="E80" s="85" t="s">
        <v>188</v>
      </c>
      <c r="F80" s="116">
        <v>8.66</v>
      </c>
      <c r="G80" s="88">
        <v>75</v>
      </c>
      <c r="H80" s="44" t="str">
        <f t="shared" si="4"/>
        <v>250.000</v>
      </c>
      <c r="I80" s="83">
        <f t="shared" si="5"/>
        <v>1250000</v>
      </c>
      <c r="J80" s="78"/>
      <c r="K80" s="49"/>
      <c r="L80" s="88"/>
      <c r="M80" s="7">
        <v>32</v>
      </c>
    </row>
    <row r="81" spans="1:13" s="7" customFormat="1" ht="18" customHeight="1">
      <c r="A81" s="5">
        <v>72</v>
      </c>
      <c r="B81" s="85">
        <v>19000719</v>
      </c>
      <c r="C81" s="86" t="s">
        <v>191</v>
      </c>
      <c r="D81" s="87" t="s">
        <v>192</v>
      </c>
      <c r="E81" s="85" t="s">
        <v>188</v>
      </c>
      <c r="F81" s="116">
        <v>8.6300000000000008</v>
      </c>
      <c r="G81" s="88">
        <v>77</v>
      </c>
      <c r="H81" s="44" t="str">
        <f t="shared" si="4"/>
        <v>250.000</v>
      </c>
      <c r="I81" s="83">
        <f t="shared" si="5"/>
        <v>1250000</v>
      </c>
      <c r="J81" s="63"/>
      <c r="K81" s="75" t="s">
        <v>65</v>
      </c>
      <c r="L81" s="88"/>
      <c r="M81" s="7">
        <v>33</v>
      </c>
    </row>
    <row r="82" spans="1:13" s="7" customFormat="1" ht="18" customHeight="1">
      <c r="A82" s="5">
        <v>73</v>
      </c>
      <c r="B82" s="85">
        <v>19002590</v>
      </c>
      <c r="C82" s="86" t="s">
        <v>683</v>
      </c>
      <c r="D82" s="87" t="s">
        <v>132</v>
      </c>
      <c r="E82" s="85" t="s">
        <v>195</v>
      </c>
      <c r="F82" s="116">
        <v>8.06</v>
      </c>
      <c r="G82" s="88">
        <v>72</v>
      </c>
      <c r="H82" s="44" t="str">
        <f t="shared" si="4"/>
        <v>250.000</v>
      </c>
      <c r="I82" s="83">
        <f t="shared" si="5"/>
        <v>1250000</v>
      </c>
      <c r="J82" s="67"/>
      <c r="K82" s="49" t="s">
        <v>65</v>
      </c>
      <c r="L82" s="88" t="s">
        <v>65</v>
      </c>
      <c r="M82" s="7">
        <v>34</v>
      </c>
    </row>
    <row r="83" spans="1:13" s="7" customFormat="1" ht="18" customHeight="1">
      <c r="A83" s="5">
        <v>74</v>
      </c>
      <c r="B83" s="85">
        <v>19001771</v>
      </c>
      <c r="C83" s="86" t="s">
        <v>684</v>
      </c>
      <c r="D83" s="87" t="s">
        <v>132</v>
      </c>
      <c r="E83" s="85" t="s">
        <v>195</v>
      </c>
      <c r="F83" s="116">
        <v>7.81</v>
      </c>
      <c r="G83" s="88">
        <v>71</v>
      </c>
      <c r="H83" s="44" t="str">
        <f t="shared" si="4"/>
        <v>250.000</v>
      </c>
      <c r="I83" s="83">
        <f t="shared" si="5"/>
        <v>1250000</v>
      </c>
      <c r="J83" s="62"/>
      <c r="K83" s="49" t="s">
        <v>65</v>
      </c>
      <c r="L83" s="88" t="s">
        <v>65</v>
      </c>
      <c r="M83" s="7">
        <v>35</v>
      </c>
    </row>
    <row r="84" spans="1:13" s="7" customFormat="1" ht="18" customHeight="1">
      <c r="A84" s="5">
        <v>75</v>
      </c>
      <c r="B84" s="85">
        <v>19000561</v>
      </c>
      <c r="C84" s="86" t="s">
        <v>685</v>
      </c>
      <c r="D84" s="87" t="s">
        <v>132</v>
      </c>
      <c r="E84" s="85" t="s">
        <v>195</v>
      </c>
      <c r="F84" s="116">
        <v>7.86</v>
      </c>
      <c r="G84" s="88">
        <v>76</v>
      </c>
      <c r="H84" s="44" t="str">
        <f t="shared" si="4"/>
        <v>250.000</v>
      </c>
      <c r="I84" s="83">
        <f t="shared" si="5"/>
        <v>1250000</v>
      </c>
      <c r="J84" s="63"/>
      <c r="K84" s="51" t="s">
        <v>65</v>
      </c>
      <c r="L84" s="88" t="s">
        <v>65</v>
      </c>
      <c r="M84" s="7">
        <v>36</v>
      </c>
    </row>
    <row r="85" spans="1:13" s="7" customFormat="1" ht="18" customHeight="1">
      <c r="A85" s="5">
        <v>76</v>
      </c>
      <c r="B85" s="85">
        <v>19001009</v>
      </c>
      <c r="C85" s="86" t="s">
        <v>686</v>
      </c>
      <c r="D85" s="87" t="s">
        <v>293</v>
      </c>
      <c r="E85" s="85" t="s">
        <v>195</v>
      </c>
      <c r="F85" s="116">
        <v>7.49</v>
      </c>
      <c r="G85" s="88">
        <v>74</v>
      </c>
      <c r="H85" s="44" t="str">
        <f t="shared" si="4"/>
        <v>250.000</v>
      </c>
      <c r="I85" s="83">
        <f t="shared" si="5"/>
        <v>1250000</v>
      </c>
      <c r="J85" s="65"/>
      <c r="K85" s="49"/>
      <c r="L85" s="88" t="s">
        <v>65</v>
      </c>
      <c r="M85" s="7">
        <v>37</v>
      </c>
    </row>
    <row r="86" spans="1:13" s="7" customFormat="1" ht="18" customHeight="1">
      <c r="A86" s="5">
        <v>77</v>
      </c>
      <c r="B86" s="85">
        <v>19005206</v>
      </c>
      <c r="C86" s="86" t="s">
        <v>688</v>
      </c>
      <c r="D86" s="87" t="s">
        <v>689</v>
      </c>
      <c r="E86" s="85" t="s">
        <v>195</v>
      </c>
      <c r="F86" s="116">
        <v>7.99</v>
      </c>
      <c r="G86" s="88">
        <v>71</v>
      </c>
      <c r="H86" s="44" t="str">
        <f t="shared" si="4"/>
        <v>250.000</v>
      </c>
      <c r="I86" s="83">
        <f t="shared" si="5"/>
        <v>1250000</v>
      </c>
      <c r="J86" s="63"/>
      <c r="K86" s="75" t="s">
        <v>65</v>
      </c>
      <c r="L86" s="88" t="s">
        <v>65</v>
      </c>
      <c r="M86" s="7">
        <v>38</v>
      </c>
    </row>
    <row r="87" spans="1:13" s="7" customFormat="1" ht="18" customHeight="1">
      <c r="A87" s="5">
        <v>78</v>
      </c>
      <c r="B87" s="85">
        <v>19000015</v>
      </c>
      <c r="C87" s="86" t="s">
        <v>690</v>
      </c>
      <c r="D87" s="87" t="s">
        <v>135</v>
      </c>
      <c r="E87" s="85" t="s">
        <v>195</v>
      </c>
      <c r="F87" s="116">
        <v>7.68</v>
      </c>
      <c r="G87" s="88">
        <v>76</v>
      </c>
      <c r="H87" s="44" t="str">
        <f t="shared" si="4"/>
        <v>250.000</v>
      </c>
      <c r="I87" s="83">
        <f t="shared" si="5"/>
        <v>1250000</v>
      </c>
      <c r="J87" s="62"/>
      <c r="K87" s="49" t="s">
        <v>65</v>
      </c>
      <c r="L87" s="88" t="s">
        <v>65</v>
      </c>
      <c r="M87" s="7">
        <v>39</v>
      </c>
    </row>
    <row r="88" spans="1:13" s="7" customFormat="1" ht="18" customHeight="1">
      <c r="A88" s="5">
        <v>79</v>
      </c>
      <c r="B88" s="85">
        <v>19001566</v>
      </c>
      <c r="C88" s="86" t="s">
        <v>691</v>
      </c>
      <c r="D88" s="87" t="s">
        <v>259</v>
      </c>
      <c r="E88" s="85" t="s">
        <v>195</v>
      </c>
      <c r="F88" s="116">
        <v>7.82</v>
      </c>
      <c r="G88" s="88">
        <v>76</v>
      </c>
      <c r="H88" s="44" t="str">
        <f t="shared" si="4"/>
        <v>250.000</v>
      </c>
      <c r="I88" s="83">
        <f t="shared" si="5"/>
        <v>1250000</v>
      </c>
      <c r="J88" s="79"/>
      <c r="K88" s="75" t="s">
        <v>65</v>
      </c>
      <c r="L88" s="88" t="s">
        <v>65</v>
      </c>
      <c r="M88" s="7">
        <v>40</v>
      </c>
    </row>
    <row r="89" spans="1:13" s="7" customFormat="1" ht="18" customHeight="1">
      <c r="A89" s="5">
        <v>80</v>
      </c>
      <c r="B89" s="85">
        <v>19000914</v>
      </c>
      <c r="C89" s="86" t="s">
        <v>692</v>
      </c>
      <c r="D89" s="87" t="s">
        <v>226</v>
      </c>
      <c r="E89" s="85" t="s">
        <v>195</v>
      </c>
      <c r="F89" s="116">
        <v>7.2</v>
      </c>
      <c r="G89" s="88">
        <v>72</v>
      </c>
      <c r="H89" s="44" t="str">
        <f t="shared" si="4"/>
        <v>250.000</v>
      </c>
      <c r="I89" s="83">
        <f t="shared" si="5"/>
        <v>1250000</v>
      </c>
      <c r="J89" s="78"/>
      <c r="K89" s="49"/>
      <c r="L89" s="88" t="s">
        <v>65</v>
      </c>
      <c r="M89" s="7">
        <v>41</v>
      </c>
    </row>
    <row r="90" spans="1:13" s="7" customFormat="1" ht="18" customHeight="1">
      <c r="A90" s="5">
        <v>81</v>
      </c>
      <c r="B90" s="85">
        <v>19000344</v>
      </c>
      <c r="C90" s="86" t="s">
        <v>696</v>
      </c>
      <c r="D90" s="87" t="s">
        <v>148</v>
      </c>
      <c r="E90" s="85" t="s">
        <v>195</v>
      </c>
      <c r="F90" s="116">
        <v>7.98</v>
      </c>
      <c r="G90" s="88">
        <v>78</v>
      </c>
      <c r="H90" s="44" t="str">
        <f t="shared" si="4"/>
        <v>250.000</v>
      </c>
      <c r="I90" s="83">
        <f t="shared" si="5"/>
        <v>1250000</v>
      </c>
      <c r="J90" s="78"/>
      <c r="K90" s="57"/>
      <c r="L90" s="88" t="s">
        <v>65</v>
      </c>
      <c r="M90" s="7">
        <v>42</v>
      </c>
    </row>
    <row r="91" spans="1:13" s="7" customFormat="1" ht="18" customHeight="1">
      <c r="A91" s="5">
        <v>82</v>
      </c>
      <c r="B91" s="85">
        <v>19000855</v>
      </c>
      <c r="C91" s="86" t="s">
        <v>697</v>
      </c>
      <c r="D91" s="87" t="s">
        <v>153</v>
      </c>
      <c r="E91" s="85" t="s">
        <v>195</v>
      </c>
      <c r="F91" s="116">
        <v>7.06</v>
      </c>
      <c r="G91" s="88">
        <v>72</v>
      </c>
      <c r="H91" s="44" t="str">
        <f t="shared" si="4"/>
        <v>250.000</v>
      </c>
      <c r="I91" s="83">
        <f t="shared" si="5"/>
        <v>1250000</v>
      </c>
      <c r="J91" s="61"/>
      <c r="K91" s="58" t="s">
        <v>65</v>
      </c>
      <c r="L91" s="88" t="s">
        <v>65</v>
      </c>
      <c r="M91" s="7">
        <v>43</v>
      </c>
    </row>
    <row r="92" spans="1:13" s="7" customFormat="1" ht="18" customHeight="1">
      <c r="A92" s="5">
        <v>83</v>
      </c>
      <c r="B92" s="85">
        <v>19002171</v>
      </c>
      <c r="C92" s="86" t="s">
        <v>698</v>
      </c>
      <c r="D92" s="87" t="s">
        <v>147</v>
      </c>
      <c r="E92" s="85" t="s">
        <v>769</v>
      </c>
      <c r="F92" s="116">
        <v>8.49</v>
      </c>
      <c r="G92" s="88">
        <v>73</v>
      </c>
      <c r="H92" s="44" t="str">
        <f t="shared" si="4"/>
        <v>250.000</v>
      </c>
      <c r="I92" s="83">
        <f t="shared" si="5"/>
        <v>1250000</v>
      </c>
      <c r="J92" s="129"/>
      <c r="K92" s="57" t="s">
        <v>65</v>
      </c>
      <c r="L92" s="88" t="s">
        <v>65</v>
      </c>
      <c r="M92" s="7">
        <v>44</v>
      </c>
    </row>
    <row r="93" spans="1:13" s="7" customFormat="1" ht="18" customHeight="1">
      <c r="A93" s="5">
        <v>84</v>
      </c>
      <c r="B93" s="85">
        <v>19000535</v>
      </c>
      <c r="C93" s="86" t="s">
        <v>376</v>
      </c>
      <c r="D93" s="87" t="s">
        <v>93</v>
      </c>
      <c r="E93" s="85" t="s">
        <v>198</v>
      </c>
      <c r="F93" s="116">
        <v>8.66</v>
      </c>
      <c r="G93" s="88">
        <v>78</v>
      </c>
      <c r="H93" s="44" t="str">
        <f t="shared" si="4"/>
        <v>250.000</v>
      </c>
      <c r="I93" s="83">
        <f t="shared" si="5"/>
        <v>1250000</v>
      </c>
      <c r="J93" s="63"/>
      <c r="K93" s="75" t="s">
        <v>65</v>
      </c>
      <c r="L93" s="88"/>
      <c r="M93" s="7">
        <v>45</v>
      </c>
    </row>
    <row r="94" spans="1:13" s="7" customFormat="1" ht="18" customHeight="1">
      <c r="A94" s="5">
        <v>85</v>
      </c>
      <c r="B94" s="85">
        <v>19001196</v>
      </c>
      <c r="C94" s="86" t="s">
        <v>554</v>
      </c>
      <c r="D94" s="87" t="s">
        <v>174</v>
      </c>
      <c r="E94" s="85" t="s">
        <v>198</v>
      </c>
      <c r="F94" s="116">
        <v>8.0299999999999994</v>
      </c>
      <c r="G94" s="88">
        <v>71</v>
      </c>
      <c r="H94" s="44" t="str">
        <f t="shared" si="4"/>
        <v>250.000</v>
      </c>
      <c r="I94" s="83">
        <f t="shared" si="5"/>
        <v>1250000</v>
      </c>
      <c r="J94" s="63"/>
      <c r="K94" s="58" t="s">
        <v>65</v>
      </c>
      <c r="L94" s="88"/>
      <c r="M94" s="7">
        <v>46</v>
      </c>
    </row>
    <row r="95" spans="1:13" s="7" customFormat="1" ht="18" customHeight="1">
      <c r="A95" s="5">
        <v>86</v>
      </c>
      <c r="B95" s="85">
        <v>19001460</v>
      </c>
      <c r="C95" s="86" t="s">
        <v>699</v>
      </c>
      <c r="D95" s="87" t="s">
        <v>71</v>
      </c>
      <c r="E95" s="85" t="s">
        <v>198</v>
      </c>
      <c r="F95" s="116">
        <v>7.7</v>
      </c>
      <c r="G95" s="88">
        <v>70</v>
      </c>
      <c r="H95" s="44" t="str">
        <f t="shared" si="4"/>
        <v>250.000</v>
      </c>
      <c r="I95" s="83">
        <f t="shared" si="5"/>
        <v>1250000</v>
      </c>
      <c r="J95" s="46"/>
      <c r="K95" s="49" t="s">
        <v>65</v>
      </c>
      <c r="L95" s="88"/>
      <c r="M95" s="7">
        <v>47</v>
      </c>
    </row>
    <row r="96" spans="1:13" s="7" customFormat="1" ht="18" customHeight="1">
      <c r="A96" s="5">
        <v>87</v>
      </c>
      <c r="B96" s="85">
        <v>19002049</v>
      </c>
      <c r="C96" s="86" t="s">
        <v>194</v>
      </c>
      <c r="D96" s="87" t="s">
        <v>117</v>
      </c>
      <c r="E96" s="85" t="s">
        <v>770</v>
      </c>
      <c r="F96" s="116">
        <v>8.2100000000000009</v>
      </c>
      <c r="G96" s="88">
        <v>75</v>
      </c>
      <c r="H96" s="44" t="str">
        <f t="shared" si="4"/>
        <v>250.000</v>
      </c>
      <c r="I96" s="83">
        <f t="shared" si="5"/>
        <v>1250000</v>
      </c>
      <c r="J96" s="67"/>
      <c r="K96" s="49" t="s">
        <v>65</v>
      </c>
      <c r="L96" s="88"/>
      <c r="M96" s="7">
        <v>48</v>
      </c>
    </row>
    <row r="97" spans="1:13" s="7" customFormat="1" ht="18" customHeight="1">
      <c r="A97" s="5">
        <v>88</v>
      </c>
      <c r="B97" s="85">
        <v>19001609</v>
      </c>
      <c r="C97" s="86" t="s">
        <v>700</v>
      </c>
      <c r="D97" s="87" t="s">
        <v>193</v>
      </c>
      <c r="E97" s="85" t="s">
        <v>770</v>
      </c>
      <c r="F97" s="116">
        <v>8.27</v>
      </c>
      <c r="G97" s="88">
        <v>71</v>
      </c>
      <c r="H97" s="44" t="str">
        <f t="shared" si="4"/>
        <v>250.000</v>
      </c>
      <c r="I97" s="83">
        <f t="shared" si="5"/>
        <v>1250000</v>
      </c>
      <c r="J97" s="63"/>
      <c r="K97" s="49"/>
      <c r="L97" s="88"/>
      <c r="M97" s="7">
        <v>49</v>
      </c>
    </row>
    <row r="98" spans="1:13" s="7" customFormat="1" ht="18" customHeight="1">
      <c r="A98" s="5">
        <v>89</v>
      </c>
      <c r="B98" s="85">
        <v>19005357</v>
      </c>
      <c r="C98" s="86" t="s">
        <v>82</v>
      </c>
      <c r="D98" s="87" t="s">
        <v>215</v>
      </c>
      <c r="E98" s="85" t="s">
        <v>770</v>
      </c>
      <c r="F98" s="116">
        <v>8.19</v>
      </c>
      <c r="G98" s="88">
        <v>73</v>
      </c>
      <c r="H98" s="44" t="str">
        <f t="shared" si="4"/>
        <v>250.000</v>
      </c>
      <c r="I98" s="83">
        <f t="shared" si="5"/>
        <v>1250000</v>
      </c>
      <c r="J98" s="73"/>
      <c r="K98" s="47"/>
      <c r="L98" s="88"/>
      <c r="M98" s="7">
        <v>50</v>
      </c>
    </row>
    <row r="99" spans="1:13" s="7" customFormat="1" ht="18" customHeight="1">
      <c r="A99" s="5">
        <v>90</v>
      </c>
      <c r="B99" s="85">
        <v>19000438</v>
      </c>
      <c r="C99" s="86" t="s">
        <v>701</v>
      </c>
      <c r="D99" s="87" t="s">
        <v>162</v>
      </c>
      <c r="E99" s="85" t="s">
        <v>771</v>
      </c>
      <c r="F99" s="116">
        <v>9.1300000000000008</v>
      </c>
      <c r="G99" s="88">
        <v>76</v>
      </c>
      <c r="H99" s="44" t="str">
        <f t="shared" si="4"/>
        <v>250.000</v>
      </c>
      <c r="I99" s="83">
        <f t="shared" si="5"/>
        <v>1250000</v>
      </c>
      <c r="J99" s="62"/>
      <c r="K99" s="57"/>
      <c r="L99" s="88"/>
      <c r="M99" s="7">
        <v>51</v>
      </c>
    </row>
    <row r="100" spans="1:13" s="7" customFormat="1" ht="18" customHeight="1">
      <c r="A100" s="5">
        <v>91</v>
      </c>
      <c r="B100" s="85">
        <v>19000013</v>
      </c>
      <c r="C100" s="86" t="s">
        <v>554</v>
      </c>
      <c r="D100" s="87" t="s">
        <v>117</v>
      </c>
      <c r="E100" s="85" t="s">
        <v>771</v>
      </c>
      <c r="F100" s="116">
        <v>8.56</v>
      </c>
      <c r="G100" s="88">
        <v>70</v>
      </c>
      <c r="H100" s="44" t="str">
        <f t="shared" si="4"/>
        <v>250.000</v>
      </c>
      <c r="I100" s="83">
        <f t="shared" si="5"/>
        <v>1250000</v>
      </c>
      <c r="J100" s="80"/>
      <c r="K100" s="57" t="s">
        <v>65</v>
      </c>
      <c r="L100" s="88"/>
      <c r="M100" s="7">
        <v>52</v>
      </c>
    </row>
    <row r="101" spans="1:13" s="7" customFormat="1" ht="18" customHeight="1">
      <c r="A101" s="5">
        <v>92</v>
      </c>
      <c r="B101" s="85">
        <v>19000158</v>
      </c>
      <c r="C101" s="86" t="s">
        <v>222</v>
      </c>
      <c r="D101" s="87" t="s">
        <v>124</v>
      </c>
      <c r="E101" s="85" t="s">
        <v>771</v>
      </c>
      <c r="F101" s="116">
        <v>7.68</v>
      </c>
      <c r="G101" s="88">
        <v>70</v>
      </c>
      <c r="H101" s="44" t="str">
        <f t="shared" si="4"/>
        <v>250.000</v>
      </c>
      <c r="I101" s="83">
        <f t="shared" si="5"/>
        <v>1250000</v>
      </c>
      <c r="J101" s="84"/>
      <c r="K101" s="57" t="s">
        <v>65</v>
      </c>
      <c r="L101" s="88" t="s">
        <v>65</v>
      </c>
      <c r="M101" s="7">
        <v>53</v>
      </c>
    </row>
    <row r="102" spans="1:13" s="7" customFormat="1" ht="18" customHeight="1">
      <c r="A102" s="5">
        <v>93</v>
      </c>
      <c r="B102" s="85">
        <v>19000398</v>
      </c>
      <c r="C102" s="86" t="s">
        <v>702</v>
      </c>
      <c r="D102" s="87" t="s">
        <v>406</v>
      </c>
      <c r="E102" s="85" t="s">
        <v>771</v>
      </c>
      <c r="F102" s="116">
        <v>7.72</v>
      </c>
      <c r="G102" s="88">
        <v>72</v>
      </c>
      <c r="H102" s="44" t="str">
        <f t="shared" si="4"/>
        <v>250.000</v>
      </c>
      <c r="I102" s="83">
        <f t="shared" si="5"/>
        <v>1250000</v>
      </c>
      <c r="J102" s="46"/>
      <c r="K102" s="57" t="s">
        <v>65</v>
      </c>
      <c r="L102" s="88" t="s">
        <v>65</v>
      </c>
      <c r="M102" s="7">
        <v>54</v>
      </c>
    </row>
    <row r="103" spans="1:13" s="7" customFormat="1" ht="18" customHeight="1">
      <c r="A103" s="5">
        <v>94</v>
      </c>
      <c r="B103" s="85">
        <v>19001233</v>
      </c>
      <c r="C103" s="86" t="s">
        <v>703</v>
      </c>
      <c r="D103" s="87" t="s">
        <v>132</v>
      </c>
      <c r="E103" s="85" t="s">
        <v>200</v>
      </c>
      <c r="F103" s="116">
        <v>8.48</v>
      </c>
      <c r="G103" s="88">
        <v>70</v>
      </c>
      <c r="H103" s="44" t="str">
        <f t="shared" si="4"/>
        <v>250.000</v>
      </c>
      <c r="I103" s="83">
        <f t="shared" si="5"/>
        <v>1250000</v>
      </c>
      <c r="J103" s="63"/>
      <c r="K103" s="57"/>
      <c r="L103" s="88" t="s">
        <v>65</v>
      </c>
      <c r="M103" s="7">
        <v>55</v>
      </c>
    </row>
    <row r="104" spans="1:13" s="7" customFormat="1" ht="18" customHeight="1">
      <c r="A104" s="5">
        <v>95</v>
      </c>
      <c r="B104" s="85">
        <v>19000795</v>
      </c>
      <c r="C104" s="86" t="s">
        <v>684</v>
      </c>
      <c r="D104" s="87" t="s">
        <v>132</v>
      </c>
      <c r="E104" s="85" t="s">
        <v>200</v>
      </c>
      <c r="F104" s="116">
        <v>8.0299999999999994</v>
      </c>
      <c r="G104" s="88">
        <v>70</v>
      </c>
      <c r="H104" s="44" t="str">
        <f t="shared" si="4"/>
        <v>250.000</v>
      </c>
      <c r="I104" s="83">
        <f t="shared" si="5"/>
        <v>1250000</v>
      </c>
      <c r="J104" s="80"/>
      <c r="K104" s="57" t="s">
        <v>65</v>
      </c>
      <c r="L104" s="88" t="s">
        <v>65</v>
      </c>
      <c r="M104" s="7">
        <v>56</v>
      </c>
    </row>
    <row r="105" spans="1:13" s="7" customFormat="1" ht="18" customHeight="1">
      <c r="A105" s="5">
        <v>96</v>
      </c>
      <c r="B105" s="85">
        <v>19001228</v>
      </c>
      <c r="C105" s="86" t="s">
        <v>704</v>
      </c>
      <c r="D105" s="87" t="s">
        <v>126</v>
      </c>
      <c r="E105" s="85" t="s">
        <v>200</v>
      </c>
      <c r="F105" s="116">
        <v>8.9700000000000006</v>
      </c>
      <c r="G105" s="88">
        <v>70</v>
      </c>
      <c r="H105" s="44" t="str">
        <f t="shared" si="4"/>
        <v>250.000</v>
      </c>
      <c r="I105" s="83">
        <f t="shared" si="5"/>
        <v>1250000</v>
      </c>
      <c r="J105" s="62"/>
      <c r="K105" s="76" t="s">
        <v>65</v>
      </c>
      <c r="L105" s="88"/>
      <c r="M105" s="7">
        <v>57</v>
      </c>
    </row>
    <row r="106" spans="1:13" s="7" customFormat="1" ht="18" customHeight="1">
      <c r="A106" s="5">
        <v>97</v>
      </c>
      <c r="B106" s="85">
        <v>19001113</v>
      </c>
      <c r="C106" s="86" t="s">
        <v>705</v>
      </c>
      <c r="D106" s="87" t="s">
        <v>147</v>
      </c>
      <c r="E106" s="85" t="s">
        <v>200</v>
      </c>
      <c r="F106" s="116">
        <v>7.98</v>
      </c>
      <c r="G106" s="88">
        <v>72</v>
      </c>
      <c r="H106" s="44" t="str">
        <f t="shared" ref="H106:H137" si="6">IF(AND(F106&gt;=9,G106&gt;=90),"500.000",IF(AND(F106&gt;=8,G106&gt;=80),"425.000",IF(AND(F106&gt;=7,G106&gt;=70),"250.000"," ")))</f>
        <v>250.000</v>
      </c>
      <c r="I106" s="83">
        <f t="shared" ref="I106:I137" si="7">H106*5</f>
        <v>1250000</v>
      </c>
      <c r="J106" s="74"/>
      <c r="K106" s="49" t="s">
        <v>65</v>
      </c>
      <c r="L106" s="88" t="s">
        <v>65</v>
      </c>
      <c r="M106" s="7">
        <v>58</v>
      </c>
    </row>
    <row r="107" spans="1:13" s="7" customFormat="1" ht="18" customHeight="1">
      <c r="A107" s="5">
        <v>98</v>
      </c>
      <c r="B107" s="85">
        <v>19000720</v>
      </c>
      <c r="C107" s="86" t="s">
        <v>706</v>
      </c>
      <c r="D107" s="87" t="s">
        <v>150</v>
      </c>
      <c r="E107" s="85" t="s">
        <v>200</v>
      </c>
      <c r="F107" s="116">
        <v>8.66</v>
      </c>
      <c r="G107" s="88">
        <v>71</v>
      </c>
      <c r="H107" s="44" t="str">
        <f t="shared" si="6"/>
        <v>250.000</v>
      </c>
      <c r="I107" s="83">
        <f t="shared" si="7"/>
        <v>1250000</v>
      </c>
      <c r="J107" s="69"/>
      <c r="K107" s="72"/>
      <c r="L107" s="88" t="s">
        <v>65</v>
      </c>
      <c r="M107" s="7">
        <v>59</v>
      </c>
    </row>
    <row r="108" spans="1:13" s="7" customFormat="1" ht="18" customHeight="1">
      <c r="A108" s="5">
        <v>99</v>
      </c>
      <c r="B108" s="85">
        <v>19000808</v>
      </c>
      <c r="C108" s="86" t="s">
        <v>201</v>
      </c>
      <c r="D108" s="87" t="s">
        <v>132</v>
      </c>
      <c r="E108" s="85" t="s">
        <v>202</v>
      </c>
      <c r="F108" s="116">
        <v>8.85</v>
      </c>
      <c r="G108" s="88">
        <v>70</v>
      </c>
      <c r="H108" s="44" t="str">
        <f t="shared" si="6"/>
        <v>250.000</v>
      </c>
      <c r="I108" s="83">
        <f t="shared" si="7"/>
        <v>1250000</v>
      </c>
      <c r="J108" s="63"/>
      <c r="K108" s="58" t="s">
        <v>65</v>
      </c>
      <c r="L108" s="88"/>
      <c r="M108" s="7">
        <v>60</v>
      </c>
    </row>
    <row r="109" spans="1:13" s="7" customFormat="1" ht="18" customHeight="1">
      <c r="A109" s="5">
        <v>100</v>
      </c>
      <c r="B109" s="85">
        <v>19000724</v>
      </c>
      <c r="C109" s="86" t="s">
        <v>707</v>
      </c>
      <c r="D109" s="87" t="s">
        <v>117</v>
      </c>
      <c r="E109" s="85" t="s">
        <v>202</v>
      </c>
      <c r="F109" s="116">
        <v>9.0299999999999994</v>
      </c>
      <c r="G109" s="88">
        <v>70</v>
      </c>
      <c r="H109" s="44" t="str">
        <f t="shared" si="6"/>
        <v>250.000</v>
      </c>
      <c r="I109" s="83">
        <f t="shared" si="7"/>
        <v>1250000</v>
      </c>
      <c r="J109" s="80"/>
      <c r="K109" s="57" t="s">
        <v>65</v>
      </c>
      <c r="L109" s="88"/>
      <c r="M109" s="7">
        <v>61</v>
      </c>
    </row>
    <row r="110" spans="1:13" s="7" customFormat="1" ht="18" customHeight="1">
      <c r="A110" s="5">
        <v>101</v>
      </c>
      <c r="B110" s="85">
        <v>19001263</v>
      </c>
      <c r="C110" s="86" t="s">
        <v>127</v>
      </c>
      <c r="D110" s="87" t="s">
        <v>117</v>
      </c>
      <c r="E110" s="85" t="s">
        <v>202</v>
      </c>
      <c r="F110" s="116">
        <v>8.7799999999999994</v>
      </c>
      <c r="G110" s="88">
        <v>70</v>
      </c>
      <c r="H110" s="44" t="str">
        <f t="shared" si="6"/>
        <v>250.000</v>
      </c>
      <c r="I110" s="83">
        <f t="shared" si="7"/>
        <v>1250000</v>
      </c>
      <c r="J110" s="63"/>
      <c r="K110" s="49"/>
      <c r="L110" s="88"/>
      <c r="M110" s="7">
        <v>62</v>
      </c>
    </row>
    <row r="111" spans="1:13" s="7" customFormat="1" ht="18" customHeight="1">
      <c r="A111" s="5">
        <v>102</v>
      </c>
      <c r="B111" s="85">
        <v>19000685</v>
      </c>
      <c r="C111" s="86" t="s">
        <v>203</v>
      </c>
      <c r="D111" s="87" t="s">
        <v>73</v>
      </c>
      <c r="E111" s="85" t="s">
        <v>202</v>
      </c>
      <c r="F111" s="116">
        <v>8.75</v>
      </c>
      <c r="G111" s="88">
        <v>73</v>
      </c>
      <c r="H111" s="44" t="str">
        <f t="shared" si="6"/>
        <v>250.000</v>
      </c>
      <c r="I111" s="83">
        <f t="shared" si="7"/>
        <v>1250000</v>
      </c>
      <c r="J111" s="79"/>
      <c r="K111" s="75" t="s">
        <v>65</v>
      </c>
      <c r="L111" s="88"/>
      <c r="M111" s="7">
        <v>63</v>
      </c>
    </row>
    <row r="112" spans="1:13" s="7" customFormat="1" ht="18" customHeight="1">
      <c r="A112" s="5">
        <v>103</v>
      </c>
      <c r="B112" s="85">
        <v>19001878</v>
      </c>
      <c r="C112" s="86" t="s">
        <v>554</v>
      </c>
      <c r="D112" s="87" t="s">
        <v>145</v>
      </c>
      <c r="E112" s="85" t="s">
        <v>202</v>
      </c>
      <c r="F112" s="116">
        <v>8.73</v>
      </c>
      <c r="G112" s="88">
        <v>70</v>
      </c>
      <c r="H112" s="44" t="str">
        <f t="shared" si="6"/>
        <v>250.000</v>
      </c>
      <c r="I112" s="83">
        <f t="shared" si="7"/>
        <v>1250000</v>
      </c>
      <c r="J112" s="73"/>
      <c r="K112" s="71"/>
      <c r="L112" s="88"/>
      <c r="M112" s="7">
        <v>64</v>
      </c>
    </row>
    <row r="113" spans="1:13" s="7" customFormat="1" ht="18" customHeight="1">
      <c r="A113" s="5">
        <v>104</v>
      </c>
      <c r="B113" s="85">
        <v>19001253</v>
      </c>
      <c r="C113" s="86" t="s">
        <v>708</v>
      </c>
      <c r="D113" s="87" t="s">
        <v>709</v>
      </c>
      <c r="E113" s="85" t="s">
        <v>202</v>
      </c>
      <c r="F113" s="116">
        <v>8.49</v>
      </c>
      <c r="G113" s="88">
        <v>70</v>
      </c>
      <c r="H113" s="44" t="str">
        <f t="shared" si="6"/>
        <v>250.000</v>
      </c>
      <c r="I113" s="83">
        <f t="shared" si="7"/>
        <v>1250000</v>
      </c>
      <c r="J113" s="154"/>
      <c r="K113" s="57"/>
      <c r="L113" s="88" t="s">
        <v>65</v>
      </c>
      <c r="M113" s="7">
        <v>65</v>
      </c>
    </row>
    <row r="114" spans="1:13" s="7" customFormat="1" ht="18" customHeight="1">
      <c r="A114" s="5">
        <v>105</v>
      </c>
      <c r="B114" s="85">
        <v>19005007</v>
      </c>
      <c r="C114" s="86" t="s">
        <v>710</v>
      </c>
      <c r="D114" s="87" t="s">
        <v>192</v>
      </c>
      <c r="E114" s="85" t="s">
        <v>202</v>
      </c>
      <c r="F114" s="116">
        <v>8.1199999999999992</v>
      </c>
      <c r="G114" s="88">
        <v>75</v>
      </c>
      <c r="H114" s="44" t="str">
        <f t="shared" si="6"/>
        <v>250.000</v>
      </c>
      <c r="I114" s="83">
        <f t="shared" si="7"/>
        <v>1250000</v>
      </c>
      <c r="J114" s="62"/>
      <c r="K114" s="49" t="s">
        <v>65</v>
      </c>
      <c r="L114" s="88"/>
      <c r="M114" s="7">
        <v>66</v>
      </c>
    </row>
    <row r="115" spans="1:13" s="7" customFormat="1" ht="18" customHeight="1">
      <c r="A115" s="5">
        <v>106</v>
      </c>
      <c r="B115" s="85">
        <v>19003719</v>
      </c>
      <c r="C115" s="86" t="s">
        <v>711</v>
      </c>
      <c r="D115" s="87" t="s">
        <v>130</v>
      </c>
      <c r="E115" s="85" t="s">
        <v>205</v>
      </c>
      <c r="F115" s="116">
        <v>7.77</v>
      </c>
      <c r="G115" s="88">
        <v>76</v>
      </c>
      <c r="H115" s="44" t="str">
        <f t="shared" si="6"/>
        <v>250.000</v>
      </c>
      <c r="I115" s="83">
        <f t="shared" si="7"/>
        <v>1250000</v>
      </c>
      <c r="J115" s="80"/>
      <c r="K115" s="49" t="s">
        <v>65</v>
      </c>
      <c r="L115" s="88"/>
      <c r="M115" s="7">
        <v>67</v>
      </c>
    </row>
    <row r="116" spans="1:13" s="7" customFormat="1" ht="18" customHeight="1">
      <c r="A116" s="5">
        <v>107</v>
      </c>
      <c r="B116" s="85">
        <v>19002636</v>
      </c>
      <c r="C116" s="86" t="s">
        <v>91</v>
      </c>
      <c r="D116" s="87" t="s">
        <v>133</v>
      </c>
      <c r="E116" s="85" t="s">
        <v>205</v>
      </c>
      <c r="F116" s="116">
        <v>8.4</v>
      </c>
      <c r="G116" s="88">
        <v>77</v>
      </c>
      <c r="H116" s="44" t="str">
        <f t="shared" si="6"/>
        <v>250.000</v>
      </c>
      <c r="I116" s="83">
        <f t="shared" si="7"/>
        <v>1250000</v>
      </c>
      <c r="J116" s="61"/>
      <c r="K116" s="57"/>
      <c r="L116" s="88"/>
      <c r="M116" s="7">
        <v>68</v>
      </c>
    </row>
    <row r="117" spans="1:13" s="7" customFormat="1" ht="18" customHeight="1">
      <c r="A117" s="5">
        <v>108</v>
      </c>
      <c r="B117" s="85">
        <v>19001262</v>
      </c>
      <c r="C117" s="86" t="s">
        <v>712</v>
      </c>
      <c r="D117" s="87" t="s">
        <v>117</v>
      </c>
      <c r="E117" s="85" t="s">
        <v>205</v>
      </c>
      <c r="F117" s="116">
        <v>8.4</v>
      </c>
      <c r="G117" s="88">
        <v>70</v>
      </c>
      <c r="H117" s="44" t="str">
        <f t="shared" si="6"/>
        <v>250.000</v>
      </c>
      <c r="I117" s="83">
        <f t="shared" si="7"/>
        <v>1250000</v>
      </c>
      <c r="J117" s="62"/>
      <c r="K117" s="76" t="s">
        <v>65</v>
      </c>
      <c r="L117" s="88"/>
      <c r="M117" s="7">
        <v>69</v>
      </c>
    </row>
    <row r="118" spans="1:13" s="7" customFormat="1" ht="18" customHeight="1">
      <c r="A118" s="5">
        <v>109</v>
      </c>
      <c r="B118" s="85">
        <v>19000850</v>
      </c>
      <c r="C118" s="86" t="s">
        <v>713</v>
      </c>
      <c r="D118" s="87" t="s">
        <v>226</v>
      </c>
      <c r="E118" s="85" t="s">
        <v>205</v>
      </c>
      <c r="F118" s="116">
        <v>8.24</v>
      </c>
      <c r="G118" s="88">
        <v>70</v>
      </c>
      <c r="H118" s="44" t="str">
        <f t="shared" si="6"/>
        <v>250.000</v>
      </c>
      <c r="I118" s="83">
        <f t="shared" si="7"/>
        <v>1250000</v>
      </c>
      <c r="J118" s="80"/>
      <c r="K118" s="49" t="s">
        <v>65</v>
      </c>
      <c r="L118" s="88" t="s">
        <v>65</v>
      </c>
      <c r="M118" s="7">
        <v>70</v>
      </c>
    </row>
    <row r="119" spans="1:13" s="7" customFormat="1" ht="18" customHeight="1">
      <c r="A119" s="5">
        <v>110</v>
      </c>
      <c r="B119" s="85">
        <v>19001498</v>
      </c>
      <c r="C119" s="86" t="s">
        <v>207</v>
      </c>
      <c r="D119" s="87" t="s">
        <v>171</v>
      </c>
      <c r="E119" s="85" t="s">
        <v>205</v>
      </c>
      <c r="F119" s="116">
        <v>9.0399999999999991</v>
      </c>
      <c r="G119" s="88">
        <v>70</v>
      </c>
      <c r="H119" s="44" t="str">
        <f t="shared" si="6"/>
        <v>250.000</v>
      </c>
      <c r="I119" s="83">
        <f t="shared" si="7"/>
        <v>1250000</v>
      </c>
      <c r="J119" s="62"/>
      <c r="K119" s="76" t="s">
        <v>65</v>
      </c>
      <c r="L119" s="88"/>
      <c r="M119" s="7">
        <v>71</v>
      </c>
    </row>
    <row r="120" spans="1:13" s="7" customFormat="1" ht="18" customHeight="1">
      <c r="A120" s="5">
        <v>111</v>
      </c>
      <c r="B120" s="85">
        <v>19000592</v>
      </c>
      <c r="C120" s="86" t="s">
        <v>714</v>
      </c>
      <c r="D120" s="87" t="s">
        <v>187</v>
      </c>
      <c r="E120" s="85" t="s">
        <v>211</v>
      </c>
      <c r="F120" s="116">
        <v>8.52</v>
      </c>
      <c r="G120" s="88">
        <v>70</v>
      </c>
      <c r="H120" s="44" t="str">
        <f t="shared" si="6"/>
        <v>250.000</v>
      </c>
      <c r="I120" s="83">
        <f t="shared" si="7"/>
        <v>1250000</v>
      </c>
      <c r="J120" s="63"/>
      <c r="K120" s="58" t="s">
        <v>65</v>
      </c>
      <c r="L120" s="88"/>
      <c r="M120" s="7">
        <v>72</v>
      </c>
    </row>
    <row r="121" spans="1:13" s="7" customFormat="1" ht="18" customHeight="1">
      <c r="A121" s="5">
        <v>112</v>
      </c>
      <c r="B121" s="85">
        <v>19000915</v>
      </c>
      <c r="C121" s="86" t="s">
        <v>210</v>
      </c>
      <c r="D121" s="87" t="s">
        <v>154</v>
      </c>
      <c r="E121" s="85" t="s">
        <v>211</v>
      </c>
      <c r="F121" s="116">
        <v>9.1199999999999992</v>
      </c>
      <c r="G121" s="88">
        <v>70</v>
      </c>
      <c r="H121" s="44" t="str">
        <f t="shared" si="6"/>
        <v>250.000</v>
      </c>
      <c r="I121" s="83">
        <f t="shared" si="7"/>
        <v>1250000</v>
      </c>
      <c r="J121" s="73"/>
      <c r="K121" s="71"/>
      <c r="L121" s="88"/>
      <c r="M121" s="7">
        <v>73</v>
      </c>
    </row>
    <row r="122" spans="1:13" s="7" customFormat="1" ht="18" customHeight="1">
      <c r="A122" s="5">
        <v>113</v>
      </c>
      <c r="B122" s="85">
        <v>19000014</v>
      </c>
      <c r="C122" s="86" t="s">
        <v>212</v>
      </c>
      <c r="D122" s="87" t="s">
        <v>135</v>
      </c>
      <c r="E122" s="85" t="s">
        <v>211</v>
      </c>
      <c r="F122" s="116">
        <v>9.08</v>
      </c>
      <c r="G122" s="88">
        <v>70</v>
      </c>
      <c r="H122" s="44" t="str">
        <f t="shared" si="6"/>
        <v>250.000</v>
      </c>
      <c r="I122" s="83">
        <f t="shared" si="7"/>
        <v>1250000</v>
      </c>
      <c r="J122" s="69"/>
      <c r="K122" s="43"/>
      <c r="L122" s="88"/>
      <c r="M122" s="7">
        <v>74</v>
      </c>
    </row>
    <row r="123" spans="1:13" s="7" customFormat="1" ht="18" customHeight="1">
      <c r="A123" s="5">
        <v>114</v>
      </c>
      <c r="B123" s="85">
        <v>19000810</v>
      </c>
      <c r="C123" s="86" t="s">
        <v>715</v>
      </c>
      <c r="D123" s="87" t="s">
        <v>551</v>
      </c>
      <c r="E123" s="85" t="s">
        <v>211</v>
      </c>
      <c r="F123" s="116">
        <v>8.2799999999999994</v>
      </c>
      <c r="G123" s="88">
        <v>70</v>
      </c>
      <c r="H123" s="44" t="str">
        <f t="shared" si="6"/>
        <v>250.000</v>
      </c>
      <c r="I123" s="83">
        <f t="shared" si="7"/>
        <v>1250000</v>
      </c>
      <c r="J123" s="78"/>
      <c r="K123" s="49"/>
      <c r="L123" s="88"/>
      <c r="M123" s="7">
        <v>75</v>
      </c>
    </row>
    <row r="124" spans="1:13" s="7" customFormat="1" ht="18" customHeight="1">
      <c r="A124" s="5">
        <v>115</v>
      </c>
      <c r="B124" s="85">
        <v>19000840</v>
      </c>
      <c r="C124" s="86" t="s">
        <v>716</v>
      </c>
      <c r="D124" s="87" t="s">
        <v>527</v>
      </c>
      <c r="E124" s="85" t="s">
        <v>211</v>
      </c>
      <c r="F124" s="116">
        <v>9.1999999999999993</v>
      </c>
      <c r="G124" s="88">
        <v>70</v>
      </c>
      <c r="H124" s="44" t="str">
        <f t="shared" si="6"/>
        <v>250.000</v>
      </c>
      <c r="I124" s="83">
        <f t="shared" si="7"/>
        <v>1250000</v>
      </c>
      <c r="J124" s="63"/>
      <c r="K124" s="75" t="s">
        <v>65</v>
      </c>
      <c r="L124" s="88"/>
      <c r="M124" s="7">
        <v>76</v>
      </c>
    </row>
    <row r="125" spans="1:13" s="7" customFormat="1" ht="18" customHeight="1">
      <c r="A125" s="5">
        <v>116</v>
      </c>
      <c r="B125" s="85">
        <v>19000555</v>
      </c>
      <c r="C125" s="86" t="s">
        <v>717</v>
      </c>
      <c r="D125" s="87" t="s">
        <v>79</v>
      </c>
      <c r="E125" s="85" t="s">
        <v>211</v>
      </c>
      <c r="F125" s="116">
        <v>8.7200000000000006</v>
      </c>
      <c r="G125" s="88">
        <v>70</v>
      </c>
      <c r="H125" s="44" t="str">
        <f t="shared" si="6"/>
        <v>250.000</v>
      </c>
      <c r="I125" s="83">
        <f t="shared" si="7"/>
        <v>1250000</v>
      </c>
      <c r="J125" s="63"/>
      <c r="K125" s="75" t="s">
        <v>65</v>
      </c>
      <c r="L125" s="88"/>
      <c r="M125" s="7">
        <v>77</v>
      </c>
    </row>
    <row r="126" spans="1:13" s="7" customFormat="1" ht="18" customHeight="1">
      <c r="A126" s="5">
        <v>117</v>
      </c>
      <c r="B126" s="85">
        <v>19000088</v>
      </c>
      <c r="C126" s="86" t="s">
        <v>234</v>
      </c>
      <c r="D126" s="87" t="s">
        <v>113</v>
      </c>
      <c r="E126" s="85" t="s">
        <v>211</v>
      </c>
      <c r="F126" s="116">
        <v>8.3699999999999992</v>
      </c>
      <c r="G126" s="88">
        <v>70</v>
      </c>
      <c r="H126" s="44" t="str">
        <f t="shared" si="6"/>
        <v>250.000</v>
      </c>
      <c r="I126" s="83">
        <f t="shared" si="7"/>
        <v>1250000</v>
      </c>
      <c r="J126" s="62"/>
      <c r="K126" s="47"/>
      <c r="L126" s="88"/>
      <c r="M126" s="7">
        <v>78</v>
      </c>
    </row>
    <row r="127" spans="1:13" s="7" customFormat="1" ht="18" customHeight="1">
      <c r="A127" s="5">
        <v>118</v>
      </c>
      <c r="B127" s="85">
        <v>19000414</v>
      </c>
      <c r="C127" s="86" t="s">
        <v>144</v>
      </c>
      <c r="D127" s="87" t="s">
        <v>213</v>
      </c>
      <c r="E127" s="85" t="s">
        <v>211</v>
      </c>
      <c r="F127" s="116">
        <v>8.8699999999999992</v>
      </c>
      <c r="G127" s="88">
        <v>70</v>
      </c>
      <c r="H127" s="44" t="str">
        <f t="shared" si="6"/>
        <v>250.000</v>
      </c>
      <c r="I127" s="83">
        <f t="shared" si="7"/>
        <v>1250000</v>
      </c>
      <c r="J127" s="69"/>
      <c r="K127" s="57" t="s">
        <v>65</v>
      </c>
      <c r="L127" s="88"/>
      <c r="M127" s="7">
        <v>79</v>
      </c>
    </row>
    <row r="128" spans="1:13" s="7" customFormat="1" ht="18" customHeight="1">
      <c r="A128" s="5">
        <v>119</v>
      </c>
      <c r="B128" s="85">
        <v>19000476</v>
      </c>
      <c r="C128" s="86" t="s">
        <v>718</v>
      </c>
      <c r="D128" s="87" t="s">
        <v>677</v>
      </c>
      <c r="E128" s="85" t="s">
        <v>211</v>
      </c>
      <c r="F128" s="116">
        <v>8.16</v>
      </c>
      <c r="G128" s="88">
        <v>70</v>
      </c>
      <c r="H128" s="44" t="str">
        <f t="shared" si="6"/>
        <v>250.000</v>
      </c>
      <c r="I128" s="83">
        <f t="shared" si="7"/>
        <v>1250000</v>
      </c>
      <c r="J128" s="64"/>
      <c r="K128" s="57" t="s">
        <v>65</v>
      </c>
      <c r="L128" s="88"/>
      <c r="M128" s="7">
        <v>80</v>
      </c>
    </row>
    <row r="129" spans="1:13" s="7" customFormat="1" ht="18" customHeight="1">
      <c r="A129" s="5">
        <v>120</v>
      </c>
      <c r="B129" s="85">
        <v>19000854</v>
      </c>
      <c r="C129" s="86" t="s">
        <v>719</v>
      </c>
      <c r="D129" s="87" t="s">
        <v>215</v>
      </c>
      <c r="E129" s="85" t="s">
        <v>211</v>
      </c>
      <c r="F129" s="116">
        <v>8.7799999999999994</v>
      </c>
      <c r="G129" s="88">
        <v>70</v>
      </c>
      <c r="H129" s="44" t="str">
        <f t="shared" si="6"/>
        <v>250.000</v>
      </c>
      <c r="I129" s="83">
        <f t="shared" si="7"/>
        <v>1250000</v>
      </c>
      <c r="J129" s="62"/>
      <c r="K129" s="71"/>
      <c r="L129" s="88"/>
      <c r="M129" s="7">
        <v>81</v>
      </c>
    </row>
    <row r="130" spans="1:13" s="7" customFormat="1" ht="18" customHeight="1">
      <c r="A130" s="5">
        <v>121</v>
      </c>
      <c r="B130" s="85">
        <v>19000424</v>
      </c>
      <c r="C130" s="86" t="s">
        <v>214</v>
      </c>
      <c r="D130" s="87" t="s">
        <v>151</v>
      </c>
      <c r="E130" s="85" t="s">
        <v>211</v>
      </c>
      <c r="F130" s="116">
        <v>8.59</v>
      </c>
      <c r="G130" s="88">
        <v>70</v>
      </c>
      <c r="H130" s="44" t="str">
        <f t="shared" si="6"/>
        <v>250.000</v>
      </c>
      <c r="I130" s="83">
        <f t="shared" si="7"/>
        <v>1250000</v>
      </c>
      <c r="J130" s="62"/>
      <c r="K130" s="49" t="s">
        <v>65</v>
      </c>
      <c r="L130" s="88" t="s">
        <v>65</v>
      </c>
      <c r="M130" s="7">
        <v>82</v>
      </c>
    </row>
    <row r="131" spans="1:13" s="7" customFormat="1" ht="18" customHeight="1">
      <c r="A131" s="5">
        <v>122</v>
      </c>
      <c r="B131" s="85">
        <v>19000053</v>
      </c>
      <c r="C131" s="86" t="s">
        <v>720</v>
      </c>
      <c r="D131" s="87" t="s">
        <v>421</v>
      </c>
      <c r="E131" s="85" t="s">
        <v>211</v>
      </c>
      <c r="F131" s="116">
        <v>8.19</v>
      </c>
      <c r="G131" s="88">
        <v>70</v>
      </c>
      <c r="H131" s="44" t="str">
        <f t="shared" si="6"/>
        <v>250.000</v>
      </c>
      <c r="I131" s="83">
        <f t="shared" si="7"/>
        <v>1250000</v>
      </c>
      <c r="J131" s="63"/>
      <c r="K131" s="49"/>
      <c r="L131" s="88" t="s">
        <v>65</v>
      </c>
      <c r="M131" s="7">
        <v>83</v>
      </c>
    </row>
    <row r="132" spans="1:13" s="7" customFormat="1" ht="18" customHeight="1">
      <c r="A132" s="5">
        <v>123</v>
      </c>
      <c r="B132" s="85">
        <v>19001208</v>
      </c>
      <c r="C132" s="86" t="s">
        <v>721</v>
      </c>
      <c r="D132" s="87" t="s">
        <v>117</v>
      </c>
      <c r="E132" s="85" t="s">
        <v>772</v>
      </c>
      <c r="F132" s="116">
        <v>8.27</v>
      </c>
      <c r="G132" s="88">
        <v>70</v>
      </c>
      <c r="H132" s="44" t="str">
        <f t="shared" si="6"/>
        <v>250.000</v>
      </c>
      <c r="I132" s="83">
        <f t="shared" si="7"/>
        <v>1250000</v>
      </c>
      <c r="J132" s="46"/>
      <c r="K132" s="49" t="s">
        <v>65</v>
      </c>
      <c r="L132" s="88"/>
      <c r="M132" s="7">
        <v>84</v>
      </c>
    </row>
    <row r="133" spans="1:13" s="7" customFormat="1" ht="18" customHeight="1">
      <c r="A133" s="5">
        <v>124</v>
      </c>
      <c r="B133" s="85">
        <v>19001535</v>
      </c>
      <c r="C133" s="86" t="s">
        <v>722</v>
      </c>
      <c r="D133" s="87" t="s">
        <v>135</v>
      </c>
      <c r="E133" s="85" t="s">
        <v>772</v>
      </c>
      <c r="F133" s="116">
        <v>8.6999999999999993</v>
      </c>
      <c r="G133" s="88">
        <v>73</v>
      </c>
      <c r="H133" s="44" t="str">
        <f t="shared" si="6"/>
        <v>250.000</v>
      </c>
      <c r="I133" s="83">
        <f t="shared" si="7"/>
        <v>1250000</v>
      </c>
      <c r="J133" s="63"/>
      <c r="K133" s="49"/>
      <c r="L133" s="88" t="s">
        <v>65</v>
      </c>
      <c r="M133" s="7">
        <v>85</v>
      </c>
    </row>
    <row r="134" spans="1:13" s="7" customFormat="1" ht="18" customHeight="1">
      <c r="A134" s="5">
        <v>125</v>
      </c>
      <c r="B134" s="85">
        <v>19001635</v>
      </c>
      <c r="C134" s="86" t="s">
        <v>723</v>
      </c>
      <c r="D134" s="87" t="s">
        <v>124</v>
      </c>
      <c r="E134" s="85" t="s">
        <v>772</v>
      </c>
      <c r="F134" s="116">
        <v>8.56</v>
      </c>
      <c r="G134" s="88">
        <v>73</v>
      </c>
      <c r="H134" s="44" t="str">
        <f t="shared" si="6"/>
        <v>250.000</v>
      </c>
      <c r="I134" s="83">
        <f t="shared" si="7"/>
        <v>1250000</v>
      </c>
      <c r="J134" s="80"/>
      <c r="K134" s="76" t="s">
        <v>65</v>
      </c>
      <c r="L134" s="88" t="s">
        <v>65</v>
      </c>
      <c r="M134" s="7">
        <v>86</v>
      </c>
    </row>
    <row r="135" spans="1:13" s="7" customFormat="1" ht="18" customHeight="1">
      <c r="A135" s="5">
        <v>126</v>
      </c>
      <c r="B135" s="85">
        <v>19001730</v>
      </c>
      <c r="C135" s="86" t="s">
        <v>352</v>
      </c>
      <c r="D135" s="87" t="s">
        <v>174</v>
      </c>
      <c r="E135" s="85" t="s">
        <v>772</v>
      </c>
      <c r="F135" s="116">
        <v>8.43</v>
      </c>
      <c r="G135" s="88">
        <v>71</v>
      </c>
      <c r="H135" s="44" t="str">
        <f t="shared" si="6"/>
        <v>250.000</v>
      </c>
      <c r="I135" s="83">
        <f t="shared" si="7"/>
        <v>1250000</v>
      </c>
      <c r="J135" s="79"/>
      <c r="K135" s="49"/>
      <c r="L135" s="88"/>
      <c r="M135" s="7">
        <v>87</v>
      </c>
    </row>
    <row r="136" spans="1:13" s="7" customFormat="1" ht="18" customHeight="1">
      <c r="A136" s="5">
        <v>127</v>
      </c>
      <c r="B136" s="85">
        <v>19001642</v>
      </c>
      <c r="C136" s="86" t="s">
        <v>724</v>
      </c>
      <c r="D136" s="87" t="s">
        <v>227</v>
      </c>
      <c r="E136" s="85" t="s">
        <v>772</v>
      </c>
      <c r="F136" s="116">
        <v>8.4700000000000006</v>
      </c>
      <c r="G136" s="88">
        <v>70</v>
      </c>
      <c r="H136" s="44" t="str">
        <f t="shared" si="6"/>
        <v>250.000</v>
      </c>
      <c r="I136" s="83">
        <f t="shared" si="7"/>
        <v>1250000</v>
      </c>
      <c r="J136" s="64"/>
      <c r="K136" s="49" t="s">
        <v>65</v>
      </c>
      <c r="L136" s="88"/>
      <c r="M136" s="7">
        <v>88</v>
      </c>
    </row>
    <row r="137" spans="1:13" s="7" customFormat="1" ht="18" customHeight="1">
      <c r="A137" s="5">
        <v>128</v>
      </c>
      <c r="B137" s="85">
        <v>19001481</v>
      </c>
      <c r="C137" s="86" t="s">
        <v>725</v>
      </c>
      <c r="D137" s="87" t="s">
        <v>219</v>
      </c>
      <c r="E137" s="85" t="s">
        <v>772</v>
      </c>
      <c r="F137" s="116">
        <v>8.75</v>
      </c>
      <c r="G137" s="88">
        <v>70</v>
      </c>
      <c r="H137" s="44" t="str">
        <f t="shared" si="6"/>
        <v>250.000</v>
      </c>
      <c r="I137" s="83">
        <f t="shared" si="7"/>
        <v>1250000</v>
      </c>
      <c r="J137" s="78"/>
      <c r="K137" s="49"/>
      <c r="L137" s="88"/>
      <c r="M137" s="7">
        <v>89</v>
      </c>
    </row>
    <row r="138" spans="1:13" s="7" customFormat="1" ht="18" customHeight="1">
      <c r="A138" s="5">
        <v>129</v>
      </c>
      <c r="B138" s="85">
        <v>19000671</v>
      </c>
      <c r="C138" s="86" t="s">
        <v>726</v>
      </c>
      <c r="D138" s="87" t="s">
        <v>132</v>
      </c>
      <c r="E138" s="85" t="s">
        <v>217</v>
      </c>
      <c r="F138" s="116">
        <v>9.0299999999999994</v>
      </c>
      <c r="G138" s="88">
        <v>70</v>
      </c>
      <c r="H138" s="44" t="str">
        <f t="shared" ref="H138:H169" si="8">IF(AND(F138&gt;=9,G138&gt;=90),"500.000",IF(AND(F138&gt;=8,G138&gt;=80),"425.000",IF(AND(F138&gt;=7,G138&gt;=70),"250.000"," ")))</f>
        <v>250.000</v>
      </c>
      <c r="I138" s="83">
        <f t="shared" ref="I138:I169" si="9">H138*5</f>
        <v>1250000</v>
      </c>
      <c r="J138" s="79"/>
      <c r="K138" s="75" t="s">
        <v>65</v>
      </c>
      <c r="L138" s="88" t="s">
        <v>65</v>
      </c>
      <c r="M138" s="7">
        <v>90</v>
      </c>
    </row>
    <row r="139" spans="1:13" s="7" customFormat="1" ht="18" customHeight="1">
      <c r="A139" s="5">
        <v>130</v>
      </c>
      <c r="B139" s="85">
        <v>19001594</v>
      </c>
      <c r="C139" s="86" t="s">
        <v>216</v>
      </c>
      <c r="D139" s="87" t="s">
        <v>193</v>
      </c>
      <c r="E139" s="85" t="s">
        <v>217</v>
      </c>
      <c r="F139" s="116">
        <v>8.33</v>
      </c>
      <c r="G139" s="88">
        <v>78</v>
      </c>
      <c r="H139" s="44" t="str">
        <f t="shared" si="8"/>
        <v>250.000</v>
      </c>
      <c r="I139" s="83">
        <f t="shared" si="9"/>
        <v>1250000</v>
      </c>
      <c r="J139" s="62"/>
      <c r="K139" s="71"/>
      <c r="L139" s="88"/>
      <c r="M139" s="7">
        <v>91</v>
      </c>
    </row>
    <row r="140" spans="1:13" s="7" customFormat="1" ht="18" customHeight="1">
      <c r="A140" s="5">
        <v>131</v>
      </c>
      <c r="B140" s="85">
        <v>19001557</v>
      </c>
      <c r="C140" s="86" t="s">
        <v>727</v>
      </c>
      <c r="D140" s="87" t="s">
        <v>176</v>
      </c>
      <c r="E140" s="85" t="s">
        <v>217</v>
      </c>
      <c r="F140" s="116">
        <v>8.33</v>
      </c>
      <c r="G140" s="88">
        <v>70</v>
      </c>
      <c r="H140" s="44" t="str">
        <f t="shared" si="8"/>
        <v>250.000</v>
      </c>
      <c r="I140" s="83">
        <f t="shared" si="9"/>
        <v>1250000</v>
      </c>
      <c r="J140" s="78"/>
      <c r="K140" s="57"/>
      <c r="L140" s="88"/>
      <c r="M140" s="7">
        <v>92</v>
      </c>
    </row>
    <row r="141" spans="1:13" s="7" customFormat="1" ht="18" customHeight="1">
      <c r="A141" s="5">
        <v>132</v>
      </c>
      <c r="B141" s="85">
        <v>19001335</v>
      </c>
      <c r="C141" s="86" t="s">
        <v>218</v>
      </c>
      <c r="D141" s="87" t="s">
        <v>219</v>
      </c>
      <c r="E141" s="85" t="s">
        <v>217</v>
      </c>
      <c r="F141" s="116">
        <v>9.5500000000000007</v>
      </c>
      <c r="G141" s="88">
        <v>76</v>
      </c>
      <c r="H141" s="139" t="str">
        <f t="shared" si="8"/>
        <v>250.000</v>
      </c>
      <c r="I141" s="83">
        <f t="shared" si="9"/>
        <v>1250000</v>
      </c>
      <c r="J141" s="152"/>
      <c r="K141" s="57"/>
      <c r="L141" s="88"/>
      <c r="M141" s="7">
        <v>93</v>
      </c>
    </row>
    <row r="142" spans="1:13" s="7" customFormat="1" ht="18" customHeight="1">
      <c r="A142" s="5">
        <v>133</v>
      </c>
      <c r="B142" s="85">
        <v>19000906</v>
      </c>
      <c r="C142" s="86" t="s">
        <v>728</v>
      </c>
      <c r="D142" s="87" t="s">
        <v>153</v>
      </c>
      <c r="E142" s="85" t="s">
        <v>217</v>
      </c>
      <c r="F142" s="116">
        <v>8.9</v>
      </c>
      <c r="G142" s="88">
        <v>70</v>
      </c>
      <c r="H142" s="44" t="str">
        <f t="shared" si="8"/>
        <v>250.000</v>
      </c>
      <c r="I142" s="83">
        <f t="shared" si="9"/>
        <v>1250000</v>
      </c>
      <c r="J142" s="69"/>
      <c r="K142" s="57" t="s">
        <v>65</v>
      </c>
      <c r="L142" s="88" t="s">
        <v>65</v>
      </c>
      <c r="M142" s="7">
        <v>94</v>
      </c>
    </row>
    <row r="143" spans="1:13" s="7" customFormat="1" ht="18" customHeight="1">
      <c r="A143" s="5">
        <v>134</v>
      </c>
      <c r="B143" s="85">
        <v>19001810</v>
      </c>
      <c r="C143" s="86" t="s">
        <v>729</v>
      </c>
      <c r="D143" s="87" t="s">
        <v>407</v>
      </c>
      <c r="E143" s="85" t="s">
        <v>773</v>
      </c>
      <c r="F143" s="116">
        <v>7.35</v>
      </c>
      <c r="G143" s="88">
        <v>70</v>
      </c>
      <c r="H143" s="44" t="str">
        <f t="shared" si="8"/>
        <v>250.000</v>
      </c>
      <c r="I143" s="83">
        <f t="shared" si="9"/>
        <v>1250000</v>
      </c>
      <c r="J143" s="62"/>
      <c r="K143" s="49"/>
      <c r="L143" s="88" t="s">
        <v>65</v>
      </c>
      <c r="M143" s="7">
        <v>95</v>
      </c>
    </row>
    <row r="144" spans="1:13" s="7" customFormat="1" ht="18" customHeight="1">
      <c r="A144" s="5">
        <v>135</v>
      </c>
      <c r="B144" s="85">
        <v>19001334</v>
      </c>
      <c r="C144" s="86" t="s">
        <v>730</v>
      </c>
      <c r="D144" s="87" t="s">
        <v>145</v>
      </c>
      <c r="E144" s="85" t="s">
        <v>773</v>
      </c>
      <c r="F144" s="116">
        <v>7.19</v>
      </c>
      <c r="G144" s="88">
        <v>70</v>
      </c>
      <c r="H144" s="44" t="str">
        <f t="shared" si="8"/>
        <v>250.000</v>
      </c>
      <c r="I144" s="83">
        <f t="shared" si="9"/>
        <v>1250000</v>
      </c>
      <c r="J144" s="80"/>
      <c r="K144" s="57" t="s">
        <v>65</v>
      </c>
      <c r="L144" s="88"/>
      <c r="M144" s="7">
        <v>96</v>
      </c>
    </row>
    <row r="145" spans="1:13" s="7" customFormat="1" ht="18" customHeight="1">
      <c r="A145" s="5">
        <v>136</v>
      </c>
      <c r="B145" s="85">
        <v>19001906</v>
      </c>
      <c r="C145" s="86" t="s">
        <v>583</v>
      </c>
      <c r="D145" s="87" t="s">
        <v>709</v>
      </c>
      <c r="E145" s="85" t="s">
        <v>773</v>
      </c>
      <c r="F145" s="116">
        <v>7.3</v>
      </c>
      <c r="G145" s="88">
        <v>72</v>
      </c>
      <c r="H145" s="44" t="str">
        <f t="shared" si="8"/>
        <v>250.000</v>
      </c>
      <c r="I145" s="83">
        <f t="shared" si="9"/>
        <v>1250000</v>
      </c>
      <c r="J145" s="69"/>
      <c r="K145" s="49" t="s">
        <v>65</v>
      </c>
      <c r="L145" s="88" t="s">
        <v>65</v>
      </c>
      <c r="M145" s="7">
        <v>97</v>
      </c>
    </row>
    <row r="146" spans="1:13" s="7" customFormat="1" ht="18" customHeight="1">
      <c r="A146" s="5">
        <v>137</v>
      </c>
      <c r="B146" s="85">
        <v>19001471</v>
      </c>
      <c r="C146" s="86" t="s">
        <v>731</v>
      </c>
      <c r="D146" s="87" t="s">
        <v>227</v>
      </c>
      <c r="E146" s="85" t="s">
        <v>773</v>
      </c>
      <c r="F146" s="116">
        <v>8.0399999999999991</v>
      </c>
      <c r="G146" s="88">
        <v>72</v>
      </c>
      <c r="H146" s="44" t="str">
        <f t="shared" si="8"/>
        <v>250.000</v>
      </c>
      <c r="I146" s="83">
        <f t="shared" si="9"/>
        <v>1250000</v>
      </c>
      <c r="J146" s="129"/>
      <c r="K146" s="49" t="s">
        <v>65</v>
      </c>
      <c r="L146" s="88"/>
      <c r="M146" s="7">
        <v>98</v>
      </c>
    </row>
    <row r="147" spans="1:13" s="7" customFormat="1" ht="18" customHeight="1">
      <c r="A147" s="5">
        <v>138</v>
      </c>
      <c r="B147" s="85">
        <v>19000210</v>
      </c>
      <c r="C147" s="86" t="s">
        <v>732</v>
      </c>
      <c r="D147" s="87" t="s">
        <v>187</v>
      </c>
      <c r="E147" s="85" t="s">
        <v>221</v>
      </c>
      <c r="F147" s="116">
        <v>7.35</v>
      </c>
      <c r="G147" s="88">
        <v>70</v>
      </c>
      <c r="H147" s="44" t="str">
        <f t="shared" si="8"/>
        <v>250.000</v>
      </c>
      <c r="I147" s="83">
        <f t="shared" si="9"/>
        <v>1250000</v>
      </c>
      <c r="J147" s="62"/>
      <c r="K147" s="71"/>
      <c r="L147" s="88" t="s">
        <v>65</v>
      </c>
      <c r="M147" s="7">
        <v>99</v>
      </c>
    </row>
    <row r="148" spans="1:13" s="7" customFormat="1" ht="18" customHeight="1">
      <c r="A148" s="5">
        <v>139</v>
      </c>
      <c r="B148" s="85">
        <v>19001573</v>
      </c>
      <c r="C148" s="86" t="s">
        <v>220</v>
      </c>
      <c r="D148" s="87" t="s">
        <v>165</v>
      </c>
      <c r="E148" s="85" t="s">
        <v>221</v>
      </c>
      <c r="F148" s="116">
        <v>9.1</v>
      </c>
      <c r="G148" s="88">
        <v>78</v>
      </c>
      <c r="H148" s="44" t="str">
        <f t="shared" si="8"/>
        <v>250.000</v>
      </c>
      <c r="I148" s="83">
        <f t="shared" si="9"/>
        <v>1250000</v>
      </c>
      <c r="J148" s="73"/>
      <c r="K148" s="47"/>
      <c r="L148" s="88"/>
      <c r="M148" s="7">
        <v>100</v>
      </c>
    </row>
    <row r="149" spans="1:13" s="7" customFormat="1" ht="18" customHeight="1">
      <c r="A149" s="5">
        <v>140</v>
      </c>
      <c r="B149" s="85">
        <v>19000768</v>
      </c>
      <c r="C149" s="86" t="s">
        <v>223</v>
      </c>
      <c r="D149" s="87" t="s">
        <v>224</v>
      </c>
      <c r="E149" s="85" t="s">
        <v>221</v>
      </c>
      <c r="F149" s="116">
        <v>8.25</v>
      </c>
      <c r="G149" s="88">
        <v>70</v>
      </c>
      <c r="H149" s="44" t="str">
        <f t="shared" si="8"/>
        <v>250.000</v>
      </c>
      <c r="I149" s="83">
        <f t="shared" si="9"/>
        <v>1250000</v>
      </c>
      <c r="J149" s="64"/>
      <c r="K149" s="57" t="s">
        <v>65</v>
      </c>
      <c r="L149" s="88" t="s">
        <v>65</v>
      </c>
      <c r="M149" s="7">
        <v>101</v>
      </c>
    </row>
    <row r="150" spans="1:13" s="7" customFormat="1" ht="18" customHeight="1">
      <c r="A150" s="5">
        <v>141</v>
      </c>
      <c r="B150" s="85">
        <v>19001347</v>
      </c>
      <c r="C150" s="86" t="s">
        <v>225</v>
      </c>
      <c r="D150" s="87" t="s">
        <v>226</v>
      </c>
      <c r="E150" s="85" t="s">
        <v>221</v>
      </c>
      <c r="F150" s="116">
        <v>8.51</v>
      </c>
      <c r="G150" s="88">
        <v>70</v>
      </c>
      <c r="H150" s="44" t="str">
        <f t="shared" si="8"/>
        <v>250.000</v>
      </c>
      <c r="I150" s="83">
        <f t="shared" si="9"/>
        <v>1250000</v>
      </c>
      <c r="J150" s="74"/>
      <c r="K150" s="57" t="s">
        <v>65</v>
      </c>
      <c r="L150" s="88" t="s">
        <v>65</v>
      </c>
      <c r="M150" s="7">
        <v>102</v>
      </c>
    </row>
    <row r="151" spans="1:13" s="7" customFormat="1" ht="18" customHeight="1">
      <c r="A151" s="5">
        <v>142</v>
      </c>
      <c r="B151" s="85">
        <v>19003904</v>
      </c>
      <c r="C151" s="86" t="s">
        <v>733</v>
      </c>
      <c r="D151" s="87" t="s">
        <v>226</v>
      </c>
      <c r="E151" s="85" t="s">
        <v>221</v>
      </c>
      <c r="F151" s="116">
        <v>8.2899999999999991</v>
      </c>
      <c r="G151" s="88">
        <v>70</v>
      </c>
      <c r="H151" s="44" t="str">
        <f t="shared" si="8"/>
        <v>250.000</v>
      </c>
      <c r="I151" s="83">
        <f t="shared" si="9"/>
        <v>1250000</v>
      </c>
      <c r="J151" s="65"/>
      <c r="K151" s="57"/>
      <c r="L151" s="88" t="s">
        <v>65</v>
      </c>
      <c r="M151" s="7">
        <v>103</v>
      </c>
    </row>
    <row r="152" spans="1:13" s="7" customFormat="1" ht="18" customHeight="1">
      <c r="A152" s="5">
        <v>143</v>
      </c>
      <c r="B152" s="85">
        <v>19001684</v>
      </c>
      <c r="C152" s="86" t="s">
        <v>696</v>
      </c>
      <c r="D152" s="87" t="s">
        <v>148</v>
      </c>
      <c r="E152" s="85" t="s">
        <v>221</v>
      </c>
      <c r="F152" s="116">
        <v>7.84</v>
      </c>
      <c r="G152" s="88">
        <v>75</v>
      </c>
      <c r="H152" s="44" t="str">
        <f t="shared" si="8"/>
        <v>250.000</v>
      </c>
      <c r="I152" s="83">
        <f t="shared" si="9"/>
        <v>1250000</v>
      </c>
      <c r="J152" s="46"/>
      <c r="K152" s="57" t="s">
        <v>65</v>
      </c>
      <c r="L152" s="88" t="s">
        <v>65</v>
      </c>
      <c r="M152" s="7">
        <v>104</v>
      </c>
    </row>
    <row r="153" spans="1:13" s="7" customFormat="1" ht="18" customHeight="1">
      <c r="A153" s="5">
        <v>144</v>
      </c>
      <c r="B153" s="85">
        <v>19002017</v>
      </c>
      <c r="C153" s="86" t="s">
        <v>229</v>
      </c>
      <c r="D153" s="87" t="s">
        <v>230</v>
      </c>
      <c r="E153" s="85" t="s">
        <v>221</v>
      </c>
      <c r="F153" s="116">
        <v>9.18</v>
      </c>
      <c r="G153" s="88">
        <v>70</v>
      </c>
      <c r="H153" s="44" t="str">
        <f t="shared" si="8"/>
        <v>250.000</v>
      </c>
      <c r="I153" s="83">
        <f t="shared" si="9"/>
        <v>1250000</v>
      </c>
      <c r="J153" s="74"/>
      <c r="K153" s="57" t="s">
        <v>65</v>
      </c>
      <c r="L153" s="88" t="s">
        <v>65</v>
      </c>
      <c r="M153" s="7">
        <v>105</v>
      </c>
    </row>
    <row r="154" spans="1:13" s="7" customFormat="1" ht="18" customHeight="1">
      <c r="A154" s="5">
        <v>145</v>
      </c>
      <c r="B154" s="85">
        <v>19000198</v>
      </c>
      <c r="C154" s="86" t="s">
        <v>734</v>
      </c>
      <c r="D154" s="87" t="s">
        <v>601</v>
      </c>
      <c r="E154" s="85" t="s">
        <v>232</v>
      </c>
      <c r="F154" s="116">
        <v>8.4</v>
      </c>
      <c r="G154" s="88">
        <v>70</v>
      </c>
      <c r="H154" s="44" t="str">
        <f t="shared" si="8"/>
        <v>250.000</v>
      </c>
      <c r="I154" s="83">
        <f t="shared" si="9"/>
        <v>1250000</v>
      </c>
      <c r="J154" s="78"/>
      <c r="K154" s="57"/>
      <c r="L154" s="88" t="s">
        <v>65</v>
      </c>
      <c r="M154" s="7">
        <v>106</v>
      </c>
    </row>
    <row r="155" spans="1:13" s="7" customFormat="1" ht="18" customHeight="1">
      <c r="A155" s="5">
        <v>146</v>
      </c>
      <c r="B155" s="85">
        <v>19000578</v>
      </c>
      <c r="C155" s="86" t="s">
        <v>85</v>
      </c>
      <c r="D155" s="87" t="s">
        <v>231</v>
      </c>
      <c r="E155" s="85" t="s">
        <v>232</v>
      </c>
      <c r="F155" s="116">
        <v>9.1300000000000008</v>
      </c>
      <c r="G155" s="88">
        <v>72</v>
      </c>
      <c r="H155" s="44" t="str">
        <f t="shared" si="8"/>
        <v>250.000</v>
      </c>
      <c r="I155" s="83">
        <f t="shared" si="9"/>
        <v>1250000</v>
      </c>
      <c r="J155" s="63"/>
      <c r="K155" s="66"/>
      <c r="L155" s="88" t="s">
        <v>65</v>
      </c>
      <c r="M155" s="7">
        <v>107</v>
      </c>
    </row>
    <row r="156" spans="1:13" s="7" customFormat="1" ht="18" customHeight="1">
      <c r="A156" s="5">
        <v>147</v>
      </c>
      <c r="B156" s="85">
        <v>19000789</v>
      </c>
      <c r="C156" s="86" t="s">
        <v>735</v>
      </c>
      <c r="D156" s="87" t="s">
        <v>252</v>
      </c>
      <c r="E156" s="85" t="s">
        <v>232</v>
      </c>
      <c r="F156" s="116">
        <v>8.1300000000000008</v>
      </c>
      <c r="G156" s="88">
        <v>70</v>
      </c>
      <c r="H156" s="44" t="str">
        <f t="shared" si="8"/>
        <v>250.000</v>
      </c>
      <c r="I156" s="83">
        <f t="shared" si="9"/>
        <v>1250000</v>
      </c>
      <c r="J156" s="73"/>
      <c r="K156" s="71"/>
      <c r="L156" s="88" t="s">
        <v>65</v>
      </c>
      <c r="M156" s="7">
        <v>108</v>
      </c>
    </row>
    <row r="157" spans="1:13" s="7" customFormat="1" ht="18" customHeight="1">
      <c r="A157" s="5">
        <v>148</v>
      </c>
      <c r="B157" s="85">
        <v>19000918</v>
      </c>
      <c r="C157" s="86" t="s">
        <v>736</v>
      </c>
      <c r="D157" s="87" t="s">
        <v>106</v>
      </c>
      <c r="E157" s="85" t="s">
        <v>232</v>
      </c>
      <c r="F157" s="116">
        <v>7.93</v>
      </c>
      <c r="G157" s="88">
        <v>75</v>
      </c>
      <c r="H157" s="44" t="str">
        <f t="shared" si="8"/>
        <v>250.000</v>
      </c>
      <c r="I157" s="83">
        <f t="shared" si="9"/>
        <v>1250000</v>
      </c>
      <c r="J157" s="46"/>
      <c r="K157" s="49" t="s">
        <v>65</v>
      </c>
      <c r="L157" s="88"/>
      <c r="M157" s="7">
        <v>109</v>
      </c>
    </row>
    <row r="158" spans="1:13" s="7" customFormat="1" ht="18" customHeight="1">
      <c r="A158" s="5">
        <v>149</v>
      </c>
      <c r="B158" s="85">
        <v>19001239</v>
      </c>
      <c r="C158" s="86" t="s">
        <v>233</v>
      </c>
      <c r="D158" s="87" t="s">
        <v>87</v>
      </c>
      <c r="E158" s="85" t="s">
        <v>232</v>
      </c>
      <c r="F158" s="116">
        <v>8.23</v>
      </c>
      <c r="G158" s="88">
        <v>75</v>
      </c>
      <c r="H158" s="44" t="str">
        <f t="shared" si="8"/>
        <v>250.000</v>
      </c>
      <c r="I158" s="83">
        <f t="shared" si="9"/>
        <v>1250000</v>
      </c>
      <c r="J158" s="136"/>
      <c r="K158" s="57"/>
      <c r="L158" s="88" t="s">
        <v>65</v>
      </c>
      <c r="M158" s="7">
        <v>110</v>
      </c>
    </row>
    <row r="159" spans="1:13" s="7" customFormat="1" ht="18" customHeight="1">
      <c r="A159" s="5">
        <v>150</v>
      </c>
      <c r="B159" s="85">
        <v>19000145</v>
      </c>
      <c r="C159" s="86" t="s">
        <v>737</v>
      </c>
      <c r="D159" s="87" t="s">
        <v>87</v>
      </c>
      <c r="E159" s="85" t="s">
        <v>232</v>
      </c>
      <c r="F159" s="116">
        <v>7.75</v>
      </c>
      <c r="G159" s="88">
        <v>70</v>
      </c>
      <c r="H159" s="44" t="str">
        <f t="shared" si="8"/>
        <v>250.000</v>
      </c>
      <c r="I159" s="83">
        <f t="shared" si="9"/>
        <v>1250000</v>
      </c>
      <c r="J159" s="63"/>
      <c r="K159" s="58" t="s">
        <v>65</v>
      </c>
      <c r="L159" s="88" t="s">
        <v>65</v>
      </c>
      <c r="M159" s="7">
        <v>111</v>
      </c>
    </row>
    <row r="160" spans="1:13" s="7" customFormat="1" ht="18" customHeight="1">
      <c r="A160" s="5">
        <v>151</v>
      </c>
      <c r="B160" s="85">
        <v>19000527</v>
      </c>
      <c r="C160" s="86" t="s">
        <v>738</v>
      </c>
      <c r="D160" s="87" t="s">
        <v>153</v>
      </c>
      <c r="E160" s="85" t="s">
        <v>232</v>
      </c>
      <c r="F160" s="116">
        <v>8.8000000000000007</v>
      </c>
      <c r="G160" s="88">
        <v>75</v>
      </c>
      <c r="H160" s="44" t="str">
        <f t="shared" si="8"/>
        <v>250.000</v>
      </c>
      <c r="I160" s="83">
        <f t="shared" si="9"/>
        <v>1250000</v>
      </c>
      <c r="J160" s="62"/>
      <c r="K160" s="72"/>
      <c r="L160" s="88" t="s">
        <v>65</v>
      </c>
      <c r="M160" s="7">
        <v>112</v>
      </c>
    </row>
    <row r="161" spans="1:13" s="7" customFormat="1" ht="18" customHeight="1">
      <c r="A161" s="5">
        <v>152</v>
      </c>
      <c r="B161" s="85">
        <v>19001820</v>
      </c>
      <c r="C161" s="86" t="s">
        <v>739</v>
      </c>
      <c r="D161" s="87" t="s">
        <v>132</v>
      </c>
      <c r="E161" s="85" t="s">
        <v>774</v>
      </c>
      <c r="F161" s="116">
        <v>8.85</v>
      </c>
      <c r="G161" s="88">
        <v>75</v>
      </c>
      <c r="H161" s="44" t="str">
        <f t="shared" si="8"/>
        <v>250.000</v>
      </c>
      <c r="I161" s="83">
        <f t="shared" si="9"/>
        <v>1250000</v>
      </c>
      <c r="J161" s="118"/>
      <c r="K161" s="71"/>
      <c r="L161" s="88" t="s">
        <v>65</v>
      </c>
      <c r="M161" s="7">
        <v>113</v>
      </c>
    </row>
    <row r="162" spans="1:13" s="7" customFormat="1" ht="18" customHeight="1">
      <c r="A162" s="5">
        <v>153</v>
      </c>
      <c r="B162" s="85">
        <v>19003317</v>
      </c>
      <c r="C162" s="86" t="s">
        <v>740</v>
      </c>
      <c r="D162" s="87" t="s">
        <v>132</v>
      </c>
      <c r="E162" s="85" t="s">
        <v>774</v>
      </c>
      <c r="F162" s="116">
        <v>7.63</v>
      </c>
      <c r="G162" s="88">
        <v>70</v>
      </c>
      <c r="H162" s="44" t="str">
        <f t="shared" si="8"/>
        <v>250.000</v>
      </c>
      <c r="I162" s="83">
        <f t="shared" si="9"/>
        <v>1250000</v>
      </c>
      <c r="J162" s="62"/>
      <c r="K162" s="49" t="s">
        <v>65</v>
      </c>
      <c r="L162" s="88" t="s">
        <v>65</v>
      </c>
      <c r="M162" s="7">
        <v>114</v>
      </c>
    </row>
    <row r="163" spans="1:13" s="7" customFormat="1" ht="18" customHeight="1">
      <c r="A163" s="5">
        <v>154</v>
      </c>
      <c r="B163" s="85">
        <v>19001293</v>
      </c>
      <c r="C163" s="86" t="s">
        <v>194</v>
      </c>
      <c r="D163" s="87" t="s">
        <v>363</v>
      </c>
      <c r="E163" s="85" t="s">
        <v>774</v>
      </c>
      <c r="F163" s="116">
        <v>8.1</v>
      </c>
      <c r="G163" s="88">
        <v>70</v>
      </c>
      <c r="H163" s="44" t="str">
        <f t="shared" si="8"/>
        <v>250.000</v>
      </c>
      <c r="I163" s="83">
        <f t="shared" si="9"/>
        <v>1250000</v>
      </c>
      <c r="J163" s="61"/>
      <c r="K163" s="57" t="s">
        <v>65</v>
      </c>
      <c r="L163" s="88" t="s">
        <v>65</v>
      </c>
      <c r="M163" s="7">
        <v>115</v>
      </c>
    </row>
    <row r="164" spans="1:13" s="7" customFormat="1" ht="18" customHeight="1">
      <c r="A164" s="5">
        <v>155</v>
      </c>
      <c r="B164" s="85">
        <v>19003565</v>
      </c>
      <c r="C164" s="86" t="s">
        <v>234</v>
      </c>
      <c r="D164" s="87" t="s">
        <v>117</v>
      </c>
      <c r="E164" s="85" t="s">
        <v>774</v>
      </c>
      <c r="F164" s="116">
        <v>9.0399999999999991</v>
      </c>
      <c r="G164" s="88">
        <v>72</v>
      </c>
      <c r="H164" s="44" t="str">
        <f t="shared" si="8"/>
        <v>250.000</v>
      </c>
      <c r="I164" s="83">
        <f t="shared" si="9"/>
        <v>1250000</v>
      </c>
      <c r="J164" s="61"/>
      <c r="K164" s="49"/>
      <c r="L164" s="88"/>
      <c r="M164" s="7">
        <v>116</v>
      </c>
    </row>
    <row r="165" spans="1:13" s="7" customFormat="1" ht="18" customHeight="1">
      <c r="A165" s="5">
        <v>156</v>
      </c>
      <c r="B165" s="85">
        <v>19001763</v>
      </c>
      <c r="C165" s="86" t="s">
        <v>741</v>
      </c>
      <c r="D165" s="87" t="s">
        <v>171</v>
      </c>
      <c r="E165" s="85" t="s">
        <v>774</v>
      </c>
      <c r="F165" s="116">
        <v>8.44</v>
      </c>
      <c r="G165" s="88">
        <v>70</v>
      </c>
      <c r="H165" s="44" t="str">
        <f t="shared" si="8"/>
        <v>250.000</v>
      </c>
      <c r="I165" s="83">
        <f t="shared" si="9"/>
        <v>1250000</v>
      </c>
      <c r="J165" s="62"/>
      <c r="K165" s="71"/>
      <c r="L165" s="88"/>
      <c r="M165" s="7">
        <v>117</v>
      </c>
    </row>
    <row r="166" spans="1:13" s="7" customFormat="1" ht="18" customHeight="1">
      <c r="A166" s="5">
        <v>157</v>
      </c>
      <c r="B166" s="85">
        <v>19002588</v>
      </c>
      <c r="C166" s="86" t="s">
        <v>235</v>
      </c>
      <c r="D166" s="87" t="s">
        <v>137</v>
      </c>
      <c r="E166" s="85" t="s">
        <v>774</v>
      </c>
      <c r="F166" s="116">
        <v>9.17</v>
      </c>
      <c r="G166" s="88">
        <v>72</v>
      </c>
      <c r="H166" s="44" t="str">
        <f t="shared" si="8"/>
        <v>250.000</v>
      </c>
      <c r="I166" s="83">
        <f t="shared" si="9"/>
        <v>1250000</v>
      </c>
      <c r="J166" s="78"/>
      <c r="K166" s="57"/>
      <c r="L166" s="88" t="s">
        <v>65</v>
      </c>
      <c r="M166" s="7">
        <v>118</v>
      </c>
    </row>
    <row r="167" spans="1:13" s="7" customFormat="1" ht="18" customHeight="1">
      <c r="A167" s="5">
        <v>158</v>
      </c>
      <c r="B167" s="85">
        <v>19001848</v>
      </c>
      <c r="C167" s="86" t="s">
        <v>742</v>
      </c>
      <c r="D167" s="87" t="s">
        <v>255</v>
      </c>
      <c r="E167" s="85" t="s">
        <v>774</v>
      </c>
      <c r="F167" s="116">
        <v>7.81</v>
      </c>
      <c r="G167" s="88">
        <v>70</v>
      </c>
      <c r="H167" s="44" t="str">
        <f t="shared" si="8"/>
        <v>250.000</v>
      </c>
      <c r="I167" s="83">
        <f t="shared" si="9"/>
        <v>1250000</v>
      </c>
      <c r="J167" s="62"/>
      <c r="K167" s="76" t="s">
        <v>65</v>
      </c>
      <c r="L167" s="88" t="s">
        <v>65</v>
      </c>
      <c r="M167" s="7">
        <v>119</v>
      </c>
    </row>
    <row r="168" spans="1:13" s="7" customFormat="1" ht="18" customHeight="1">
      <c r="A168" s="5">
        <v>159</v>
      </c>
      <c r="B168" s="85">
        <v>19001385</v>
      </c>
      <c r="C168" s="86" t="s">
        <v>743</v>
      </c>
      <c r="D168" s="87" t="s">
        <v>744</v>
      </c>
      <c r="E168" s="85" t="s">
        <v>774</v>
      </c>
      <c r="F168" s="116">
        <v>8.31</v>
      </c>
      <c r="G168" s="88">
        <v>70</v>
      </c>
      <c r="H168" s="44" t="str">
        <f t="shared" si="8"/>
        <v>250.000</v>
      </c>
      <c r="I168" s="83">
        <f t="shared" si="9"/>
        <v>1250000</v>
      </c>
      <c r="J168" s="61"/>
      <c r="K168" s="75" t="s">
        <v>65</v>
      </c>
      <c r="L168" s="88" t="s">
        <v>65</v>
      </c>
      <c r="M168" s="7">
        <v>120</v>
      </c>
    </row>
    <row r="169" spans="1:13" s="7" customFormat="1" ht="18" customHeight="1">
      <c r="A169" s="5">
        <v>160</v>
      </c>
      <c r="B169" s="85">
        <v>19001301</v>
      </c>
      <c r="C169" s="86" t="s">
        <v>745</v>
      </c>
      <c r="D169" s="87" t="s">
        <v>141</v>
      </c>
      <c r="E169" s="85" t="s">
        <v>774</v>
      </c>
      <c r="F169" s="116">
        <v>9.15</v>
      </c>
      <c r="G169" s="88">
        <v>72</v>
      </c>
      <c r="H169" s="44" t="str">
        <f t="shared" si="8"/>
        <v>250.000</v>
      </c>
      <c r="I169" s="83">
        <f t="shared" si="9"/>
        <v>1250000</v>
      </c>
      <c r="J169" s="62"/>
      <c r="K169" s="66"/>
      <c r="L169" s="88" t="s">
        <v>65</v>
      </c>
      <c r="M169" s="7">
        <v>121</v>
      </c>
    </row>
    <row r="170" spans="1:13" s="7" customFormat="1" ht="18" customHeight="1">
      <c r="A170" s="5">
        <v>161</v>
      </c>
      <c r="B170" s="85">
        <v>19002544</v>
      </c>
      <c r="C170" s="86" t="s">
        <v>746</v>
      </c>
      <c r="D170" s="87" t="s">
        <v>141</v>
      </c>
      <c r="E170" s="85" t="s">
        <v>774</v>
      </c>
      <c r="F170" s="116">
        <v>7.38</v>
      </c>
      <c r="G170" s="88">
        <v>70</v>
      </c>
      <c r="H170" s="44" t="str">
        <f t="shared" ref="H170:H187" si="10">IF(AND(F170&gt;=9,G170&gt;=90),"500.000",IF(AND(F170&gt;=8,G170&gt;=80),"425.000",IF(AND(F170&gt;=7,G170&gt;=70),"250.000"," ")))</f>
        <v>250.000</v>
      </c>
      <c r="I170" s="83">
        <f t="shared" ref="I170:I187" si="11">H170*5</f>
        <v>1250000</v>
      </c>
      <c r="J170" s="63"/>
      <c r="K170" s="57"/>
      <c r="L170" s="88" t="s">
        <v>65</v>
      </c>
      <c r="M170" s="7">
        <v>122</v>
      </c>
    </row>
    <row r="171" spans="1:13" s="7" customFormat="1" ht="18" customHeight="1">
      <c r="A171" s="5">
        <v>162</v>
      </c>
      <c r="B171" s="85">
        <v>19001786</v>
      </c>
      <c r="C171" s="86" t="s">
        <v>747</v>
      </c>
      <c r="D171" s="87" t="s">
        <v>421</v>
      </c>
      <c r="E171" s="85" t="s">
        <v>774</v>
      </c>
      <c r="F171" s="116">
        <v>8.69</v>
      </c>
      <c r="G171" s="88">
        <v>72</v>
      </c>
      <c r="H171" s="44" t="str">
        <f t="shared" si="10"/>
        <v>250.000</v>
      </c>
      <c r="I171" s="83">
        <f t="shared" si="11"/>
        <v>1250000</v>
      </c>
      <c r="J171" s="62"/>
      <c r="K171" s="49"/>
      <c r="L171" s="88" t="s">
        <v>65</v>
      </c>
      <c r="M171" s="7">
        <v>123</v>
      </c>
    </row>
    <row r="172" spans="1:13" s="7" customFormat="1" ht="18" customHeight="1">
      <c r="A172" s="5">
        <v>163</v>
      </c>
      <c r="B172" s="85">
        <v>19000733</v>
      </c>
      <c r="C172" s="86" t="s">
        <v>748</v>
      </c>
      <c r="D172" s="87" t="s">
        <v>187</v>
      </c>
      <c r="E172" s="85" t="s">
        <v>236</v>
      </c>
      <c r="F172" s="116">
        <v>8.02</v>
      </c>
      <c r="G172" s="88">
        <v>72</v>
      </c>
      <c r="H172" s="44" t="str">
        <f t="shared" si="10"/>
        <v>250.000</v>
      </c>
      <c r="I172" s="83">
        <f t="shared" si="11"/>
        <v>1250000</v>
      </c>
      <c r="J172" s="69"/>
      <c r="K172" s="57"/>
      <c r="L172" s="88" t="s">
        <v>65</v>
      </c>
      <c r="M172" s="7">
        <v>124</v>
      </c>
    </row>
    <row r="173" spans="1:13" s="7" customFormat="1" ht="18" customHeight="1">
      <c r="A173" s="5">
        <v>164</v>
      </c>
      <c r="B173" s="85">
        <v>19000861</v>
      </c>
      <c r="C173" s="86" t="s">
        <v>749</v>
      </c>
      <c r="D173" s="87" t="s">
        <v>87</v>
      </c>
      <c r="E173" s="85" t="s">
        <v>236</v>
      </c>
      <c r="F173" s="116">
        <v>8.44</v>
      </c>
      <c r="G173" s="88">
        <v>70</v>
      </c>
      <c r="H173" s="44" t="str">
        <f t="shared" si="10"/>
        <v>250.000</v>
      </c>
      <c r="I173" s="83">
        <f t="shared" si="11"/>
        <v>1250000</v>
      </c>
      <c r="J173" s="78"/>
      <c r="K173" s="49"/>
      <c r="L173" s="88" t="s">
        <v>65</v>
      </c>
      <c r="M173" s="7">
        <v>125</v>
      </c>
    </row>
    <row r="174" spans="1:13" s="7" customFormat="1" ht="18" customHeight="1">
      <c r="A174" s="5">
        <v>165</v>
      </c>
      <c r="B174" s="85">
        <v>19001504</v>
      </c>
      <c r="C174" s="86" t="s">
        <v>750</v>
      </c>
      <c r="D174" s="87" t="s">
        <v>132</v>
      </c>
      <c r="E174" s="85" t="s">
        <v>775</v>
      </c>
      <c r="F174" s="116">
        <v>7.45</v>
      </c>
      <c r="G174" s="88">
        <v>79</v>
      </c>
      <c r="H174" s="44" t="str">
        <f t="shared" si="10"/>
        <v>250.000</v>
      </c>
      <c r="I174" s="83">
        <f t="shared" si="11"/>
        <v>1250000</v>
      </c>
      <c r="J174" s="62"/>
      <c r="K174" s="49" t="s">
        <v>65</v>
      </c>
      <c r="L174" s="88" t="s">
        <v>65</v>
      </c>
      <c r="M174" s="7">
        <v>126</v>
      </c>
    </row>
    <row r="175" spans="1:13" s="7" customFormat="1" ht="18" customHeight="1">
      <c r="A175" s="5">
        <v>166</v>
      </c>
      <c r="B175" s="85">
        <v>19002227</v>
      </c>
      <c r="C175" s="86" t="s">
        <v>400</v>
      </c>
      <c r="D175" s="87" t="s">
        <v>323</v>
      </c>
      <c r="E175" s="85" t="s">
        <v>775</v>
      </c>
      <c r="F175" s="116">
        <v>7.21</v>
      </c>
      <c r="G175" s="88">
        <v>75</v>
      </c>
      <c r="H175" s="44" t="str">
        <f t="shared" si="10"/>
        <v>250.000</v>
      </c>
      <c r="I175" s="83">
        <f t="shared" si="11"/>
        <v>1250000</v>
      </c>
      <c r="J175" s="62"/>
      <c r="K175" s="49" t="s">
        <v>65</v>
      </c>
      <c r="L175" s="88"/>
      <c r="M175" s="7">
        <v>127</v>
      </c>
    </row>
    <row r="176" spans="1:13" s="7" customFormat="1" ht="18" customHeight="1">
      <c r="A176" s="5">
        <v>167</v>
      </c>
      <c r="B176" s="85">
        <v>19002238</v>
      </c>
      <c r="C176" s="86" t="s">
        <v>751</v>
      </c>
      <c r="D176" s="87" t="s">
        <v>78</v>
      </c>
      <c r="E176" s="85" t="s">
        <v>775</v>
      </c>
      <c r="F176" s="116">
        <v>7.88</v>
      </c>
      <c r="G176" s="88">
        <v>72</v>
      </c>
      <c r="H176" s="44" t="str">
        <f t="shared" si="10"/>
        <v>250.000</v>
      </c>
      <c r="I176" s="83">
        <f t="shared" si="11"/>
        <v>1250000</v>
      </c>
      <c r="J176" s="73"/>
      <c r="K176" s="47"/>
      <c r="L176" s="88"/>
      <c r="M176" s="7">
        <v>128</v>
      </c>
    </row>
    <row r="177" spans="1:13" s="7" customFormat="1" ht="18" customHeight="1">
      <c r="A177" s="5">
        <v>168</v>
      </c>
      <c r="B177" s="85">
        <v>19003905</v>
      </c>
      <c r="C177" s="86" t="s">
        <v>752</v>
      </c>
      <c r="D177" s="87" t="s">
        <v>124</v>
      </c>
      <c r="E177" s="85" t="s">
        <v>775</v>
      </c>
      <c r="F177" s="116">
        <v>7.75</v>
      </c>
      <c r="G177" s="88">
        <v>70</v>
      </c>
      <c r="H177" s="44" t="str">
        <f t="shared" si="10"/>
        <v>250.000</v>
      </c>
      <c r="I177" s="83">
        <f t="shared" si="11"/>
        <v>1250000</v>
      </c>
      <c r="J177" s="84"/>
      <c r="K177" s="57" t="s">
        <v>65</v>
      </c>
      <c r="L177" s="88" t="s">
        <v>65</v>
      </c>
      <c r="M177" s="7">
        <v>129</v>
      </c>
    </row>
    <row r="178" spans="1:13" s="7" customFormat="1" ht="18" customHeight="1">
      <c r="A178" s="5">
        <v>169</v>
      </c>
      <c r="B178" s="85">
        <v>19001608</v>
      </c>
      <c r="C178" s="86" t="s">
        <v>753</v>
      </c>
      <c r="D178" s="87" t="s">
        <v>136</v>
      </c>
      <c r="E178" s="85" t="s">
        <v>775</v>
      </c>
      <c r="F178" s="116">
        <v>7.92</v>
      </c>
      <c r="G178" s="88">
        <v>75</v>
      </c>
      <c r="H178" s="44" t="str">
        <f t="shared" si="10"/>
        <v>250.000</v>
      </c>
      <c r="I178" s="83">
        <f t="shared" si="11"/>
        <v>1250000</v>
      </c>
      <c r="J178" s="80"/>
      <c r="K178" s="57" t="s">
        <v>65</v>
      </c>
      <c r="L178" s="88" t="s">
        <v>65</v>
      </c>
      <c r="M178" s="7">
        <v>130</v>
      </c>
    </row>
    <row r="179" spans="1:13" s="7" customFormat="1" ht="18" customHeight="1">
      <c r="A179" s="5">
        <v>170</v>
      </c>
      <c r="B179" s="85">
        <v>19000290</v>
      </c>
      <c r="C179" s="86" t="s">
        <v>754</v>
      </c>
      <c r="D179" s="87" t="s">
        <v>139</v>
      </c>
      <c r="E179" s="85" t="s">
        <v>775</v>
      </c>
      <c r="F179" s="116">
        <v>8.14</v>
      </c>
      <c r="G179" s="88">
        <v>75</v>
      </c>
      <c r="H179" s="44" t="str">
        <f t="shared" si="10"/>
        <v>250.000</v>
      </c>
      <c r="I179" s="83">
        <f t="shared" si="11"/>
        <v>1250000</v>
      </c>
      <c r="J179" s="62"/>
      <c r="K179" s="72"/>
      <c r="L179" s="88" t="s">
        <v>65</v>
      </c>
      <c r="M179" s="7">
        <v>131</v>
      </c>
    </row>
    <row r="180" spans="1:13" s="7" customFormat="1" ht="18" customHeight="1">
      <c r="A180" s="5">
        <v>171</v>
      </c>
      <c r="B180" s="85">
        <v>19000729</v>
      </c>
      <c r="C180" s="86" t="s">
        <v>755</v>
      </c>
      <c r="D180" s="87" t="s">
        <v>756</v>
      </c>
      <c r="E180" s="85" t="s">
        <v>776</v>
      </c>
      <c r="F180" s="116">
        <v>8.01</v>
      </c>
      <c r="G180" s="88">
        <v>70</v>
      </c>
      <c r="H180" s="44" t="str">
        <f t="shared" si="10"/>
        <v>250.000</v>
      </c>
      <c r="I180" s="83">
        <f t="shared" si="11"/>
        <v>1250000</v>
      </c>
      <c r="J180" s="64"/>
      <c r="K180" s="49" t="s">
        <v>65</v>
      </c>
      <c r="L180" s="88" t="s">
        <v>65</v>
      </c>
      <c r="M180" s="7">
        <v>132</v>
      </c>
    </row>
    <row r="181" spans="1:13" s="7" customFormat="1" ht="18" customHeight="1">
      <c r="A181" s="5">
        <v>172</v>
      </c>
      <c r="B181" s="85">
        <v>19000630</v>
      </c>
      <c r="C181" s="86" t="s">
        <v>757</v>
      </c>
      <c r="D181" s="87" t="s">
        <v>146</v>
      </c>
      <c r="E181" s="85" t="s">
        <v>776</v>
      </c>
      <c r="F181" s="116">
        <v>8.67</v>
      </c>
      <c r="G181" s="88">
        <v>70</v>
      </c>
      <c r="H181" s="44" t="str">
        <f t="shared" si="10"/>
        <v>250.000</v>
      </c>
      <c r="I181" s="83">
        <f t="shared" si="11"/>
        <v>1250000</v>
      </c>
      <c r="J181" s="63"/>
      <c r="K181" s="75" t="s">
        <v>65</v>
      </c>
      <c r="L181" s="88" t="s">
        <v>65</v>
      </c>
      <c r="M181" s="7">
        <v>133</v>
      </c>
    </row>
    <row r="182" spans="1:13" s="7" customFormat="1" ht="18" customHeight="1">
      <c r="A182" s="5">
        <v>173</v>
      </c>
      <c r="B182" s="85">
        <v>19000026</v>
      </c>
      <c r="C182" s="86" t="s">
        <v>239</v>
      </c>
      <c r="D182" s="87" t="s">
        <v>147</v>
      </c>
      <c r="E182" s="85" t="s">
        <v>776</v>
      </c>
      <c r="F182" s="116">
        <v>9.2100000000000009</v>
      </c>
      <c r="G182" s="88">
        <v>76</v>
      </c>
      <c r="H182" s="44" t="str">
        <f t="shared" si="10"/>
        <v>250.000</v>
      </c>
      <c r="I182" s="83">
        <f t="shared" si="11"/>
        <v>1250000</v>
      </c>
      <c r="J182" s="79"/>
      <c r="K182" s="75" t="s">
        <v>65</v>
      </c>
      <c r="L182" s="88" t="s">
        <v>65</v>
      </c>
      <c r="M182" s="7">
        <v>134</v>
      </c>
    </row>
    <row r="183" spans="1:13" s="7" customFormat="1" ht="18" customHeight="1">
      <c r="A183" s="5">
        <v>174</v>
      </c>
      <c r="B183" s="85">
        <v>19001369</v>
      </c>
      <c r="C183" s="86" t="s">
        <v>758</v>
      </c>
      <c r="D183" s="87" t="s">
        <v>173</v>
      </c>
      <c r="E183" s="85" t="s">
        <v>777</v>
      </c>
      <c r="F183" s="116">
        <v>8.32</v>
      </c>
      <c r="G183" s="88">
        <v>75</v>
      </c>
      <c r="H183" s="44" t="str">
        <f t="shared" si="10"/>
        <v>250.000</v>
      </c>
      <c r="I183" s="83">
        <f t="shared" si="11"/>
        <v>1250000</v>
      </c>
      <c r="J183" s="64"/>
      <c r="K183" s="49" t="s">
        <v>65</v>
      </c>
      <c r="L183" s="88"/>
      <c r="M183" s="7">
        <v>135</v>
      </c>
    </row>
    <row r="184" spans="1:13" s="7" customFormat="1" ht="18" customHeight="1">
      <c r="A184" s="5">
        <v>175</v>
      </c>
      <c r="B184" s="85">
        <v>19001773</v>
      </c>
      <c r="C184" s="86" t="s">
        <v>759</v>
      </c>
      <c r="D184" s="87" t="s">
        <v>132</v>
      </c>
      <c r="E184" s="85" t="s">
        <v>778</v>
      </c>
      <c r="F184" s="116">
        <v>8.61</v>
      </c>
      <c r="G184" s="88">
        <v>70</v>
      </c>
      <c r="H184" s="44" t="str">
        <f t="shared" si="10"/>
        <v>250.000</v>
      </c>
      <c r="I184" s="83">
        <f t="shared" si="11"/>
        <v>1250000</v>
      </c>
      <c r="J184" s="78"/>
      <c r="K184" s="76"/>
      <c r="L184" s="88" t="s">
        <v>65</v>
      </c>
      <c r="M184" s="7">
        <v>136</v>
      </c>
    </row>
    <row r="185" spans="1:13" s="7" customFormat="1" ht="18" customHeight="1">
      <c r="A185" s="5">
        <v>176</v>
      </c>
      <c r="B185" s="85">
        <v>19001649</v>
      </c>
      <c r="C185" s="86" t="s">
        <v>142</v>
      </c>
      <c r="D185" s="87" t="s">
        <v>760</v>
      </c>
      <c r="E185" s="85" t="s">
        <v>778</v>
      </c>
      <c r="F185" s="116">
        <v>8.11</v>
      </c>
      <c r="G185" s="88">
        <v>75</v>
      </c>
      <c r="H185" s="44" t="str">
        <f t="shared" si="10"/>
        <v>250.000</v>
      </c>
      <c r="I185" s="83">
        <f t="shared" si="11"/>
        <v>1250000</v>
      </c>
      <c r="J185" s="79"/>
      <c r="K185" s="75" t="s">
        <v>65</v>
      </c>
      <c r="L185" s="88"/>
      <c r="M185" s="7">
        <v>137</v>
      </c>
    </row>
    <row r="186" spans="1:13" s="7" customFormat="1" ht="18" customHeight="1">
      <c r="A186" s="5">
        <v>177</v>
      </c>
      <c r="B186" s="85">
        <v>19002939</v>
      </c>
      <c r="C186" s="86" t="s">
        <v>761</v>
      </c>
      <c r="D186" s="87" t="s">
        <v>240</v>
      </c>
      <c r="E186" s="85" t="s">
        <v>778</v>
      </c>
      <c r="F186" s="116">
        <v>8.41</v>
      </c>
      <c r="G186" s="88">
        <v>73</v>
      </c>
      <c r="H186" s="44" t="str">
        <f t="shared" si="10"/>
        <v>250.000</v>
      </c>
      <c r="I186" s="83">
        <f t="shared" si="11"/>
        <v>1250000</v>
      </c>
      <c r="J186" s="63"/>
      <c r="K186" s="75" t="s">
        <v>65</v>
      </c>
      <c r="L186" s="88" t="s">
        <v>65</v>
      </c>
      <c r="M186" s="7">
        <v>138</v>
      </c>
    </row>
    <row r="187" spans="1:13" s="7" customFormat="1" ht="18" customHeight="1">
      <c r="A187" s="5">
        <v>178</v>
      </c>
      <c r="B187" s="85">
        <v>19001882</v>
      </c>
      <c r="C187" s="86" t="s">
        <v>762</v>
      </c>
      <c r="D187" s="87" t="s">
        <v>763</v>
      </c>
      <c r="E187" s="85" t="s">
        <v>778</v>
      </c>
      <c r="F187" s="116">
        <v>8.61</v>
      </c>
      <c r="G187" s="88">
        <v>70</v>
      </c>
      <c r="H187" s="44" t="str">
        <f t="shared" si="10"/>
        <v>250.000</v>
      </c>
      <c r="I187" s="83">
        <f t="shared" si="11"/>
        <v>1250000</v>
      </c>
      <c r="J187" s="185">
        <f>SUM(I49:I187)</f>
        <v>173750000</v>
      </c>
      <c r="K187" s="49"/>
      <c r="L187" s="88" t="s">
        <v>65</v>
      </c>
      <c r="M187" s="7">
        <v>139</v>
      </c>
    </row>
    <row r="188" spans="1:13" s="7" customFormat="1" ht="24.95" customHeight="1">
      <c r="A188" s="218" t="s">
        <v>3</v>
      </c>
      <c r="B188" s="219"/>
      <c r="C188" s="219"/>
      <c r="D188" s="97">
        <f>A187</f>
        <v>178</v>
      </c>
      <c r="E188" s="220" t="s">
        <v>779</v>
      </c>
      <c r="F188" s="221"/>
      <c r="G188" s="221"/>
      <c r="H188" s="222"/>
      <c r="I188" s="98">
        <f>SUM(I10:I187)</f>
        <v>257750000</v>
      </c>
      <c r="J188" s="99"/>
      <c r="K188" s="33"/>
      <c r="L188" s="66">
        <f>COUNTIF(L10:L187,"Nữ")</f>
        <v>67</v>
      </c>
      <c r="M188" s="7">
        <f>3+36+139</f>
        <v>178</v>
      </c>
    </row>
    <row r="189" spans="1:13" ht="24.95" customHeight="1">
      <c r="A189" s="236" t="s">
        <v>780</v>
      </c>
      <c r="B189" s="237"/>
      <c r="C189" s="237"/>
      <c r="D189" s="237"/>
      <c r="E189" s="237"/>
      <c r="F189" s="237"/>
      <c r="G189" s="237"/>
      <c r="H189" s="237"/>
      <c r="I189" s="237"/>
      <c r="J189" s="238"/>
      <c r="K189" s="32"/>
      <c r="L189" s="15"/>
    </row>
    <row r="190" spans="1:13" ht="18" customHeight="1">
      <c r="A190" s="100">
        <v>1277</v>
      </c>
      <c r="B190" s="10"/>
      <c r="C190" s="10"/>
      <c r="D190" s="10"/>
      <c r="E190" s="10"/>
      <c r="F190" s="10"/>
      <c r="G190" s="10"/>
      <c r="H190" s="10"/>
      <c r="I190" s="14"/>
      <c r="J190" s="10"/>
      <c r="K190" s="10"/>
      <c r="L190" s="12"/>
    </row>
    <row r="191" spans="1:13" s="7" customFormat="1" ht="18" hidden="1" customHeight="1">
      <c r="A191" s="239" t="s">
        <v>90</v>
      </c>
      <c r="B191" s="239"/>
      <c r="C191" s="239"/>
      <c r="D191" s="239"/>
      <c r="E191" s="239" t="s">
        <v>63</v>
      </c>
      <c r="F191" s="239"/>
      <c r="G191" s="239"/>
      <c r="H191" s="239"/>
      <c r="I191" s="239" t="s">
        <v>39</v>
      </c>
      <c r="J191" s="239"/>
      <c r="L191" s="18"/>
    </row>
    <row r="192" spans="1:13" ht="18" hidden="1" customHeight="1">
      <c r="L192" s="12"/>
    </row>
    <row r="193" spans="1:12" s="104" customFormat="1" ht="18" hidden="1" customHeight="1">
      <c r="A193" s="240" t="s">
        <v>51</v>
      </c>
      <c r="B193" s="240"/>
      <c r="C193" s="240"/>
      <c r="D193" s="240"/>
      <c r="E193" s="240" t="s">
        <v>51</v>
      </c>
      <c r="F193" s="240"/>
      <c r="G193" s="240"/>
      <c r="H193" s="240"/>
      <c r="I193" s="240" t="s">
        <v>51</v>
      </c>
      <c r="J193" s="240"/>
      <c r="L193" s="107"/>
    </row>
    <row r="194" spans="1:12" ht="18" hidden="1" customHeight="1">
      <c r="L194" s="12"/>
    </row>
    <row r="195" spans="1:12" ht="18" hidden="1" customHeight="1">
      <c r="L195" s="12"/>
    </row>
    <row r="196" spans="1:12" ht="18" hidden="1" customHeight="1">
      <c r="A196" s="224" t="s">
        <v>88</v>
      </c>
      <c r="B196" s="224"/>
      <c r="C196" s="224"/>
      <c r="D196" s="224"/>
      <c r="E196" s="224" t="s">
        <v>64</v>
      </c>
      <c r="F196" s="224"/>
      <c r="G196" s="224"/>
      <c r="H196" s="224"/>
      <c r="I196" s="224" t="s">
        <v>60</v>
      </c>
      <c r="J196" s="224"/>
      <c r="K196" s="224"/>
      <c r="L196" s="12"/>
    </row>
    <row r="197" spans="1:12" ht="18" customHeight="1">
      <c r="A197" s="122"/>
      <c r="B197" s="122"/>
      <c r="C197" s="122"/>
      <c r="D197" s="122"/>
      <c r="E197" s="122"/>
      <c r="F197" s="122"/>
      <c r="G197" s="122"/>
      <c r="H197" s="122"/>
      <c r="I197" s="122"/>
      <c r="J197" s="122"/>
      <c r="K197" s="122"/>
      <c r="L197" s="12"/>
    </row>
    <row r="198" spans="1:12" ht="18" customHeight="1">
      <c r="A198" s="122"/>
      <c r="B198" s="122"/>
      <c r="C198" s="122"/>
      <c r="D198" s="122"/>
      <c r="E198" s="122"/>
      <c r="F198" s="122"/>
      <c r="G198" s="122"/>
      <c r="H198" s="122"/>
      <c r="I198" s="122"/>
      <c r="J198" s="122"/>
      <c r="K198" s="122"/>
      <c r="L198" s="12"/>
    </row>
    <row r="199" spans="1:12" ht="18" customHeight="1">
      <c r="A199" s="122"/>
      <c r="B199" s="122"/>
      <c r="C199" s="122"/>
      <c r="D199" s="122"/>
      <c r="E199" s="122"/>
      <c r="F199" s="122"/>
      <c r="G199" s="122"/>
      <c r="H199" s="122"/>
      <c r="I199" s="122"/>
      <c r="J199" s="122"/>
      <c r="K199" s="122"/>
      <c r="L199" s="12"/>
    </row>
    <row r="200" spans="1:12" ht="18" customHeight="1">
      <c r="A200" s="122"/>
      <c r="B200" s="122"/>
      <c r="C200" s="122"/>
      <c r="D200" s="122"/>
      <c r="E200" s="122"/>
      <c r="F200" s="122"/>
      <c r="G200" s="122"/>
      <c r="H200" s="122"/>
      <c r="I200" s="122"/>
      <c r="J200" s="122"/>
      <c r="K200" s="122"/>
      <c r="L200" s="12"/>
    </row>
    <row r="201" spans="1:12" ht="18" customHeight="1">
      <c r="A201" s="122"/>
      <c r="B201" s="122"/>
      <c r="C201" s="122"/>
      <c r="D201" s="122"/>
      <c r="E201" s="122"/>
      <c r="F201" s="122"/>
      <c r="G201" s="122"/>
      <c r="H201" s="122"/>
      <c r="I201" s="122"/>
      <c r="J201" s="122"/>
      <c r="K201" s="122"/>
      <c r="L201" s="12"/>
    </row>
  </sheetData>
  <sortState ref="A49:M187">
    <sortCondition descending="1" ref="I10:I187"/>
  </sortState>
  <mergeCells count="23">
    <mergeCell ref="A196:D196"/>
    <mergeCell ref="E196:H196"/>
    <mergeCell ref="I196:K196"/>
    <mergeCell ref="A189:J189"/>
    <mergeCell ref="A191:D191"/>
    <mergeCell ref="E191:H191"/>
    <mergeCell ref="I191:J191"/>
    <mergeCell ref="A193:D193"/>
    <mergeCell ref="E193:H193"/>
    <mergeCell ref="I193:J193"/>
    <mergeCell ref="A188:C188"/>
    <mergeCell ref="E188:H188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F10">
    <cfRule type="cellIs" dxfId="332" priority="10" stopIfTrue="1" operator="lessThan">
      <formula>3</formula>
    </cfRule>
    <cfRule type="cellIs" dxfId="331" priority="11" stopIfTrue="1" operator="lessThan">
      <formula>5</formula>
    </cfRule>
    <cfRule type="cellIs" dxfId="330" priority="12" stopIfTrue="1" operator="notBetween">
      <formula>7</formula>
      <formula>"&lt;7"</formula>
    </cfRule>
  </conditionalFormatting>
  <conditionalFormatting sqref="G10">
    <cfRule type="cellIs" dxfId="329" priority="7" stopIfTrue="1" operator="lessThan">
      <formula>30</formula>
    </cfRule>
    <cfRule type="cellIs" dxfId="328" priority="8" stopIfTrue="1" operator="lessThan">
      <formula>50</formula>
    </cfRule>
    <cfRule type="cellIs" dxfId="327" priority="9" stopIfTrue="1" operator="notBetween">
      <formula>70</formula>
      <formula>"&lt;70"</formula>
    </cfRule>
  </conditionalFormatting>
  <conditionalFormatting sqref="F11:F187">
    <cfRule type="cellIs" dxfId="326" priority="4" stopIfTrue="1" operator="lessThan">
      <formula>3</formula>
    </cfRule>
    <cfRule type="cellIs" dxfId="325" priority="5" stopIfTrue="1" operator="lessThan">
      <formula>5</formula>
    </cfRule>
    <cfRule type="cellIs" dxfId="324" priority="6" stopIfTrue="1" operator="notBetween">
      <formula>7</formula>
      <formula>"&lt;7"</formula>
    </cfRule>
  </conditionalFormatting>
  <conditionalFormatting sqref="G11:G187">
    <cfRule type="cellIs" dxfId="323" priority="1" stopIfTrue="1" operator="lessThan">
      <formula>30</formula>
    </cfRule>
    <cfRule type="cellIs" dxfId="322" priority="2" stopIfTrue="1" operator="lessThan">
      <formula>50</formula>
    </cfRule>
    <cfRule type="cellIs" dxfId="321" priority="3" stopIfTrue="1" operator="notBetween">
      <formula>70</formula>
      <formula>"&lt;70"</formula>
    </cfRule>
  </conditionalFormatting>
  <pageMargins left="0.4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8"/>
  <sheetViews>
    <sheetView view="pageBreakPreview" topLeftCell="A20" zoomScaleNormal="100" workbookViewId="0">
      <selection activeCell="C39" sqref="C39"/>
    </sheetView>
  </sheetViews>
  <sheetFormatPr defaultColWidth="9" defaultRowHeight="15"/>
  <cols>
    <col min="1" max="1" width="4.625" style="2" customWidth="1"/>
    <col min="2" max="2" width="9.625" style="2" customWidth="1"/>
    <col min="3" max="3" width="18.5" style="2" bestFit="1" customWidth="1"/>
    <col min="4" max="4" width="6.625" style="2" bestFit="1" customWidth="1"/>
    <col min="5" max="5" width="10.625" style="2" customWidth="1"/>
    <col min="6" max="7" width="6.625" style="2" customWidth="1"/>
    <col min="8" max="8" width="7.625" style="2" customWidth="1"/>
    <col min="9" max="9" width="12.625" style="13" customWidth="1"/>
    <col min="10" max="10" width="13.625" style="2" customWidth="1"/>
    <col min="11" max="11" width="8.375" style="2" hidden="1" customWidth="1"/>
    <col min="12" max="12" width="4.625" style="13" customWidth="1"/>
    <col min="13" max="16384" width="9" style="2"/>
  </cols>
  <sheetData>
    <row r="1" spans="1:13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</row>
    <row r="2" spans="1:13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</row>
    <row r="3" spans="1:13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</row>
    <row r="4" spans="1:13" s="19" customFormat="1" ht="18" customHeight="1">
      <c r="A4" s="228"/>
      <c r="B4" s="228"/>
      <c r="C4" s="229"/>
      <c r="D4" s="229"/>
      <c r="E4" s="229"/>
      <c r="L4" s="20"/>
    </row>
    <row r="5" spans="1:13" ht="45" customHeight="1">
      <c r="A5" s="230" t="s">
        <v>500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</row>
    <row r="6" spans="1:13" s="7" customFormat="1" ht="24.95" customHeight="1">
      <c r="A6" s="232" t="s">
        <v>96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3" ht="30" hidden="1" customHeight="1">
      <c r="A7" s="233" t="s">
        <v>426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  <c r="L7" s="11"/>
    </row>
    <row r="8" spans="1:13" s="7" customFormat="1" ht="15" customHeight="1">
      <c r="A8" s="111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7"/>
    </row>
    <row r="9" spans="1:13" s="7" customFormat="1" ht="30" customHeight="1">
      <c r="A9" s="108" t="s">
        <v>0</v>
      </c>
      <c r="B9" s="108" t="s">
        <v>52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08" t="s">
        <v>8</v>
      </c>
      <c r="I9" s="4" t="s">
        <v>10</v>
      </c>
      <c r="J9" s="4" t="s">
        <v>9</v>
      </c>
      <c r="K9" s="108" t="s">
        <v>2</v>
      </c>
      <c r="L9" s="4" t="s">
        <v>12</v>
      </c>
    </row>
    <row r="10" spans="1:13" s="7" customFormat="1" ht="15.95" customHeight="1">
      <c r="A10" s="5">
        <v>1</v>
      </c>
      <c r="B10" s="85">
        <v>20003293</v>
      </c>
      <c r="C10" s="86" t="s">
        <v>796</v>
      </c>
      <c r="D10" s="87" t="s">
        <v>91</v>
      </c>
      <c r="E10" s="85" t="s">
        <v>242</v>
      </c>
      <c r="F10" s="116">
        <v>9.0500000000000007</v>
      </c>
      <c r="G10" s="88">
        <v>100</v>
      </c>
      <c r="H10" s="44" t="str">
        <f t="shared" ref="H10:H38" si="0">IF(AND(F10&gt;=9,G10&gt;=90),"500.000",IF(AND(F10&gt;=8,G10&gt;=80),"425.000",IF(AND(F10&gt;=7,G10&gt;=70),"250.000"," ")))</f>
        <v>500.000</v>
      </c>
      <c r="I10" s="181">
        <f t="shared" ref="I10:I38" si="1">H10*5</f>
        <v>2500000</v>
      </c>
      <c r="J10" s="118"/>
      <c r="K10" s="71"/>
      <c r="L10" s="88"/>
    </row>
    <row r="11" spans="1:13" s="7" customFormat="1" ht="15.95" customHeight="1">
      <c r="A11" s="5">
        <v>2</v>
      </c>
      <c r="B11" s="85">
        <v>20002282</v>
      </c>
      <c r="C11" s="86" t="s">
        <v>823</v>
      </c>
      <c r="D11" s="87" t="s">
        <v>132</v>
      </c>
      <c r="E11" s="85" t="s">
        <v>286</v>
      </c>
      <c r="F11" s="116">
        <v>9.48</v>
      </c>
      <c r="G11" s="88">
        <v>90</v>
      </c>
      <c r="H11" s="44" t="str">
        <f t="shared" si="0"/>
        <v>500.000</v>
      </c>
      <c r="I11" s="181">
        <f t="shared" si="1"/>
        <v>2500000</v>
      </c>
      <c r="J11" s="69"/>
      <c r="K11" s="71"/>
      <c r="L11" s="88" t="s">
        <v>65</v>
      </c>
    </row>
    <row r="12" spans="1:13" s="7" customFormat="1" ht="15.95" customHeight="1">
      <c r="A12" s="5">
        <v>3</v>
      </c>
      <c r="B12" s="85">
        <v>20005316</v>
      </c>
      <c r="C12" s="86" t="s">
        <v>287</v>
      </c>
      <c r="D12" s="87" t="s">
        <v>227</v>
      </c>
      <c r="E12" s="85" t="s">
        <v>286</v>
      </c>
      <c r="F12" s="116">
        <v>9.39</v>
      </c>
      <c r="G12" s="88">
        <v>90</v>
      </c>
      <c r="H12" s="44" t="str">
        <f t="shared" si="0"/>
        <v>500.000</v>
      </c>
      <c r="I12" s="181">
        <f t="shared" si="1"/>
        <v>2500000</v>
      </c>
      <c r="J12" s="80"/>
      <c r="K12" s="49" t="s">
        <v>65</v>
      </c>
      <c r="L12" s="88"/>
    </row>
    <row r="13" spans="1:13" s="7" customFormat="1" ht="15.95" customHeight="1">
      <c r="A13" s="5">
        <v>4</v>
      </c>
      <c r="B13" s="85">
        <v>20000497</v>
      </c>
      <c r="C13" s="86" t="s">
        <v>278</v>
      </c>
      <c r="D13" s="87" t="s">
        <v>124</v>
      </c>
      <c r="E13" s="85" t="s">
        <v>277</v>
      </c>
      <c r="F13" s="116">
        <v>9.23</v>
      </c>
      <c r="G13" s="88">
        <v>91</v>
      </c>
      <c r="H13" s="44" t="str">
        <f t="shared" si="0"/>
        <v>500.000</v>
      </c>
      <c r="I13" s="181">
        <f t="shared" si="1"/>
        <v>2500000</v>
      </c>
      <c r="J13" s="63"/>
      <c r="K13" s="76"/>
      <c r="L13" s="88" t="s">
        <v>65</v>
      </c>
    </row>
    <row r="14" spans="1:13" s="7" customFormat="1" ht="15.95" customHeight="1">
      <c r="A14" s="5">
        <v>5</v>
      </c>
      <c r="B14" s="85">
        <v>20000598</v>
      </c>
      <c r="C14" s="86" t="s">
        <v>279</v>
      </c>
      <c r="D14" s="87" t="s">
        <v>122</v>
      </c>
      <c r="E14" s="85" t="s">
        <v>277</v>
      </c>
      <c r="F14" s="116">
        <v>9.1300000000000008</v>
      </c>
      <c r="G14" s="88">
        <v>90</v>
      </c>
      <c r="H14" s="44" t="str">
        <f t="shared" si="0"/>
        <v>500.000</v>
      </c>
      <c r="I14" s="181">
        <f t="shared" si="1"/>
        <v>2500000</v>
      </c>
      <c r="J14" s="62"/>
      <c r="K14" s="72"/>
      <c r="L14" s="88" t="s">
        <v>65</v>
      </c>
    </row>
    <row r="15" spans="1:13" s="7" customFormat="1" ht="15.95" customHeight="1">
      <c r="A15" s="5">
        <v>6</v>
      </c>
      <c r="B15" s="85">
        <v>20000417</v>
      </c>
      <c r="C15" s="86" t="s">
        <v>254</v>
      </c>
      <c r="D15" s="87" t="s">
        <v>153</v>
      </c>
      <c r="E15" s="85" t="s">
        <v>277</v>
      </c>
      <c r="F15" s="116">
        <v>9.23</v>
      </c>
      <c r="G15" s="88">
        <v>93</v>
      </c>
      <c r="H15" s="44" t="str">
        <f t="shared" si="0"/>
        <v>500.000</v>
      </c>
      <c r="I15" s="181">
        <f t="shared" si="1"/>
        <v>2500000</v>
      </c>
      <c r="J15" s="188">
        <f>SUM(I10:I15)</f>
        <v>15000000</v>
      </c>
      <c r="K15" s="49" t="s">
        <v>65</v>
      </c>
      <c r="L15" s="88" t="s">
        <v>65</v>
      </c>
    </row>
    <row r="16" spans="1:13" s="7" customFormat="1" ht="15.95" customHeight="1">
      <c r="A16" s="5">
        <v>7</v>
      </c>
      <c r="B16" s="85">
        <v>20002090</v>
      </c>
      <c r="C16" s="86" t="s">
        <v>246</v>
      </c>
      <c r="D16" s="87" t="s">
        <v>79</v>
      </c>
      <c r="E16" s="85" t="s">
        <v>247</v>
      </c>
      <c r="F16" s="116">
        <v>8.31</v>
      </c>
      <c r="G16" s="88">
        <v>80</v>
      </c>
      <c r="H16" s="44" t="str">
        <f t="shared" si="0"/>
        <v>425.000</v>
      </c>
      <c r="I16" s="133">
        <f t="shared" si="1"/>
        <v>2125000</v>
      </c>
      <c r="J16" s="62"/>
      <c r="K16" s="57" t="s">
        <v>65</v>
      </c>
      <c r="L16" s="88"/>
      <c r="M16" s="7">
        <v>1</v>
      </c>
    </row>
    <row r="17" spans="1:13" s="7" customFormat="1" ht="15.95" customHeight="1">
      <c r="A17" s="5">
        <v>8</v>
      </c>
      <c r="B17" s="85">
        <v>20001213</v>
      </c>
      <c r="C17" s="86" t="s">
        <v>790</v>
      </c>
      <c r="D17" s="87" t="s">
        <v>342</v>
      </c>
      <c r="E17" s="85" t="s">
        <v>869</v>
      </c>
      <c r="F17" s="116">
        <v>8.1300000000000008</v>
      </c>
      <c r="G17" s="88">
        <v>81</v>
      </c>
      <c r="H17" s="44" t="str">
        <f t="shared" si="0"/>
        <v>425.000</v>
      </c>
      <c r="I17" s="133">
        <f t="shared" si="1"/>
        <v>2125000</v>
      </c>
      <c r="J17" s="79"/>
      <c r="K17" s="57"/>
      <c r="L17" s="88"/>
      <c r="M17" s="7">
        <v>2</v>
      </c>
    </row>
    <row r="18" spans="1:13" s="7" customFormat="1" ht="15.95" customHeight="1">
      <c r="A18" s="5">
        <v>9</v>
      </c>
      <c r="B18" s="85">
        <v>20000770</v>
      </c>
      <c r="C18" s="86" t="s">
        <v>253</v>
      </c>
      <c r="D18" s="87" t="s">
        <v>169</v>
      </c>
      <c r="E18" s="85" t="s">
        <v>251</v>
      </c>
      <c r="F18" s="116">
        <v>8.9700000000000006</v>
      </c>
      <c r="G18" s="88">
        <v>81</v>
      </c>
      <c r="H18" s="44" t="str">
        <f t="shared" si="0"/>
        <v>425.000</v>
      </c>
      <c r="I18" s="133">
        <f t="shared" si="1"/>
        <v>2125000</v>
      </c>
      <c r="J18" s="63"/>
      <c r="K18" s="49"/>
      <c r="L18" s="88"/>
      <c r="M18" s="7">
        <v>3</v>
      </c>
    </row>
    <row r="19" spans="1:13" s="7" customFormat="1" ht="15.95" customHeight="1">
      <c r="A19" s="5">
        <v>10</v>
      </c>
      <c r="B19" s="85">
        <v>20002100</v>
      </c>
      <c r="C19" s="86" t="s">
        <v>241</v>
      </c>
      <c r="D19" s="87" t="s">
        <v>169</v>
      </c>
      <c r="E19" s="85" t="s">
        <v>871</v>
      </c>
      <c r="F19" s="116">
        <v>8.59</v>
      </c>
      <c r="G19" s="88">
        <v>90</v>
      </c>
      <c r="H19" s="44" t="str">
        <f t="shared" si="0"/>
        <v>425.000</v>
      </c>
      <c r="I19" s="133">
        <f t="shared" si="1"/>
        <v>2125000</v>
      </c>
      <c r="J19" s="78"/>
      <c r="K19" s="57"/>
      <c r="L19" s="88"/>
      <c r="M19" s="7">
        <v>4</v>
      </c>
    </row>
    <row r="20" spans="1:13" s="7" customFormat="1" ht="15.95" customHeight="1">
      <c r="A20" s="5">
        <v>11</v>
      </c>
      <c r="B20" s="85">
        <v>20001810</v>
      </c>
      <c r="C20" s="86" t="s">
        <v>243</v>
      </c>
      <c r="D20" s="87" t="s">
        <v>244</v>
      </c>
      <c r="E20" s="85" t="s">
        <v>242</v>
      </c>
      <c r="F20" s="116">
        <v>8.9700000000000006</v>
      </c>
      <c r="G20" s="88">
        <v>100</v>
      </c>
      <c r="H20" s="44" t="str">
        <f t="shared" si="0"/>
        <v>425.000</v>
      </c>
      <c r="I20" s="133">
        <f t="shared" si="1"/>
        <v>2125000</v>
      </c>
      <c r="J20" s="79"/>
      <c r="K20" s="58" t="s">
        <v>65</v>
      </c>
      <c r="L20" s="88"/>
      <c r="M20" s="7">
        <v>5</v>
      </c>
    </row>
    <row r="21" spans="1:13" s="7" customFormat="1" ht="15.95" customHeight="1">
      <c r="A21" s="5">
        <v>12</v>
      </c>
      <c r="B21" s="85">
        <v>20000952</v>
      </c>
      <c r="C21" s="86" t="s">
        <v>260</v>
      </c>
      <c r="D21" s="87" t="s">
        <v>261</v>
      </c>
      <c r="E21" s="85" t="s">
        <v>258</v>
      </c>
      <c r="F21" s="116">
        <v>8.2100000000000009</v>
      </c>
      <c r="G21" s="88">
        <v>84</v>
      </c>
      <c r="H21" s="44" t="str">
        <f t="shared" si="0"/>
        <v>425.000</v>
      </c>
      <c r="I21" s="133">
        <f t="shared" si="1"/>
        <v>2125000</v>
      </c>
      <c r="J21" s="62"/>
      <c r="K21" s="57"/>
      <c r="L21" s="88" t="s">
        <v>65</v>
      </c>
      <c r="M21" s="7">
        <v>6</v>
      </c>
    </row>
    <row r="22" spans="1:13" s="7" customFormat="1" ht="15.95" customHeight="1">
      <c r="A22" s="5">
        <v>13</v>
      </c>
      <c r="B22" s="85">
        <v>20006716</v>
      </c>
      <c r="C22" s="86" t="s">
        <v>805</v>
      </c>
      <c r="D22" s="87" t="s">
        <v>141</v>
      </c>
      <c r="E22" s="85" t="s">
        <v>258</v>
      </c>
      <c r="F22" s="116">
        <v>8.3699999999999992</v>
      </c>
      <c r="G22" s="88">
        <v>80</v>
      </c>
      <c r="H22" s="44" t="str">
        <f t="shared" si="0"/>
        <v>425.000</v>
      </c>
      <c r="I22" s="133">
        <f t="shared" si="1"/>
        <v>2125000</v>
      </c>
      <c r="J22" s="62"/>
      <c r="K22" s="76" t="s">
        <v>65</v>
      </c>
      <c r="L22" s="88" t="s">
        <v>65</v>
      </c>
      <c r="M22" s="7">
        <v>7</v>
      </c>
    </row>
    <row r="23" spans="1:13" s="7" customFormat="1" ht="15.95" customHeight="1">
      <c r="A23" s="5">
        <v>14</v>
      </c>
      <c r="B23" s="85">
        <v>20000657</v>
      </c>
      <c r="C23" s="86" t="s">
        <v>813</v>
      </c>
      <c r="D23" s="87" t="s">
        <v>136</v>
      </c>
      <c r="E23" s="85" t="s">
        <v>873</v>
      </c>
      <c r="F23" s="116">
        <v>8.86</v>
      </c>
      <c r="G23" s="88">
        <v>80</v>
      </c>
      <c r="H23" s="44" t="str">
        <f t="shared" si="0"/>
        <v>425.000</v>
      </c>
      <c r="I23" s="133">
        <f t="shared" si="1"/>
        <v>2125000</v>
      </c>
      <c r="J23" s="171"/>
      <c r="K23" s="49"/>
      <c r="L23" s="88" t="s">
        <v>65</v>
      </c>
      <c r="M23" s="7">
        <v>8</v>
      </c>
    </row>
    <row r="24" spans="1:13" s="7" customFormat="1" ht="15.95" customHeight="1">
      <c r="A24" s="5">
        <v>15</v>
      </c>
      <c r="B24" s="85">
        <v>20002426</v>
      </c>
      <c r="C24" s="86" t="s">
        <v>814</v>
      </c>
      <c r="D24" s="87" t="s">
        <v>146</v>
      </c>
      <c r="E24" s="85" t="s">
        <v>873</v>
      </c>
      <c r="F24" s="116">
        <v>8.9499999999999993</v>
      </c>
      <c r="G24" s="88">
        <v>80</v>
      </c>
      <c r="H24" s="44" t="str">
        <f t="shared" si="0"/>
        <v>425.000</v>
      </c>
      <c r="I24" s="133">
        <f t="shared" si="1"/>
        <v>2125000</v>
      </c>
      <c r="J24" s="118"/>
      <c r="K24" s="71"/>
      <c r="L24" s="88" t="s">
        <v>65</v>
      </c>
      <c r="M24" s="7">
        <v>9</v>
      </c>
    </row>
    <row r="25" spans="1:13" s="7" customFormat="1" ht="15.95" customHeight="1">
      <c r="A25" s="5">
        <v>16</v>
      </c>
      <c r="B25" s="85">
        <v>20003082</v>
      </c>
      <c r="C25" s="86" t="s">
        <v>412</v>
      </c>
      <c r="D25" s="87" t="s">
        <v>825</v>
      </c>
      <c r="E25" s="85" t="s">
        <v>286</v>
      </c>
      <c r="F25" s="116">
        <v>8.74</v>
      </c>
      <c r="G25" s="88">
        <v>90</v>
      </c>
      <c r="H25" s="44" t="str">
        <f t="shared" si="0"/>
        <v>425.000</v>
      </c>
      <c r="I25" s="133">
        <f t="shared" si="1"/>
        <v>2125000</v>
      </c>
      <c r="J25" s="62"/>
      <c r="K25" s="49" t="s">
        <v>65</v>
      </c>
      <c r="L25" s="88" t="s">
        <v>65</v>
      </c>
      <c r="M25" s="7">
        <v>10</v>
      </c>
    </row>
    <row r="26" spans="1:13" s="7" customFormat="1" ht="15.95" customHeight="1">
      <c r="A26" s="5">
        <v>17</v>
      </c>
      <c r="B26" s="85">
        <v>20001691</v>
      </c>
      <c r="C26" s="86" t="s">
        <v>829</v>
      </c>
      <c r="D26" s="87" t="s">
        <v>238</v>
      </c>
      <c r="E26" s="85" t="s">
        <v>286</v>
      </c>
      <c r="F26" s="116">
        <v>8.98</v>
      </c>
      <c r="G26" s="88">
        <v>80</v>
      </c>
      <c r="H26" s="44" t="str">
        <f t="shared" si="0"/>
        <v>425.000</v>
      </c>
      <c r="I26" s="133">
        <f t="shared" si="1"/>
        <v>2125000</v>
      </c>
      <c r="J26" s="63"/>
      <c r="K26" s="76"/>
      <c r="L26" s="88" t="s">
        <v>65</v>
      </c>
      <c r="M26" s="7">
        <v>11</v>
      </c>
    </row>
    <row r="27" spans="1:13" s="7" customFormat="1" ht="15.95" customHeight="1">
      <c r="A27" s="5">
        <v>18</v>
      </c>
      <c r="B27" s="85">
        <v>20000491</v>
      </c>
      <c r="C27" s="86" t="s">
        <v>288</v>
      </c>
      <c r="D27" s="87" t="s">
        <v>240</v>
      </c>
      <c r="E27" s="85" t="s">
        <v>286</v>
      </c>
      <c r="F27" s="116">
        <v>9.16</v>
      </c>
      <c r="G27" s="88">
        <v>86</v>
      </c>
      <c r="H27" s="44" t="str">
        <f t="shared" si="0"/>
        <v>425.000</v>
      </c>
      <c r="I27" s="133">
        <f t="shared" si="1"/>
        <v>2125000</v>
      </c>
      <c r="J27" s="62"/>
      <c r="K27" s="71"/>
      <c r="L27" s="88" t="s">
        <v>65</v>
      </c>
      <c r="M27" s="7">
        <v>12</v>
      </c>
    </row>
    <row r="28" spans="1:13" s="7" customFormat="1" ht="15.95" customHeight="1">
      <c r="A28" s="5">
        <v>19</v>
      </c>
      <c r="B28" s="85">
        <v>20002356</v>
      </c>
      <c r="C28" s="86" t="s">
        <v>270</v>
      </c>
      <c r="D28" s="87" t="s">
        <v>284</v>
      </c>
      <c r="E28" s="85" t="s">
        <v>282</v>
      </c>
      <c r="F28" s="116">
        <v>9.15</v>
      </c>
      <c r="G28" s="88">
        <v>86</v>
      </c>
      <c r="H28" s="44" t="str">
        <f t="shared" si="0"/>
        <v>425.000</v>
      </c>
      <c r="I28" s="133">
        <f t="shared" si="1"/>
        <v>2125000</v>
      </c>
      <c r="J28" s="62"/>
      <c r="K28" s="49" t="s">
        <v>65</v>
      </c>
      <c r="L28" s="88" t="s">
        <v>65</v>
      </c>
      <c r="M28" s="7">
        <v>13</v>
      </c>
    </row>
    <row r="29" spans="1:13" s="7" customFormat="1" ht="15.95" customHeight="1">
      <c r="A29" s="5">
        <v>20</v>
      </c>
      <c r="B29" s="85">
        <v>20001374</v>
      </c>
      <c r="C29" s="86" t="s">
        <v>302</v>
      </c>
      <c r="D29" s="87" t="s">
        <v>187</v>
      </c>
      <c r="E29" s="85" t="s">
        <v>303</v>
      </c>
      <c r="F29" s="116">
        <v>9.1300000000000008</v>
      </c>
      <c r="G29" s="88">
        <v>80</v>
      </c>
      <c r="H29" s="44" t="str">
        <f t="shared" si="0"/>
        <v>425.000</v>
      </c>
      <c r="I29" s="133">
        <f t="shared" si="1"/>
        <v>2125000</v>
      </c>
      <c r="J29" s="62"/>
      <c r="K29" s="57" t="s">
        <v>65</v>
      </c>
      <c r="L29" s="88"/>
      <c r="M29" s="7">
        <v>14</v>
      </c>
    </row>
    <row r="30" spans="1:13" s="7" customFormat="1" ht="15.95" customHeight="1">
      <c r="A30" s="5">
        <v>21</v>
      </c>
      <c r="B30" s="85">
        <v>20000822</v>
      </c>
      <c r="C30" s="86" t="s">
        <v>308</v>
      </c>
      <c r="D30" s="87" t="s">
        <v>153</v>
      </c>
      <c r="E30" s="85" t="s">
        <v>303</v>
      </c>
      <c r="F30" s="116">
        <v>8.9600000000000009</v>
      </c>
      <c r="G30" s="88">
        <v>80</v>
      </c>
      <c r="H30" s="44" t="str">
        <f t="shared" si="0"/>
        <v>425.000</v>
      </c>
      <c r="I30" s="133">
        <f t="shared" si="1"/>
        <v>2125000</v>
      </c>
      <c r="J30" s="69"/>
      <c r="K30" s="58" t="s">
        <v>65</v>
      </c>
      <c r="L30" s="88" t="s">
        <v>65</v>
      </c>
      <c r="M30" s="7">
        <v>15</v>
      </c>
    </row>
    <row r="31" spans="1:13" s="7" customFormat="1" ht="15.95" customHeight="1">
      <c r="A31" s="5">
        <v>22</v>
      </c>
      <c r="B31" s="85">
        <v>20001901</v>
      </c>
      <c r="C31" s="86" t="s">
        <v>311</v>
      </c>
      <c r="D31" s="87" t="s">
        <v>312</v>
      </c>
      <c r="E31" s="85" t="s">
        <v>310</v>
      </c>
      <c r="F31" s="116">
        <v>8.56</v>
      </c>
      <c r="G31" s="88">
        <v>82</v>
      </c>
      <c r="H31" s="44" t="str">
        <f t="shared" si="0"/>
        <v>425.000</v>
      </c>
      <c r="I31" s="133">
        <f t="shared" si="1"/>
        <v>2125000</v>
      </c>
      <c r="J31" s="63"/>
      <c r="K31" s="49"/>
      <c r="L31" s="88"/>
      <c r="M31" s="7">
        <v>16</v>
      </c>
    </row>
    <row r="32" spans="1:13" s="7" customFormat="1" ht="15.95" customHeight="1">
      <c r="A32" s="5">
        <v>23</v>
      </c>
      <c r="B32" s="85">
        <v>20003543</v>
      </c>
      <c r="C32" s="86" t="s">
        <v>835</v>
      </c>
      <c r="D32" s="87" t="s">
        <v>163</v>
      </c>
      <c r="E32" s="85" t="s">
        <v>310</v>
      </c>
      <c r="F32" s="116">
        <v>9.7100000000000009</v>
      </c>
      <c r="G32" s="88">
        <v>80</v>
      </c>
      <c r="H32" s="44" t="str">
        <f t="shared" si="0"/>
        <v>425.000</v>
      </c>
      <c r="I32" s="133">
        <f t="shared" si="1"/>
        <v>2125000</v>
      </c>
      <c r="J32" s="62"/>
      <c r="K32" s="43"/>
      <c r="L32" s="88" t="s">
        <v>65</v>
      </c>
      <c r="M32" s="7">
        <v>17</v>
      </c>
    </row>
    <row r="33" spans="1:13" s="7" customFormat="1" ht="15.95" customHeight="1">
      <c r="A33" s="5">
        <v>24</v>
      </c>
      <c r="B33" s="85">
        <v>20000685</v>
      </c>
      <c r="C33" s="86" t="s">
        <v>295</v>
      </c>
      <c r="D33" s="87" t="s">
        <v>123</v>
      </c>
      <c r="E33" s="85" t="s">
        <v>294</v>
      </c>
      <c r="F33" s="116">
        <v>8.08</v>
      </c>
      <c r="G33" s="88">
        <v>80</v>
      </c>
      <c r="H33" s="44" t="str">
        <f t="shared" si="0"/>
        <v>425.000</v>
      </c>
      <c r="I33" s="133">
        <f t="shared" si="1"/>
        <v>2125000</v>
      </c>
      <c r="J33" s="79"/>
      <c r="K33" s="57"/>
      <c r="L33" s="88" t="s">
        <v>65</v>
      </c>
      <c r="M33" s="7">
        <v>18</v>
      </c>
    </row>
    <row r="34" spans="1:13" s="7" customFormat="1" ht="15.95" customHeight="1">
      <c r="A34" s="5">
        <v>25</v>
      </c>
      <c r="B34" s="85">
        <v>20002821</v>
      </c>
      <c r="C34" s="86" t="s">
        <v>290</v>
      </c>
      <c r="D34" s="87" t="s">
        <v>93</v>
      </c>
      <c r="E34" s="85" t="s">
        <v>289</v>
      </c>
      <c r="F34" s="116">
        <v>9.2899999999999991</v>
      </c>
      <c r="G34" s="88">
        <v>89</v>
      </c>
      <c r="H34" s="44" t="str">
        <f t="shared" si="0"/>
        <v>425.000</v>
      </c>
      <c r="I34" s="133">
        <f t="shared" si="1"/>
        <v>2125000</v>
      </c>
      <c r="J34" s="62"/>
      <c r="K34" s="57" t="s">
        <v>65</v>
      </c>
      <c r="L34" s="88"/>
      <c r="M34" s="7">
        <v>19</v>
      </c>
    </row>
    <row r="35" spans="1:13" s="7" customFormat="1" ht="15.95" customHeight="1">
      <c r="A35" s="5">
        <v>26</v>
      </c>
      <c r="B35" s="85">
        <v>20001503</v>
      </c>
      <c r="C35" s="86" t="s">
        <v>81</v>
      </c>
      <c r="D35" s="87" t="s">
        <v>147</v>
      </c>
      <c r="E35" s="85" t="s">
        <v>276</v>
      </c>
      <c r="F35" s="116">
        <v>8.91</v>
      </c>
      <c r="G35" s="88">
        <v>80</v>
      </c>
      <c r="H35" s="44" t="str">
        <f t="shared" si="0"/>
        <v>425.000</v>
      </c>
      <c r="I35" s="133">
        <f t="shared" si="1"/>
        <v>2125000</v>
      </c>
      <c r="J35" s="63"/>
      <c r="K35" s="76"/>
      <c r="L35" s="88" t="s">
        <v>65</v>
      </c>
      <c r="M35" s="7">
        <v>20</v>
      </c>
    </row>
    <row r="36" spans="1:13" s="7" customFormat="1" ht="15.95" customHeight="1">
      <c r="A36" s="5">
        <v>27</v>
      </c>
      <c r="B36" s="85">
        <v>20001230</v>
      </c>
      <c r="C36" s="86" t="s">
        <v>859</v>
      </c>
      <c r="D36" s="87" t="s">
        <v>192</v>
      </c>
      <c r="E36" s="85" t="s">
        <v>276</v>
      </c>
      <c r="F36" s="116">
        <v>8.9</v>
      </c>
      <c r="G36" s="88">
        <v>80</v>
      </c>
      <c r="H36" s="44" t="str">
        <f t="shared" si="0"/>
        <v>425.000</v>
      </c>
      <c r="I36" s="133">
        <f t="shared" si="1"/>
        <v>2125000</v>
      </c>
      <c r="J36" s="79"/>
      <c r="K36" s="57"/>
      <c r="L36" s="88"/>
      <c r="M36" s="7">
        <v>21</v>
      </c>
    </row>
    <row r="37" spans="1:13" s="7" customFormat="1" ht="15.95" customHeight="1">
      <c r="A37" s="5">
        <v>28</v>
      </c>
      <c r="B37" s="85">
        <v>20000396</v>
      </c>
      <c r="C37" s="86" t="s">
        <v>264</v>
      </c>
      <c r="D37" s="87" t="s">
        <v>265</v>
      </c>
      <c r="E37" s="85" t="s">
        <v>263</v>
      </c>
      <c r="F37" s="116">
        <v>8.83</v>
      </c>
      <c r="G37" s="88">
        <v>80</v>
      </c>
      <c r="H37" s="44" t="str">
        <f t="shared" si="0"/>
        <v>425.000</v>
      </c>
      <c r="I37" s="133">
        <f t="shared" si="1"/>
        <v>2125000</v>
      </c>
      <c r="J37" s="63"/>
      <c r="K37" s="57"/>
      <c r="L37" s="88" t="s">
        <v>65</v>
      </c>
      <c r="M37" s="7">
        <v>22</v>
      </c>
    </row>
    <row r="38" spans="1:13" s="7" customFormat="1" ht="15.95" customHeight="1">
      <c r="A38" s="260">
        <v>29</v>
      </c>
      <c r="B38" s="261">
        <v>20001142</v>
      </c>
      <c r="C38" s="262" t="s">
        <v>864</v>
      </c>
      <c r="D38" s="263" t="s">
        <v>171</v>
      </c>
      <c r="E38" s="261" t="s">
        <v>878</v>
      </c>
      <c r="F38" s="264">
        <v>8.0500000000000007</v>
      </c>
      <c r="G38" s="265">
        <v>80</v>
      </c>
      <c r="H38" s="266" t="str">
        <f t="shared" si="0"/>
        <v>425.000</v>
      </c>
      <c r="I38" s="267">
        <f t="shared" si="1"/>
        <v>2125000</v>
      </c>
      <c r="J38" s="184">
        <f>SUM(I16:I38)</f>
        <v>48875000</v>
      </c>
      <c r="K38" s="57"/>
      <c r="L38" s="88"/>
      <c r="M38" s="7">
        <v>23</v>
      </c>
    </row>
    <row r="39" spans="1:13" s="7" customFormat="1" ht="15.95" customHeight="1">
      <c r="A39" s="5">
        <v>30</v>
      </c>
      <c r="B39" s="85">
        <v>20005666</v>
      </c>
      <c r="C39" s="86" t="s">
        <v>793</v>
      </c>
      <c r="D39" s="87" t="s">
        <v>180</v>
      </c>
      <c r="E39" s="85" t="s">
        <v>871</v>
      </c>
      <c r="F39" s="116">
        <v>7.98</v>
      </c>
      <c r="G39" s="88">
        <v>87</v>
      </c>
      <c r="H39" s="44" t="str">
        <f t="shared" ref="H39:H70" si="2">IF(AND(F39&gt;=9,G39&gt;=90),"500.000",IF(AND(F39&gt;=8,G39&gt;=80),"425.000",IF(AND(F39&gt;=7,G39&gt;=70),"250.000"," ")))</f>
        <v>250.000</v>
      </c>
      <c r="I39" s="83">
        <f t="shared" ref="I39:I70" si="3">H39*5</f>
        <v>1250000</v>
      </c>
      <c r="J39" s="78"/>
      <c r="K39" s="57"/>
      <c r="L39" s="88"/>
      <c r="M39" s="7">
        <v>20</v>
      </c>
    </row>
    <row r="40" spans="1:13" s="7" customFormat="1" ht="15.95" customHeight="1">
      <c r="A40" s="5">
        <v>31</v>
      </c>
      <c r="B40" s="85">
        <v>20002176</v>
      </c>
      <c r="C40" s="86" t="s">
        <v>794</v>
      </c>
      <c r="D40" s="87" t="s">
        <v>187</v>
      </c>
      <c r="E40" s="85" t="s">
        <v>242</v>
      </c>
      <c r="F40" s="116">
        <v>7.9</v>
      </c>
      <c r="G40" s="88">
        <v>100</v>
      </c>
      <c r="H40" s="44" t="str">
        <f t="shared" si="2"/>
        <v>250.000</v>
      </c>
      <c r="I40" s="83">
        <f t="shared" si="3"/>
        <v>1250000</v>
      </c>
      <c r="J40" s="62"/>
      <c r="K40" s="57" t="s">
        <v>65</v>
      </c>
      <c r="L40" s="88"/>
      <c r="M40" s="7">
        <v>21</v>
      </c>
    </row>
    <row r="41" spans="1:13" s="7" customFormat="1" ht="15.95" customHeight="1">
      <c r="A41" s="5">
        <v>32</v>
      </c>
      <c r="B41" s="85">
        <v>20000099</v>
      </c>
      <c r="C41" s="86" t="s">
        <v>795</v>
      </c>
      <c r="D41" s="87" t="s">
        <v>128</v>
      </c>
      <c r="E41" s="85" t="s">
        <v>242</v>
      </c>
      <c r="F41" s="116">
        <v>7.54</v>
      </c>
      <c r="G41" s="88">
        <v>88</v>
      </c>
      <c r="H41" s="44" t="str">
        <f t="shared" si="2"/>
        <v>250.000</v>
      </c>
      <c r="I41" s="83">
        <f t="shared" si="3"/>
        <v>1250000</v>
      </c>
      <c r="J41" s="63"/>
      <c r="K41" s="57"/>
      <c r="L41" s="88"/>
      <c r="M41" s="7">
        <v>22</v>
      </c>
    </row>
    <row r="42" spans="1:13" s="7" customFormat="1" ht="15.95" customHeight="1">
      <c r="A42" s="5">
        <v>33</v>
      </c>
      <c r="B42" s="85">
        <v>20003356</v>
      </c>
      <c r="C42" s="86" t="s">
        <v>104</v>
      </c>
      <c r="D42" s="87" t="s">
        <v>117</v>
      </c>
      <c r="E42" s="85" t="s">
        <v>242</v>
      </c>
      <c r="F42" s="116">
        <v>7.65</v>
      </c>
      <c r="G42" s="88">
        <v>76</v>
      </c>
      <c r="H42" s="44" t="str">
        <f t="shared" si="2"/>
        <v>250.000</v>
      </c>
      <c r="I42" s="83">
        <f t="shared" si="3"/>
        <v>1250000</v>
      </c>
      <c r="J42" s="80"/>
      <c r="K42" s="57" t="s">
        <v>65</v>
      </c>
      <c r="L42" s="88"/>
      <c r="M42" s="7">
        <v>23</v>
      </c>
    </row>
    <row r="43" spans="1:13" s="7" customFormat="1" ht="15.95" customHeight="1">
      <c r="A43" s="5">
        <v>34</v>
      </c>
      <c r="B43" s="85">
        <v>20000740</v>
      </c>
      <c r="C43" s="86" t="s">
        <v>327</v>
      </c>
      <c r="D43" s="87" t="s">
        <v>187</v>
      </c>
      <c r="E43" s="85" t="s">
        <v>867</v>
      </c>
      <c r="F43" s="116">
        <v>7.79</v>
      </c>
      <c r="G43" s="88">
        <v>73</v>
      </c>
      <c r="H43" s="44" t="str">
        <f t="shared" si="2"/>
        <v>250.000</v>
      </c>
      <c r="I43" s="83">
        <f t="shared" si="3"/>
        <v>1250000</v>
      </c>
      <c r="J43" s="63"/>
      <c r="K43" s="49"/>
      <c r="L43" s="88"/>
      <c r="M43" s="7">
        <v>2</v>
      </c>
    </row>
    <row r="44" spans="1:13" s="7" customFormat="1" ht="15.95" customHeight="1">
      <c r="A44" s="5">
        <v>35</v>
      </c>
      <c r="B44" s="85">
        <v>20002916</v>
      </c>
      <c r="C44" s="86" t="s">
        <v>758</v>
      </c>
      <c r="D44" s="87" t="s">
        <v>245</v>
      </c>
      <c r="E44" s="85" t="s">
        <v>867</v>
      </c>
      <c r="F44" s="116">
        <v>7.52</v>
      </c>
      <c r="G44" s="88">
        <v>80</v>
      </c>
      <c r="H44" s="44" t="str">
        <f t="shared" si="2"/>
        <v>250.000</v>
      </c>
      <c r="I44" s="83">
        <f t="shared" si="3"/>
        <v>1250000</v>
      </c>
      <c r="J44" s="61"/>
      <c r="K44" s="49"/>
      <c r="L44" s="88"/>
      <c r="M44" s="7">
        <v>3</v>
      </c>
    </row>
    <row r="45" spans="1:13" s="7" customFormat="1" ht="15.95" customHeight="1">
      <c r="A45" s="5">
        <v>36</v>
      </c>
      <c r="B45" s="85">
        <v>20001352</v>
      </c>
      <c r="C45" s="86" t="s">
        <v>783</v>
      </c>
      <c r="D45" s="87" t="s">
        <v>121</v>
      </c>
      <c r="E45" s="85" t="s">
        <v>867</v>
      </c>
      <c r="F45" s="116">
        <v>7.8</v>
      </c>
      <c r="G45" s="88">
        <v>75</v>
      </c>
      <c r="H45" s="44" t="str">
        <f t="shared" si="2"/>
        <v>250.000</v>
      </c>
      <c r="I45" s="83">
        <f t="shared" si="3"/>
        <v>1250000</v>
      </c>
      <c r="J45" s="63"/>
      <c r="K45" s="49"/>
      <c r="L45" s="88"/>
      <c r="M45" s="7">
        <v>4</v>
      </c>
    </row>
    <row r="46" spans="1:13" s="7" customFormat="1" ht="15.95" customHeight="1">
      <c r="A46" s="5">
        <v>37</v>
      </c>
      <c r="B46" s="85">
        <v>20001687</v>
      </c>
      <c r="C46" s="86" t="s">
        <v>784</v>
      </c>
      <c r="D46" s="87" t="s">
        <v>337</v>
      </c>
      <c r="E46" s="85" t="s">
        <v>867</v>
      </c>
      <c r="F46" s="116">
        <v>7.26</v>
      </c>
      <c r="G46" s="88">
        <v>76</v>
      </c>
      <c r="H46" s="44" t="str">
        <f t="shared" si="2"/>
        <v>250.000</v>
      </c>
      <c r="I46" s="83">
        <f t="shared" si="3"/>
        <v>1250000</v>
      </c>
      <c r="J46" s="62"/>
      <c r="K46" s="57"/>
      <c r="L46" s="88"/>
      <c r="M46" s="7">
        <v>5</v>
      </c>
    </row>
    <row r="47" spans="1:13" s="7" customFormat="1" ht="15.95" customHeight="1">
      <c r="A47" s="5">
        <v>38</v>
      </c>
      <c r="B47" s="85">
        <v>20001853</v>
      </c>
      <c r="C47" s="86" t="s">
        <v>857</v>
      </c>
      <c r="D47" s="87" t="s">
        <v>174</v>
      </c>
      <c r="E47" s="85" t="s">
        <v>877</v>
      </c>
      <c r="F47" s="116">
        <v>7.8</v>
      </c>
      <c r="G47" s="88">
        <v>73</v>
      </c>
      <c r="H47" s="44" t="str">
        <f t="shared" si="2"/>
        <v>250.000</v>
      </c>
      <c r="I47" s="83">
        <f t="shared" si="3"/>
        <v>1250000</v>
      </c>
      <c r="J47" s="62"/>
      <c r="K47" s="71"/>
      <c r="L47" s="88"/>
      <c r="M47" s="7">
        <v>89</v>
      </c>
    </row>
    <row r="48" spans="1:13" s="7" customFormat="1" ht="15.95" customHeight="1">
      <c r="A48" s="5">
        <v>39</v>
      </c>
      <c r="B48" s="85">
        <v>20001588</v>
      </c>
      <c r="C48" s="86" t="s">
        <v>807</v>
      </c>
      <c r="D48" s="87" t="s">
        <v>117</v>
      </c>
      <c r="E48" s="85" t="s">
        <v>872</v>
      </c>
      <c r="F48" s="116">
        <v>7.92</v>
      </c>
      <c r="G48" s="88">
        <v>70</v>
      </c>
      <c r="H48" s="139" t="str">
        <f t="shared" si="2"/>
        <v>250.000</v>
      </c>
      <c r="I48" s="83">
        <f t="shared" si="3"/>
        <v>1250000</v>
      </c>
      <c r="J48" s="6"/>
      <c r="K48" s="49"/>
      <c r="L48" s="88"/>
      <c r="M48" s="7">
        <v>35</v>
      </c>
    </row>
    <row r="49" spans="1:13" s="7" customFormat="1" ht="15.95" customHeight="1">
      <c r="A49" s="5">
        <v>40</v>
      </c>
      <c r="B49" s="85">
        <v>20000393</v>
      </c>
      <c r="C49" s="86" t="s">
        <v>808</v>
      </c>
      <c r="D49" s="87" t="s">
        <v>324</v>
      </c>
      <c r="E49" s="85" t="s">
        <v>872</v>
      </c>
      <c r="F49" s="116">
        <v>8.7100000000000009</v>
      </c>
      <c r="G49" s="88">
        <v>70</v>
      </c>
      <c r="H49" s="44" t="str">
        <f t="shared" si="2"/>
        <v>250.000</v>
      </c>
      <c r="I49" s="83">
        <f t="shared" si="3"/>
        <v>1250000</v>
      </c>
      <c r="J49" s="69"/>
      <c r="K49" s="49"/>
      <c r="L49" s="88"/>
      <c r="M49" s="7">
        <v>36</v>
      </c>
    </row>
    <row r="50" spans="1:13" s="7" customFormat="1" ht="15.95" customHeight="1">
      <c r="A50" s="5">
        <v>41</v>
      </c>
      <c r="B50" s="85">
        <v>20000392</v>
      </c>
      <c r="C50" s="86" t="s">
        <v>404</v>
      </c>
      <c r="D50" s="87" t="s">
        <v>337</v>
      </c>
      <c r="E50" s="85" t="s">
        <v>872</v>
      </c>
      <c r="F50" s="116">
        <v>8.6</v>
      </c>
      <c r="G50" s="88">
        <v>70</v>
      </c>
      <c r="H50" s="44" t="str">
        <f t="shared" si="2"/>
        <v>250.000</v>
      </c>
      <c r="I50" s="83">
        <f t="shared" si="3"/>
        <v>1250000</v>
      </c>
      <c r="J50" s="80"/>
      <c r="K50" s="49" t="s">
        <v>65</v>
      </c>
      <c r="L50" s="88"/>
      <c r="M50" s="7">
        <v>37</v>
      </c>
    </row>
    <row r="51" spans="1:13" s="7" customFormat="1" ht="15.95" customHeight="1">
      <c r="A51" s="5">
        <v>42</v>
      </c>
      <c r="B51" s="85">
        <v>20001665</v>
      </c>
      <c r="C51" s="86" t="s">
        <v>351</v>
      </c>
      <c r="D51" s="87" t="s">
        <v>121</v>
      </c>
      <c r="E51" s="85" t="s">
        <v>869</v>
      </c>
      <c r="F51" s="116">
        <v>7.06</v>
      </c>
      <c r="G51" s="88">
        <v>70</v>
      </c>
      <c r="H51" s="44" t="str">
        <f t="shared" si="2"/>
        <v>250.000</v>
      </c>
      <c r="I51" s="83">
        <f t="shared" si="3"/>
        <v>1250000</v>
      </c>
      <c r="J51" s="69"/>
      <c r="K51" s="162"/>
      <c r="L51" s="88"/>
      <c r="M51" s="7">
        <v>17</v>
      </c>
    </row>
    <row r="52" spans="1:13" s="7" customFormat="1" ht="15.95" customHeight="1">
      <c r="A52" s="5">
        <v>43</v>
      </c>
      <c r="B52" s="85">
        <v>20001993</v>
      </c>
      <c r="C52" s="86" t="s">
        <v>781</v>
      </c>
      <c r="D52" s="87" t="s">
        <v>782</v>
      </c>
      <c r="E52" s="85" t="s">
        <v>866</v>
      </c>
      <c r="F52" s="116">
        <v>7.97</v>
      </c>
      <c r="G52" s="88">
        <v>70</v>
      </c>
      <c r="H52" s="44" t="str">
        <f t="shared" si="2"/>
        <v>250.000</v>
      </c>
      <c r="I52" s="83">
        <f t="shared" si="3"/>
        <v>1250000</v>
      </c>
      <c r="J52" s="69"/>
      <c r="K52" s="49" t="s">
        <v>65</v>
      </c>
      <c r="L52" s="88"/>
      <c r="M52" s="7">
        <v>1</v>
      </c>
    </row>
    <row r="53" spans="1:13" s="7" customFormat="1" ht="15.95" customHeight="1">
      <c r="A53" s="5">
        <v>44</v>
      </c>
      <c r="B53" s="85">
        <v>20002737</v>
      </c>
      <c r="C53" s="86" t="s">
        <v>248</v>
      </c>
      <c r="D53" s="87" t="s">
        <v>117</v>
      </c>
      <c r="E53" s="85" t="s">
        <v>247</v>
      </c>
      <c r="F53" s="116">
        <v>7.9</v>
      </c>
      <c r="G53" s="88">
        <v>70</v>
      </c>
      <c r="H53" s="44" t="str">
        <f t="shared" si="2"/>
        <v>250.000</v>
      </c>
      <c r="I53" s="83">
        <f t="shared" si="3"/>
        <v>1250000</v>
      </c>
      <c r="J53" s="80"/>
      <c r="K53" s="57" t="s">
        <v>65</v>
      </c>
      <c r="L53" s="88"/>
      <c r="M53" s="7">
        <v>6</v>
      </c>
    </row>
    <row r="54" spans="1:13" s="7" customFormat="1" ht="15.95" customHeight="1">
      <c r="A54" s="5">
        <v>45</v>
      </c>
      <c r="B54" s="85">
        <v>20002064</v>
      </c>
      <c r="C54" s="86" t="s">
        <v>183</v>
      </c>
      <c r="D54" s="87" t="s">
        <v>75</v>
      </c>
      <c r="E54" s="85" t="s">
        <v>247</v>
      </c>
      <c r="F54" s="116">
        <v>7.52</v>
      </c>
      <c r="G54" s="88">
        <v>70</v>
      </c>
      <c r="H54" s="44" t="str">
        <f t="shared" si="2"/>
        <v>250.000</v>
      </c>
      <c r="I54" s="83">
        <f t="shared" si="3"/>
        <v>1250000</v>
      </c>
      <c r="J54" s="63"/>
      <c r="K54" s="58" t="s">
        <v>65</v>
      </c>
      <c r="L54" s="88"/>
      <c r="M54" s="7">
        <v>7</v>
      </c>
    </row>
    <row r="55" spans="1:13" s="7" customFormat="1" ht="15.95" customHeight="1">
      <c r="A55" s="5">
        <v>46</v>
      </c>
      <c r="B55" s="85">
        <v>20001747</v>
      </c>
      <c r="C55" s="86" t="s">
        <v>309</v>
      </c>
      <c r="D55" s="87" t="s">
        <v>118</v>
      </c>
      <c r="E55" s="85" t="s">
        <v>247</v>
      </c>
      <c r="F55" s="116">
        <v>7.73</v>
      </c>
      <c r="G55" s="88">
        <v>70</v>
      </c>
      <c r="H55" s="44" t="str">
        <f t="shared" si="2"/>
        <v>250.000</v>
      </c>
      <c r="I55" s="83">
        <f t="shared" si="3"/>
        <v>1250000</v>
      </c>
      <c r="J55" s="69"/>
      <c r="K55" s="47"/>
      <c r="L55" s="88"/>
      <c r="M55" s="7">
        <v>8</v>
      </c>
    </row>
    <row r="56" spans="1:13" s="7" customFormat="1" ht="15.95" customHeight="1">
      <c r="A56" s="5">
        <v>47</v>
      </c>
      <c r="B56" s="85">
        <v>20002561</v>
      </c>
      <c r="C56" s="86" t="s">
        <v>104</v>
      </c>
      <c r="D56" s="87" t="s">
        <v>171</v>
      </c>
      <c r="E56" s="85" t="s">
        <v>247</v>
      </c>
      <c r="F56" s="116">
        <v>7.09</v>
      </c>
      <c r="G56" s="88">
        <v>80</v>
      </c>
      <c r="H56" s="44" t="str">
        <f t="shared" si="2"/>
        <v>250.000</v>
      </c>
      <c r="I56" s="83">
        <f t="shared" si="3"/>
        <v>1250000</v>
      </c>
      <c r="J56" s="61"/>
      <c r="K56" s="75" t="s">
        <v>65</v>
      </c>
      <c r="L56" s="88"/>
      <c r="M56" s="7">
        <v>9</v>
      </c>
    </row>
    <row r="57" spans="1:13" s="7" customFormat="1" ht="15.95" customHeight="1">
      <c r="A57" s="5">
        <v>48</v>
      </c>
      <c r="B57" s="85">
        <v>20002097</v>
      </c>
      <c r="C57" s="86" t="s">
        <v>785</v>
      </c>
      <c r="D57" s="87" t="s">
        <v>94</v>
      </c>
      <c r="E57" s="85" t="s">
        <v>247</v>
      </c>
      <c r="F57" s="116">
        <v>7.6</v>
      </c>
      <c r="G57" s="88">
        <v>70</v>
      </c>
      <c r="H57" s="44" t="str">
        <f t="shared" si="2"/>
        <v>250.000</v>
      </c>
      <c r="I57" s="83">
        <f t="shared" si="3"/>
        <v>1250000</v>
      </c>
      <c r="J57" s="62"/>
      <c r="K57" s="57"/>
      <c r="L57" s="88"/>
      <c r="M57" s="7">
        <v>10</v>
      </c>
    </row>
    <row r="58" spans="1:13" s="7" customFormat="1" ht="15.95" customHeight="1">
      <c r="A58" s="5">
        <v>49</v>
      </c>
      <c r="B58" s="85">
        <v>20002359</v>
      </c>
      <c r="C58" s="86" t="s">
        <v>81</v>
      </c>
      <c r="D58" s="87" t="s">
        <v>173</v>
      </c>
      <c r="E58" s="85" t="s">
        <v>247</v>
      </c>
      <c r="F58" s="116">
        <v>7.22</v>
      </c>
      <c r="G58" s="88">
        <v>70</v>
      </c>
      <c r="H58" s="44" t="str">
        <f t="shared" si="2"/>
        <v>250.000</v>
      </c>
      <c r="I58" s="83">
        <f t="shared" si="3"/>
        <v>1250000</v>
      </c>
      <c r="J58" s="61"/>
      <c r="K58" s="75" t="s">
        <v>65</v>
      </c>
      <c r="L58" s="88"/>
      <c r="M58" s="7">
        <v>11</v>
      </c>
    </row>
    <row r="59" spans="1:13" s="7" customFormat="1" ht="15.95" customHeight="1">
      <c r="A59" s="5">
        <v>50</v>
      </c>
      <c r="B59" s="85">
        <v>20002096</v>
      </c>
      <c r="C59" s="86" t="s">
        <v>785</v>
      </c>
      <c r="D59" s="87" t="s">
        <v>360</v>
      </c>
      <c r="E59" s="85" t="s">
        <v>247</v>
      </c>
      <c r="F59" s="116">
        <v>7.56</v>
      </c>
      <c r="G59" s="88">
        <v>72</v>
      </c>
      <c r="H59" s="44" t="str">
        <f t="shared" si="2"/>
        <v>250.000</v>
      </c>
      <c r="I59" s="83">
        <f t="shared" si="3"/>
        <v>1250000</v>
      </c>
      <c r="J59" s="134"/>
      <c r="K59" s="49"/>
      <c r="L59" s="88"/>
      <c r="M59" s="7">
        <v>12</v>
      </c>
    </row>
    <row r="60" spans="1:13" s="7" customFormat="1" ht="15.95" customHeight="1">
      <c r="A60" s="5">
        <v>51</v>
      </c>
      <c r="B60" s="85">
        <v>20003141</v>
      </c>
      <c r="C60" s="86" t="s">
        <v>786</v>
      </c>
      <c r="D60" s="87" t="s">
        <v>787</v>
      </c>
      <c r="E60" s="85" t="s">
        <v>247</v>
      </c>
      <c r="F60" s="116">
        <v>7.73</v>
      </c>
      <c r="G60" s="88">
        <v>70</v>
      </c>
      <c r="H60" s="44" t="str">
        <f t="shared" si="2"/>
        <v>250.000</v>
      </c>
      <c r="I60" s="83">
        <f t="shared" si="3"/>
        <v>1250000</v>
      </c>
      <c r="J60" s="69"/>
      <c r="K60" s="144" t="s">
        <v>65</v>
      </c>
      <c r="L60" s="88"/>
      <c r="M60" s="7">
        <v>13</v>
      </c>
    </row>
    <row r="61" spans="1:13" s="7" customFormat="1" ht="15.95" customHeight="1">
      <c r="A61" s="5">
        <v>52</v>
      </c>
      <c r="B61" s="85">
        <v>20002438</v>
      </c>
      <c r="C61" s="86" t="s">
        <v>183</v>
      </c>
      <c r="D61" s="87" t="s">
        <v>788</v>
      </c>
      <c r="E61" s="85" t="s">
        <v>247</v>
      </c>
      <c r="F61" s="116">
        <v>7.8</v>
      </c>
      <c r="G61" s="88">
        <v>70</v>
      </c>
      <c r="H61" s="44" t="str">
        <f t="shared" si="2"/>
        <v>250.000</v>
      </c>
      <c r="I61" s="83">
        <f t="shared" si="3"/>
        <v>1250000</v>
      </c>
      <c r="J61" s="69"/>
      <c r="K61" s="144" t="s">
        <v>65</v>
      </c>
      <c r="L61" s="88"/>
      <c r="M61" s="7">
        <v>14</v>
      </c>
    </row>
    <row r="62" spans="1:13" s="7" customFormat="1" ht="15.95" customHeight="1">
      <c r="A62" s="5">
        <v>53</v>
      </c>
      <c r="B62" s="85">
        <v>20000381</v>
      </c>
      <c r="C62" s="86" t="s">
        <v>81</v>
      </c>
      <c r="D62" s="87" t="s">
        <v>190</v>
      </c>
      <c r="E62" s="85" t="s">
        <v>868</v>
      </c>
      <c r="F62" s="116">
        <v>7.59</v>
      </c>
      <c r="G62" s="88">
        <v>75</v>
      </c>
      <c r="H62" s="44" t="str">
        <f t="shared" si="2"/>
        <v>250.000</v>
      </c>
      <c r="I62" s="83">
        <f t="shared" si="3"/>
        <v>1250000</v>
      </c>
      <c r="J62" s="74"/>
      <c r="K62" s="57" t="s">
        <v>65</v>
      </c>
      <c r="L62" s="88"/>
      <c r="M62" s="7">
        <v>15</v>
      </c>
    </row>
    <row r="63" spans="1:13" s="7" customFormat="1" ht="15.95" customHeight="1">
      <c r="A63" s="5">
        <v>54</v>
      </c>
      <c r="B63" s="85">
        <v>20002453</v>
      </c>
      <c r="C63" s="86" t="s">
        <v>789</v>
      </c>
      <c r="D63" s="87" t="s">
        <v>215</v>
      </c>
      <c r="E63" s="85" t="s">
        <v>868</v>
      </c>
      <c r="F63" s="116">
        <v>7.86</v>
      </c>
      <c r="G63" s="88">
        <v>72</v>
      </c>
      <c r="H63" s="44" t="str">
        <f t="shared" si="2"/>
        <v>250.000</v>
      </c>
      <c r="I63" s="83">
        <f t="shared" si="3"/>
        <v>1250000</v>
      </c>
      <c r="J63" s="62"/>
      <c r="K63" s="57"/>
      <c r="L63" s="88"/>
      <c r="M63" s="7">
        <v>16</v>
      </c>
    </row>
    <row r="64" spans="1:13" s="7" customFormat="1" ht="15.95" customHeight="1">
      <c r="A64" s="5">
        <v>55</v>
      </c>
      <c r="B64" s="85">
        <v>20000130</v>
      </c>
      <c r="C64" s="86" t="s">
        <v>327</v>
      </c>
      <c r="D64" s="87" t="s">
        <v>86</v>
      </c>
      <c r="E64" s="85" t="s">
        <v>249</v>
      </c>
      <c r="F64" s="116">
        <v>7.72</v>
      </c>
      <c r="G64" s="88">
        <v>70</v>
      </c>
      <c r="H64" s="44" t="str">
        <f t="shared" si="2"/>
        <v>250.000</v>
      </c>
      <c r="I64" s="83">
        <f t="shared" si="3"/>
        <v>1250000</v>
      </c>
      <c r="J64" s="69"/>
      <c r="K64" s="187" t="s">
        <v>65</v>
      </c>
      <c r="L64" s="88"/>
      <c r="M64" s="7">
        <v>18</v>
      </c>
    </row>
    <row r="65" spans="1:13" s="7" customFormat="1" ht="15.95" customHeight="1">
      <c r="A65" s="5">
        <v>56</v>
      </c>
      <c r="B65" s="85">
        <v>20002589</v>
      </c>
      <c r="C65" s="86" t="s">
        <v>791</v>
      </c>
      <c r="D65" s="87" t="s">
        <v>792</v>
      </c>
      <c r="E65" s="85" t="s">
        <v>870</v>
      </c>
      <c r="F65" s="116">
        <v>8.34</v>
      </c>
      <c r="G65" s="88">
        <v>70</v>
      </c>
      <c r="H65" s="44" t="str">
        <f t="shared" si="2"/>
        <v>250.000</v>
      </c>
      <c r="I65" s="83">
        <f t="shared" si="3"/>
        <v>1250000</v>
      </c>
      <c r="J65" s="118"/>
      <c r="K65" s="47"/>
      <c r="L65" s="88"/>
      <c r="M65" s="7">
        <v>19</v>
      </c>
    </row>
    <row r="66" spans="1:13" s="7" customFormat="1" ht="15.95" customHeight="1">
      <c r="A66" s="5">
        <v>57</v>
      </c>
      <c r="B66" s="85">
        <v>20000470</v>
      </c>
      <c r="C66" s="86" t="s">
        <v>860</v>
      </c>
      <c r="D66" s="87" t="s">
        <v>146</v>
      </c>
      <c r="E66" s="85" t="s">
        <v>263</v>
      </c>
      <c r="F66" s="116">
        <v>8.02</v>
      </c>
      <c r="G66" s="88">
        <v>71</v>
      </c>
      <c r="H66" s="44" t="str">
        <f t="shared" si="2"/>
        <v>250.000</v>
      </c>
      <c r="I66" s="83">
        <f t="shared" si="3"/>
        <v>1250000</v>
      </c>
      <c r="J66" s="84"/>
      <c r="K66" s="57" t="s">
        <v>65</v>
      </c>
      <c r="L66" s="88" t="s">
        <v>65</v>
      </c>
      <c r="M66" s="7">
        <v>92</v>
      </c>
    </row>
    <row r="67" spans="1:13" s="7" customFormat="1" ht="15.95" customHeight="1">
      <c r="A67" s="5">
        <v>58</v>
      </c>
      <c r="B67" s="85">
        <v>20000669</v>
      </c>
      <c r="C67" s="86" t="s">
        <v>266</v>
      </c>
      <c r="D67" s="87" t="s">
        <v>238</v>
      </c>
      <c r="E67" s="85" t="s">
        <v>263</v>
      </c>
      <c r="F67" s="116">
        <v>8</v>
      </c>
      <c r="G67" s="88">
        <v>73</v>
      </c>
      <c r="H67" s="44" t="str">
        <f t="shared" si="2"/>
        <v>250.000</v>
      </c>
      <c r="I67" s="83">
        <f t="shared" si="3"/>
        <v>1250000</v>
      </c>
      <c r="J67" s="62"/>
      <c r="K67" s="49" t="s">
        <v>65</v>
      </c>
      <c r="L67" s="88" t="s">
        <v>65</v>
      </c>
      <c r="M67" s="7">
        <v>93</v>
      </c>
    </row>
    <row r="68" spans="1:13" s="7" customFormat="1" ht="15.95" customHeight="1">
      <c r="A68" s="5">
        <v>59</v>
      </c>
      <c r="B68" s="85">
        <v>20000171</v>
      </c>
      <c r="C68" s="86" t="s">
        <v>267</v>
      </c>
      <c r="D68" s="87" t="s">
        <v>134</v>
      </c>
      <c r="E68" s="85" t="s">
        <v>263</v>
      </c>
      <c r="F68" s="116">
        <v>8.5299999999999994</v>
      </c>
      <c r="G68" s="88">
        <v>72</v>
      </c>
      <c r="H68" s="44" t="str">
        <f t="shared" si="2"/>
        <v>250.000</v>
      </c>
      <c r="I68" s="83">
        <f t="shared" si="3"/>
        <v>1250000</v>
      </c>
      <c r="J68" s="63"/>
      <c r="K68" s="57"/>
      <c r="L68" s="88" t="s">
        <v>65</v>
      </c>
      <c r="M68" s="7">
        <v>94</v>
      </c>
    </row>
    <row r="69" spans="1:13" s="7" customFormat="1" ht="15.95" customHeight="1">
      <c r="A69" s="5">
        <v>60</v>
      </c>
      <c r="B69" s="85">
        <v>20000632</v>
      </c>
      <c r="C69" s="86" t="s">
        <v>262</v>
      </c>
      <c r="D69" s="87" t="s">
        <v>255</v>
      </c>
      <c r="E69" s="85" t="s">
        <v>263</v>
      </c>
      <c r="F69" s="116">
        <v>8.18</v>
      </c>
      <c r="G69" s="88">
        <v>70</v>
      </c>
      <c r="H69" s="44" t="str">
        <f t="shared" si="2"/>
        <v>250.000</v>
      </c>
      <c r="I69" s="83">
        <f t="shared" si="3"/>
        <v>1250000</v>
      </c>
      <c r="J69" s="69"/>
      <c r="K69" s="57" t="s">
        <v>65</v>
      </c>
      <c r="L69" s="88" t="s">
        <v>65</v>
      </c>
      <c r="M69" s="7">
        <v>95</v>
      </c>
    </row>
    <row r="70" spans="1:13" s="7" customFormat="1" ht="15.95" customHeight="1">
      <c r="A70" s="5">
        <v>61</v>
      </c>
      <c r="B70" s="85">
        <v>20000041</v>
      </c>
      <c r="C70" s="86" t="s">
        <v>268</v>
      </c>
      <c r="D70" s="87" t="s">
        <v>269</v>
      </c>
      <c r="E70" s="85" t="s">
        <v>263</v>
      </c>
      <c r="F70" s="116">
        <v>8.94</v>
      </c>
      <c r="G70" s="88">
        <v>75</v>
      </c>
      <c r="H70" s="44" t="str">
        <f t="shared" si="2"/>
        <v>250.000</v>
      </c>
      <c r="I70" s="83">
        <f t="shared" si="3"/>
        <v>1250000</v>
      </c>
      <c r="J70" s="63"/>
      <c r="K70" s="57"/>
      <c r="L70" s="88" t="s">
        <v>65</v>
      </c>
      <c r="M70" s="7">
        <v>96</v>
      </c>
    </row>
    <row r="71" spans="1:13" s="7" customFormat="1" ht="15.95" customHeight="1">
      <c r="A71" s="5">
        <v>62</v>
      </c>
      <c r="B71" s="85">
        <v>20000979</v>
      </c>
      <c r="C71" s="86" t="s">
        <v>861</v>
      </c>
      <c r="D71" s="87" t="s">
        <v>257</v>
      </c>
      <c r="E71" s="85" t="s">
        <v>878</v>
      </c>
      <c r="F71" s="116">
        <v>8.58</v>
      </c>
      <c r="G71" s="88">
        <v>75</v>
      </c>
      <c r="H71" s="44" t="str">
        <f t="shared" ref="H71:H102" si="4">IF(AND(F71&gt;=9,G71&gt;=90),"500.000",IF(AND(F71&gt;=8,G71&gt;=80),"425.000",IF(AND(F71&gt;=7,G71&gt;=70),"250.000"," ")))</f>
        <v>250.000</v>
      </c>
      <c r="I71" s="83">
        <f t="shared" ref="I71:I102" si="5">H71*5</f>
        <v>1250000</v>
      </c>
      <c r="J71" s="62"/>
      <c r="K71" s="115"/>
      <c r="L71" s="88" t="s">
        <v>65</v>
      </c>
      <c r="M71" s="7">
        <v>97</v>
      </c>
    </row>
    <row r="72" spans="1:13" s="7" customFormat="1" ht="15.95" customHeight="1">
      <c r="A72" s="5">
        <v>63</v>
      </c>
      <c r="B72" s="85">
        <v>20000902</v>
      </c>
      <c r="C72" s="86" t="s">
        <v>862</v>
      </c>
      <c r="D72" s="87" t="s">
        <v>145</v>
      </c>
      <c r="E72" s="85" t="s">
        <v>878</v>
      </c>
      <c r="F72" s="116">
        <v>7.88</v>
      </c>
      <c r="G72" s="88">
        <v>75</v>
      </c>
      <c r="H72" s="44" t="str">
        <f t="shared" si="4"/>
        <v>250.000</v>
      </c>
      <c r="I72" s="83">
        <f t="shared" si="5"/>
        <v>1250000</v>
      </c>
      <c r="J72" s="79"/>
      <c r="K72" s="57"/>
      <c r="L72" s="88" t="s">
        <v>65</v>
      </c>
      <c r="M72" s="7">
        <v>98</v>
      </c>
    </row>
    <row r="73" spans="1:13" s="7" customFormat="1" ht="15.95" customHeight="1">
      <c r="A73" s="5">
        <v>64</v>
      </c>
      <c r="B73" s="85">
        <v>20000687</v>
      </c>
      <c r="C73" s="86" t="s">
        <v>863</v>
      </c>
      <c r="D73" s="87" t="s">
        <v>146</v>
      </c>
      <c r="E73" s="85" t="s">
        <v>878</v>
      </c>
      <c r="F73" s="116">
        <v>8.0299999999999994</v>
      </c>
      <c r="G73" s="88">
        <v>72</v>
      </c>
      <c r="H73" s="44" t="str">
        <f t="shared" si="4"/>
        <v>250.000</v>
      </c>
      <c r="I73" s="83">
        <f t="shared" si="5"/>
        <v>1250000</v>
      </c>
      <c r="J73" s="62"/>
      <c r="K73" s="57" t="s">
        <v>65</v>
      </c>
      <c r="L73" s="88" t="s">
        <v>65</v>
      </c>
      <c r="M73" s="7">
        <v>99</v>
      </c>
    </row>
    <row r="74" spans="1:13" s="7" customFormat="1" ht="15.95" customHeight="1">
      <c r="A74" s="5">
        <v>65</v>
      </c>
      <c r="B74" s="85">
        <v>20000984</v>
      </c>
      <c r="C74" s="86" t="s">
        <v>108</v>
      </c>
      <c r="D74" s="87" t="s">
        <v>124</v>
      </c>
      <c r="E74" s="85" t="s">
        <v>879</v>
      </c>
      <c r="F74" s="116">
        <v>8.6300000000000008</v>
      </c>
      <c r="G74" s="88">
        <v>77</v>
      </c>
      <c r="H74" s="44" t="str">
        <f t="shared" si="4"/>
        <v>250.000</v>
      </c>
      <c r="I74" s="83">
        <f t="shared" si="5"/>
        <v>1250000</v>
      </c>
      <c r="J74" s="61"/>
      <c r="K74" s="57" t="s">
        <v>65</v>
      </c>
      <c r="L74" s="88"/>
      <c r="M74" s="7">
        <v>100</v>
      </c>
    </row>
    <row r="75" spans="1:13" s="7" customFormat="1" ht="15.95" customHeight="1">
      <c r="A75" s="5">
        <v>66</v>
      </c>
      <c r="B75" s="85">
        <v>20002354</v>
      </c>
      <c r="C75" s="86" t="s">
        <v>273</v>
      </c>
      <c r="D75" s="87" t="s">
        <v>146</v>
      </c>
      <c r="E75" s="85" t="s">
        <v>271</v>
      </c>
      <c r="F75" s="116">
        <v>7.66</v>
      </c>
      <c r="G75" s="88">
        <v>87</v>
      </c>
      <c r="H75" s="44" t="str">
        <f t="shared" si="4"/>
        <v>250.000</v>
      </c>
      <c r="I75" s="83">
        <f t="shared" si="5"/>
        <v>1250000</v>
      </c>
      <c r="J75" s="84"/>
      <c r="K75" s="49" t="s">
        <v>65</v>
      </c>
      <c r="L75" s="88" t="s">
        <v>65</v>
      </c>
      <c r="M75" s="7">
        <v>101</v>
      </c>
    </row>
    <row r="76" spans="1:13" s="7" customFormat="1" ht="15.95" customHeight="1">
      <c r="A76" s="5">
        <v>67</v>
      </c>
      <c r="B76" s="85">
        <v>20001492</v>
      </c>
      <c r="C76" s="86" t="s">
        <v>203</v>
      </c>
      <c r="D76" s="87" t="s">
        <v>227</v>
      </c>
      <c r="E76" s="85" t="s">
        <v>271</v>
      </c>
      <c r="F76" s="116">
        <v>7.86</v>
      </c>
      <c r="G76" s="88">
        <v>83</v>
      </c>
      <c r="H76" s="44" t="str">
        <f t="shared" si="4"/>
        <v>250.000</v>
      </c>
      <c r="I76" s="83">
        <f t="shared" si="5"/>
        <v>1250000</v>
      </c>
      <c r="J76" s="63"/>
      <c r="K76" s="49"/>
      <c r="L76" s="88" t="s">
        <v>65</v>
      </c>
      <c r="M76" s="7">
        <v>102</v>
      </c>
    </row>
    <row r="77" spans="1:13" s="7" customFormat="1" ht="15.95" customHeight="1">
      <c r="A77" s="5">
        <v>68</v>
      </c>
      <c r="B77" s="85">
        <v>20002321</v>
      </c>
      <c r="C77" s="86" t="s">
        <v>797</v>
      </c>
      <c r="D77" s="87" t="s">
        <v>132</v>
      </c>
      <c r="E77" s="85" t="s">
        <v>275</v>
      </c>
      <c r="F77" s="116">
        <v>8.23</v>
      </c>
      <c r="G77" s="88">
        <v>70</v>
      </c>
      <c r="H77" s="44" t="str">
        <f t="shared" si="4"/>
        <v>250.000</v>
      </c>
      <c r="I77" s="83">
        <f t="shared" si="5"/>
        <v>1250000</v>
      </c>
      <c r="J77" s="78"/>
      <c r="K77" s="76"/>
      <c r="L77" s="88"/>
      <c r="M77" s="7">
        <v>24</v>
      </c>
    </row>
    <row r="78" spans="1:13" s="7" customFormat="1" ht="15.95" customHeight="1">
      <c r="A78" s="5">
        <v>69</v>
      </c>
      <c r="B78" s="85">
        <v>20001982</v>
      </c>
      <c r="C78" s="86" t="s">
        <v>798</v>
      </c>
      <c r="D78" s="87" t="s">
        <v>323</v>
      </c>
      <c r="E78" s="85" t="s">
        <v>275</v>
      </c>
      <c r="F78" s="116">
        <v>8.02</v>
      </c>
      <c r="G78" s="88">
        <v>72</v>
      </c>
      <c r="H78" s="44" t="str">
        <f t="shared" si="4"/>
        <v>250.000</v>
      </c>
      <c r="I78" s="83">
        <f t="shared" si="5"/>
        <v>1250000</v>
      </c>
      <c r="J78" s="62"/>
      <c r="K78" s="72"/>
      <c r="L78" s="88"/>
      <c r="M78" s="7">
        <v>25</v>
      </c>
    </row>
    <row r="79" spans="1:13" s="7" customFormat="1" ht="15.95" customHeight="1">
      <c r="A79" s="5">
        <v>70</v>
      </c>
      <c r="B79" s="85">
        <v>20002266</v>
      </c>
      <c r="C79" s="86" t="s">
        <v>274</v>
      </c>
      <c r="D79" s="87" t="s">
        <v>73</v>
      </c>
      <c r="E79" s="85" t="s">
        <v>275</v>
      </c>
      <c r="F79" s="116">
        <v>9.08</v>
      </c>
      <c r="G79" s="88">
        <v>75</v>
      </c>
      <c r="H79" s="44" t="str">
        <f t="shared" si="4"/>
        <v>250.000</v>
      </c>
      <c r="I79" s="83">
        <f t="shared" si="5"/>
        <v>1250000</v>
      </c>
      <c r="J79" s="46"/>
      <c r="K79" s="49" t="s">
        <v>65</v>
      </c>
      <c r="L79" s="88"/>
      <c r="M79" s="7">
        <v>26</v>
      </c>
    </row>
    <row r="80" spans="1:13" s="7" customFormat="1" ht="15.95" customHeight="1">
      <c r="A80" s="5">
        <v>71</v>
      </c>
      <c r="B80" s="85">
        <v>20001561</v>
      </c>
      <c r="C80" s="86" t="s">
        <v>89</v>
      </c>
      <c r="D80" s="87" t="s">
        <v>73</v>
      </c>
      <c r="E80" s="85" t="s">
        <v>275</v>
      </c>
      <c r="F80" s="116">
        <v>8.6300000000000008</v>
      </c>
      <c r="G80" s="88">
        <v>70</v>
      </c>
      <c r="H80" s="44" t="str">
        <f t="shared" si="4"/>
        <v>250.000</v>
      </c>
      <c r="I80" s="83">
        <f t="shared" si="5"/>
        <v>1250000</v>
      </c>
      <c r="J80" s="62"/>
      <c r="K80" s="57" t="s">
        <v>65</v>
      </c>
      <c r="L80" s="88"/>
      <c r="M80" s="7">
        <v>27</v>
      </c>
    </row>
    <row r="81" spans="1:13" s="7" customFormat="1" ht="15.95" customHeight="1">
      <c r="A81" s="5">
        <v>72</v>
      </c>
      <c r="B81" s="85">
        <v>20002279</v>
      </c>
      <c r="C81" s="86" t="s">
        <v>579</v>
      </c>
      <c r="D81" s="87" t="s">
        <v>300</v>
      </c>
      <c r="E81" s="85" t="s">
        <v>275</v>
      </c>
      <c r="F81" s="116">
        <v>8.1300000000000008</v>
      </c>
      <c r="G81" s="88">
        <v>72</v>
      </c>
      <c r="H81" s="44" t="str">
        <f t="shared" si="4"/>
        <v>250.000</v>
      </c>
      <c r="I81" s="83">
        <f t="shared" si="5"/>
        <v>1250000</v>
      </c>
      <c r="J81" s="62"/>
      <c r="K81" s="47"/>
      <c r="L81" s="88" t="s">
        <v>65</v>
      </c>
      <c r="M81" s="7">
        <v>28</v>
      </c>
    </row>
    <row r="82" spans="1:13" s="7" customFormat="1" ht="15.95" customHeight="1">
      <c r="A82" s="5">
        <v>73</v>
      </c>
      <c r="B82" s="85">
        <v>20001391</v>
      </c>
      <c r="C82" s="86" t="s">
        <v>799</v>
      </c>
      <c r="D82" s="87" t="s">
        <v>118</v>
      </c>
      <c r="E82" s="85" t="s">
        <v>275</v>
      </c>
      <c r="F82" s="116">
        <v>7.96</v>
      </c>
      <c r="G82" s="88">
        <v>75</v>
      </c>
      <c r="H82" s="44" t="str">
        <f t="shared" si="4"/>
        <v>250.000</v>
      </c>
      <c r="I82" s="83">
        <f t="shared" si="5"/>
        <v>1250000</v>
      </c>
      <c r="J82" s="62"/>
      <c r="K82" s="49" t="s">
        <v>65</v>
      </c>
      <c r="L82" s="88" t="s">
        <v>65</v>
      </c>
      <c r="M82" s="7">
        <v>29</v>
      </c>
    </row>
    <row r="83" spans="1:13" s="7" customFormat="1" ht="15.95" customHeight="1">
      <c r="A83" s="5">
        <v>74</v>
      </c>
      <c r="B83" s="85">
        <v>20000413</v>
      </c>
      <c r="C83" s="86" t="s">
        <v>858</v>
      </c>
      <c r="D83" s="87" t="s">
        <v>255</v>
      </c>
      <c r="E83" s="85" t="s">
        <v>276</v>
      </c>
      <c r="F83" s="116">
        <v>8.0399999999999991</v>
      </c>
      <c r="G83" s="88">
        <v>71</v>
      </c>
      <c r="H83" s="44" t="str">
        <f t="shared" si="4"/>
        <v>250.000</v>
      </c>
      <c r="I83" s="83">
        <f t="shared" si="5"/>
        <v>1250000</v>
      </c>
      <c r="J83" s="63"/>
      <c r="K83" s="75" t="s">
        <v>65</v>
      </c>
      <c r="L83" s="88" t="s">
        <v>65</v>
      </c>
      <c r="M83" s="7">
        <v>90</v>
      </c>
    </row>
    <row r="84" spans="1:13" s="7" customFormat="1" ht="15.95" customHeight="1">
      <c r="A84" s="5">
        <v>75</v>
      </c>
      <c r="B84" s="85">
        <v>20001138</v>
      </c>
      <c r="C84" s="86" t="s">
        <v>669</v>
      </c>
      <c r="D84" s="87" t="s">
        <v>71</v>
      </c>
      <c r="E84" s="85" t="s">
        <v>276</v>
      </c>
      <c r="F84" s="116">
        <v>8.11</v>
      </c>
      <c r="G84" s="88">
        <v>77</v>
      </c>
      <c r="H84" s="44" t="str">
        <f t="shared" si="4"/>
        <v>250.000</v>
      </c>
      <c r="I84" s="83">
        <f t="shared" si="5"/>
        <v>1250000</v>
      </c>
      <c r="J84" s="73"/>
      <c r="K84" s="47"/>
      <c r="L84" s="88"/>
      <c r="M84" s="7">
        <v>91</v>
      </c>
    </row>
    <row r="85" spans="1:13" s="7" customFormat="1" ht="15.95" customHeight="1">
      <c r="A85" s="5">
        <v>76</v>
      </c>
      <c r="B85" s="85">
        <v>20000070</v>
      </c>
      <c r="C85" s="86" t="s">
        <v>194</v>
      </c>
      <c r="D85" s="87" t="s">
        <v>173</v>
      </c>
      <c r="E85" s="85" t="s">
        <v>277</v>
      </c>
      <c r="F85" s="116">
        <v>8.16</v>
      </c>
      <c r="G85" s="88">
        <v>71</v>
      </c>
      <c r="H85" s="44" t="str">
        <f t="shared" si="4"/>
        <v>250.000</v>
      </c>
      <c r="I85" s="83">
        <f t="shared" si="5"/>
        <v>1250000</v>
      </c>
      <c r="J85" s="63"/>
      <c r="K85" s="58" t="s">
        <v>65</v>
      </c>
      <c r="L85" s="88"/>
      <c r="M85" s="7">
        <v>55</v>
      </c>
    </row>
    <row r="86" spans="1:13" s="7" customFormat="1" ht="15.95" customHeight="1">
      <c r="A86" s="5">
        <v>77</v>
      </c>
      <c r="B86" s="85">
        <v>20000276</v>
      </c>
      <c r="C86" s="86" t="s">
        <v>831</v>
      </c>
      <c r="D86" s="87" t="s">
        <v>167</v>
      </c>
      <c r="E86" s="85" t="s">
        <v>277</v>
      </c>
      <c r="F86" s="116">
        <v>8.86</v>
      </c>
      <c r="G86" s="88">
        <v>73</v>
      </c>
      <c r="H86" s="44" t="str">
        <f t="shared" si="4"/>
        <v>250.000</v>
      </c>
      <c r="I86" s="83">
        <f t="shared" si="5"/>
        <v>1250000</v>
      </c>
      <c r="J86" s="62"/>
      <c r="K86" s="43"/>
      <c r="L86" s="88"/>
      <c r="M86" s="7">
        <v>56</v>
      </c>
    </row>
    <row r="87" spans="1:13" s="7" customFormat="1" ht="15.95" customHeight="1">
      <c r="A87" s="5">
        <v>78</v>
      </c>
      <c r="B87" s="85">
        <v>20001087</v>
      </c>
      <c r="C87" s="86" t="s">
        <v>283</v>
      </c>
      <c r="D87" s="87" t="s">
        <v>117</v>
      </c>
      <c r="E87" s="85" t="s">
        <v>282</v>
      </c>
      <c r="F87" s="116">
        <v>8.6</v>
      </c>
      <c r="G87" s="88">
        <v>74</v>
      </c>
      <c r="H87" s="44" t="str">
        <f t="shared" si="4"/>
        <v>250.000</v>
      </c>
      <c r="I87" s="83">
        <f t="shared" si="5"/>
        <v>1250000</v>
      </c>
      <c r="J87" s="63"/>
      <c r="K87" s="57"/>
      <c r="L87" s="88"/>
      <c r="M87" s="7">
        <v>57</v>
      </c>
    </row>
    <row r="88" spans="1:13" s="7" customFormat="1" ht="15.95" customHeight="1">
      <c r="A88" s="5">
        <v>79</v>
      </c>
      <c r="B88" s="85">
        <v>20001544</v>
      </c>
      <c r="C88" s="86" t="s">
        <v>189</v>
      </c>
      <c r="D88" s="87" t="s">
        <v>74</v>
      </c>
      <c r="E88" s="85" t="s">
        <v>282</v>
      </c>
      <c r="F88" s="116">
        <v>8.15</v>
      </c>
      <c r="G88" s="88">
        <v>75</v>
      </c>
      <c r="H88" s="44" t="str">
        <f t="shared" si="4"/>
        <v>250.000</v>
      </c>
      <c r="I88" s="83">
        <f t="shared" si="5"/>
        <v>1250000</v>
      </c>
      <c r="J88" s="69"/>
      <c r="K88" s="43"/>
      <c r="L88" s="88"/>
      <c r="M88" s="7">
        <v>58</v>
      </c>
    </row>
    <row r="89" spans="1:13" s="7" customFormat="1" ht="15.95" customHeight="1">
      <c r="A89" s="5">
        <v>80</v>
      </c>
      <c r="B89" s="85">
        <v>20001036</v>
      </c>
      <c r="C89" s="86" t="s">
        <v>824</v>
      </c>
      <c r="D89" s="87" t="s">
        <v>120</v>
      </c>
      <c r="E89" s="85" t="s">
        <v>286</v>
      </c>
      <c r="F89" s="116">
        <v>8.67</v>
      </c>
      <c r="G89" s="88">
        <v>77</v>
      </c>
      <c r="H89" s="44" t="str">
        <f t="shared" si="4"/>
        <v>250.000</v>
      </c>
      <c r="I89" s="83">
        <f t="shared" si="5"/>
        <v>1250000</v>
      </c>
      <c r="J89" s="78"/>
      <c r="K89" s="57"/>
      <c r="L89" s="88"/>
      <c r="M89" s="7">
        <v>50</v>
      </c>
    </row>
    <row r="90" spans="1:13" s="7" customFormat="1" ht="15.95" customHeight="1">
      <c r="A90" s="5">
        <v>81</v>
      </c>
      <c r="B90" s="85">
        <v>20001158</v>
      </c>
      <c r="C90" s="86" t="s">
        <v>826</v>
      </c>
      <c r="D90" s="87" t="s">
        <v>118</v>
      </c>
      <c r="E90" s="85" t="s">
        <v>286</v>
      </c>
      <c r="F90" s="116">
        <v>7.95</v>
      </c>
      <c r="G90" s="88">
        <v>70</v>
      </c>
      <c r="H90" s="44" t="str">
        <f t="shared" si="4"/>
        <v>250.000</v>
      </c>
      <c r="I90" s="83">
        <f t="shared" si="5"/>
        <v>1250000</v>
      </c>
      <c r="J90" s="69"/>
      <c r="K90" s="49" t="s">
        <v>65</v>
      </c>
      <c r="L90" s="88"/>
      <c r="M90" s="7">
        <v>51</v>
      </c>
    </row>
    <row r="91" spans="1:13" s="7" customFormat="1" ht="15.95" customHeight="1">
      <c r="A91" s="5">
        <v>82</v>
      </c>
      <c r="B91" s="85">
        <v>20001902</v>
      </c>
      <c r="C91" s="86" t="s">
        <v>827</v>
      </c>
      <c r="D91" s="87" t="s">
        <v>709</v>
      </c>
      <c r="E91" s="85" t="s">
        <v>286</v>
      </c>
      <c r="F91" s="116">
        <v>8.3800000000000008</v>
      </c>
      <c r="G91" s="88">
        <v>77</v>
      </c>
      <c r="H91" s="44" t="str">
        <f t="shared" si="4"/>
        <v>250.000</v>
      </c>
      <c r="I91" s="83">
        <f t="shared" si="5"/>
        <v>1250000</v>
      </c>
      <c r="J91" s="80"/>
      <c r="K91" s="49" t="s">
        <v>65</v>
      </c>
      <c r="L91" s="88" t="s">
        <v>65</v>
      </c>
      <c r="M91" s="7">
        <v>52</v>
      </c>
    </row>
    <row r="92" spans="1:13" s="7" customFormat="1" ht="15.95" customHeight="1">
      <c r="A92" s="5">
        <v>83</v>
      </c>
      <c r="B92" s="85">
        <v>20001792</v>
      </c>
      <c r="C92" s="86" t="s">
        <v>828</v>
      </c>
      <c r="D92" s="87" t="s">
        <v>238</v>
      </c>
      <c r="E92" s="85" t="s">
        <v>286</v>
      </c>
      <c r="F92" s="116">
        <v>8.5</v>
      </c>
      <c r="G92" s="88">
        <v>79</v>
      </c>
      <c r="H92" s="44" t="str">
        <f t="shared" si="4"/>
        <v>250.000</v>
      </c>
      <c r="I92" s="83">
        <f t="shared" si="5"/>
        <v>1250000</v>
      </c>
      <c r="J92" s="61"/>
      <c r="K92" s="49" t="s">
        <v>65</v>
      </c>
      <c r="L92" s="88" t="s">
        <v>65</v>
      </c>
      <c r="M92" s="7">
        <v>53</v>
      </c>
    </row>
    <row r="93" spans="1:13" s="7" customFormat="1" ht="15.95" customHeight="1">
      <c r="A93" s="5">
        <v>84</v>
      </c>
      <c r="B93" s="85">
        <v>20000169</v>
      </c>
      <c r="C93" s="86" t="s">
        <v>830</v>
      </c>
      <c r="D93" s="87" t="s">
        <v>150</v>
      </c>
      <c r="E93" s="85" t="s">
        <v>286</v>
      </c>
      <c r="F93" s="116">
        <v>8.02</v>
      </c>
      <c r="G93" s="88">
        <v>72</v>
      </c>
      <c r="H93" s="123" t="str">
        <f t="shared" si="4"/>
        <v>250.000</v>
      </c>
      <c r="I93" s="83">
        <f t="shared" si="5"/>
        <v>1250000</v>
      </c>
      <c r="J93" s="124"/>
      <c r="K93" s="75" t="s">
        <v>65</v>
      </c>
      <c r="L93" s="88" t="s">
        <v>65</v>
      </c>
      <c r="M93" s="7">
        <v>54</v>
      </c>
    </row>
    <row r="94" spans="1:13" s="7" customFormat="1" ht="15.95" customHeight="1">
      <c r="A94" s="5">
        <v>85</v>
      </c>
      <c r="B94" s="85">
        <v>20000913</v>
      </c>
      <c r="C94" s="86" t="s">
        <v>854</v>
      </c>
      <c r="D94" s="87" t="s">
        <v>855</v>
      </c>
      <c r="E94" s="85" t="s">
        <v>289</v>
      </c>
      <c r="F94" s="116">
        <v>7.9</v>
      </c>
      <c r="G94" s="88">
        <v>75</v>
      </c>
      <c r="H94" s="44" t="str">
        <f t="shared" si="4"/>
        <v>250.000</v>
      </c>
      <c r="I94" s="83">
        <f t="shared" si="5"/>
        <v>1250000</v>
      </c>
      <c r="J94" s="61"/>
      <c r="K94" s="75" t="s">
        <v>65</v>
      </c>
      <c r="L94" s="88" t="s">
        <v>65</v>
      </c>
      <c r="M94" s="7">
        <v>87</v>
      </c>
    </row>
    <row r="95" spans="1:13" s="7" customFormat="1" ht="15.95" customHeight="1">
      <c r="A95" s="5">
        <v>86</v>
      </c>
      <c r="B95" s="85">
        <v>20001316</v>
      </c>
      <c r="C95" s="86" t="s">
        <v>856</v>
      </c>
      <c r="D95" s="87" t="s">
        <v>230</v>
      </c>
      <c r="E95" s="85" t="s">
        <v>289</v>
      </c>
      <c r="F95" s="116">
        <v>8.5399999999999991</v>
      </c>
      <c r="G95" s="88">
        <v>75</v>
      </c>
      <c r="H95" s="44" t="str">
        <f t="shared" si="4"/>
        <v>250.000</v>
      </c>
      <c r="I95" s="83">
        <f t="shared" si="5"/>
        <v>1250000</v>
      </c>
      <c r="J95" s="63"/>
      <c r="K95" s="76"/>
      <c r="L95" s="88" t="s">
        <v>65</v>
      </c>
      <c r="M95" s="7">
        <v>88</v>
      </c>
    </row>
    <row r="96" spans="1:13" s="7" customFormat="1" ht="15.95" customHeight="1">
      <c r="A96" s="5">
        <v>87</v>
      </c>
      <c r="B96" s="85">
        <v>20005320</v>
      </c>
      <c r="C96" s="86" t="s">
        <v>593</v>
      </c>
      <c r="D96" s="87" t="s">
        <v>809</v>
      </c>
      <c r="E96" s="85" t="s">
        <v>873</v>
      </c>
      <c r="F96" s="116">
        <v>7.4</v>
      </c>
      <c r="G96" s="88">
        <v>78</v>
      </c>
      <c r="H96" s="44" t="str">
        <f t="shared" si="4"/>
        <v>250.000</v>
      </c>
      <c r="I96" s="83">
        <f t="shared" si="5"/>
        <v>1250000</v>
      </c>
      <c r="J96" s="62"/>
      <c r="K96" s="115"/>
      <c r="L96" s="88" t="s">
        <v>65</v>
      </c>
      <c r="M96" s="7">
        <v>38</v>
      </c>
    </row>
    <row r="97" spans="1:13" s="7" customFormat="1" ht="15.95" customHeight="1">
      <c r="A97" s="5">
        <v>88</v>
      </c>
      <c r="B97" s="85">
        <v>20002001</v>
      </c>
      <c r="C97" s="86" t="s">
        <v>810</v>
      </c>
      <c r="D97" s="87" t="s">
        <v>252</v>
      </c>
      <c r="E97" s="85" t="s">
        <v>873</v>
      </c>
      <c r="F97" s="116">
        <v>8.26</v>
      </c>
      <c r="G97" s="88">
        <v>70</v>
      </c>
      <c r="H97" s="123" t="str">
        <f t="shared" si="4"/>
        <v>250.000</v>
      </c>
      <c r="I97" s="83">
        <f t="shared" si="5"/>
        <v>1250000</v>
      </c>
      <c r="J97" s="186"/>
      <c r="K97" s="71"/>
      <c r="L97" s="88" t="s">
        <v>65</v>
      </c>
      <c r="M97" s="7">
        <v>39</v>
      </c>
    </row>
    <row r="98" spans="1:13" s="7" customFormat="1" ht="15.95" customHeight="1">
      <c r="A98" s="5">
        <v>89</v>
      </c>
      <c r="B98" s="85">
        <v>20000253</v>
      </c>
      <c r="C98" s="86" t="s">
        <v>811</v>
      </c>
      <c r="D98" s="87" t="s">
        <v>812</v>
      </c>
      <c r="E98" s="85" t="s">
        <v>873</v>
      </c>
      <c r="F98" s="116">
        <v>8.3699999999999992</v>
      </c>
      <c r="G98" s="88">
        <v>75</v>
      </c>
      <c r="H98" s="44" t="str">
        <f t="shared" si="4"/>
        <v>250.000</v>
      </c>
      <c r="I98" s="83">
        <f t="shared" si="5"/>
        <v>1250000</v>
      </c>
      <c r="J98" s="62"/>
      <c r="K98" s="49" t="s">
        <v>65</v>
      </c>
      <c r="L98" s="88" t="s">
        <v>65</v>
      </c>
      <c r="M98" s="7">
        <v>40</v>
      </c>
    </row>
    <row r="99" spans="1:13" s="7" customFormat="1" ht="15.95" customHeight="1">
      <c r="A99" s="5">
        <v>90</v>
      </c>
      <c r="B99" s="85">
        <v>20002205</v>
      </c>
      <c r="C99" s="86" t="s">
        <v>697</v>
      </c>
      <c r="D99" s="87" t="s">
        <v>238</v>
      </c>
      <c r="E99" s="85" t="s">
        <v>873</v>
      </c>
      <c r="F99" s="116">
        <v>7.88</v>
      </c>
      <c r="G99" s="88">
        <v>70</v>
      </c>
      <c r="H99" s="44" t="str">
        <f t="shared" si="4"/>
        <v>250.000</v>
      </c>
      <c r="I99" s="83">
        <f t="shared" si="5"/>
        <v>1250000</v>
      </c>
      <c r="J99" s="73"/>
      <c r="K99" s="47"/>
      <c r="L99" s="88" t="s">
        <v>65</v>
      </c>
      <c r="M99" s="7">
        <v>41</v>
      </c>
    </row>
    <row r="100" spans="1:13" s="7" customFormat="1" ht="15.95" customHeight="1">
      <c r="A100" s="5">
        <v>91</v>
      </c>
      <c r="B100" s="85">
        <v>20001714</v>
      </c>
      <c r="C100" s="86" t="s">
        <v>815</v>
      </c>
      <c r="D100" s="87" t="s">
        <v>169</v>
      </c>
      <c r="E100" s="85" t="s">
        <v>873</v>
      </c>
      <c r="F100" s="116">
        <v>7.27</v>
      </c>
      <c r="G100" s="88">
        <v>70</v>
      </c>
      <c r="H100" s="44" t="str">
        <f t="shared" si="4"/>
        <v>250.000</v>
      </c>
      <c r="I100" s="83">
        <f t="shared" si="5"/>
        <v>1250000</v>
      </c>
      <c r="J100" s="69"/>
      <c r="K100" s="47"/>
      <c r="L100" s="88"/>
      <c r="M100" s="7">
        <v>42</v>
      </c>
    </row>
    <row r="101" spans="1:13" s="7" customFormat="1" ht="15.95" customHeight="1">
      <c r="A101" s="5">
        <v>92</v>
      </c>
      <c r="B101" s="85">
        <v>20000886</v>
      </c>
      <c r="C101" s="86" t="s">
        <v>816</v>
      </c>
      <c r="D101" s="87" t="s">
        <v>261</v>
      </c>
      <c r="E101" s="85" t="s">
        <v>873</v>
      </c>
      <c r="F101" s="116">
        <v>8.9600000000000009</v>
      </c>
      <c r="G101" s="88">
        <v>70</v>
      </c>
      <c r="H101" s="44" t="str">
        <f t="shared" si="4"/>
        <v>250.000</v>
      </c>
      <c r="I101" s="83">
        <f t="shared" si="5"/>
        <v>1250000</v>
      </c>
      <c r="J101" s="63"/>
      <c r="K101" s="49"/>
      <c r="L101" s="88" t="s">
        <v>65</v>
      </c>
      <c r="M101" s="7">
        <v>43</v>
      </c>
    </row>
    <row r="102" spans="1:13" s="7" customFormat="1" ht="15.95" customHeight="1">
      <c r="A102" s="5">
        <v>93</v>
      </c>
      <c r="B102" s="85">
        <v>20005530</v>
      </c>
      <c r="C102" s="86" t="s">
        <v>817</v>
      </c>
      <c r="D102" s="87" t="s">
        <v>760</v>
      </c>
      <c r="E102" s="85" t="s">
        <v>873</v>
      </c>
      <c r="F102" s="116">
        <v>7.09</v>
      </c>
      <c r="G102" s="88">
        <v>70</v>
      </c>
      <c r="H102" s="44" t="str">
        <f t="shared" si="4"/>
        <v>250.000</v>
      </c>
      <c r="I102" s="83">
        <f t="shared" si="5"/>
        <v>1250000</v>
      </c>
      <c r="J102" s="62"/>
      <c r="K102" s="57" t="s">
        <v>65</v>
      </c>
      <c r="L102" s="88"/>
      <c r="M102" s="7">
        <v>44</v>
      </c>
    </row>
    <row r="103" spans="1:13" s="7" customFormat="1" ht="15.95" customHeight="1">
      <c r="A103" s="5">
        <v>94</v>
      </c>
      <c r="B103" s="85">
        <v>20001988</v>
      </c>
      <c r="C103" s="86" t="s">
        <v>818</v>
      </c>
      <c r="D103" s="87" t="s">
        <v>150</v>
      </c>
      <c r="E103" s="85" t="s">
        <v>873</v>
      </c>
      <c r="F103" s="116">
        <v>8.73</v>
      </c>
      <c r="G103" s="88">
        <v>75</v>
      </c>
      <c r="H103" s="44" t="str">
        <f t="shared" ref="H103:H134" si="6">IF(AND(F103&gt;=9,G103&gt;=90),"500.000",IF(AND(F103&gt;=8,G103&gt;=80),"425.000",IF(AND(F103&gt;=7,G103&gt;=70),"250.000"," ")))</f>
        <v>250.000</v>
      </c>
      <c r="I103" s="83">
        <f t="shared" ref="I103:I134" si="7">H103*5</f>
        <v>1250000</v>
      </c>
      <c r="J103" s="69"/>
      <c r="K103" s="57" t="s">
        <v>65</v>
      </c>
      <c r="L103" s="88" t="s">
        <v>65</v>
      </c>
      <c r="M103" s="7">
        <v>45</v>
      </c>
    </row>
    <row r="104" spans="1:13" s="7" customFormat="1" ht="15.95" customHeight="1">
      <c r="A104" s="5">
        <v>95</v>
      </c>
      <c r="B104" s="85">
        <v>20001264</v>
      </c>
      <c r="C104" s="86" t="s">
        <v>819</v>
      </c>
      <c r="D104" s="87" t="s">
        <v>167</v>
      </c>
      <c r="E104" s="85" t="s">
        <v>873</v>
      </c>
      <c r="F104" s="116">
        <v>8.7899999999999991</v>
      </c>
      <c r="G104" s="88">
        <v>79</v>
      </c>
      <c r="H104" s="44" t="str">
        <f t="shared" si="6"/>
        <v>250.000</v>
      </c>
      <c r="I104" s="83">
        <f t="shared" si="7"/>
        <v>1250000</v>
      </c>
      <c r="J104" s="62"/>
      <c r="K104" s="47"/>
      <c r="L104" s="88"/>
      <c r="M104" s="7">
        <v>46</v>
      </c>
    </row>
    <row r="105" spans="1:13" s="7" customFormat="1" ht="15.95" customHeight="1">
      <c r="A105" s="5">
        <v>96</v>
      </c>
      <c r="B105" s="85">
        <v>20002979</v>
      </c>
      <c r="C105" s="86" t="s">
        <v>820</v>
      </c>
      <c r="D105" s="87" t="s">
        <v>744</v>
      </c>
      <c r="E105" s="85" t="s">
        <v>873</v>
      </c>
      <c r="F105" s="116">
        <v>8.14</v>
      </c>
      <c r="G105" s="88">
        <v>79</v>
      </c>
      <c r="H105" s="44" t="str">
        <f t="shared" si="6"/>
        <v>250.000</v>
      </c>
      <c r="I105" s="83">
        <f t="shared" si="7"/>
        <v>1250000</v>
      </c>
      <c r="J105" s="62"/>
      <c r="K105" s="76" t="s">
        <v>65</v>
      </c>
      <c r="L105" s="88" t="s">
        <v>65</v>
      </c>
      <c r="M105" s="7">
        <v>47</v>
      </c>
    </row>
    <row r="106" spans="1:13" s="7" customFormat="1" ht="15.95" customHeight="1">
      <c r="A106" s="5">
        <v>97</v>
      </c>
      <c r="B106" s="85">
        <v>20000927</v>
      </c>
      <c r="C106" s="86" t="s">
        <v>821</v>
      </c>
      <c r="D106" s="87" t="s">
        <v>141</v>
      </c>
      <c r="E106" s="85" t="s">
        <v>873</v>
      </c>
      <c r="F106" s="116">
        <v>7.95</v>
      </c>
      <c r="G106" s="88">
        <v>70</v>
      </c>
      <c r="H106" s="44" t="str">
        <f t="shared" si="6"/>
        <v>250.000</v>
      </c>
      <c r="I106" s="83">
        <f t="shared" si="7"/>
        <v>1250000</v>
      </c>
      <c r="J106" s="79"/>
      <c r="K106" s="58" t="s">
        <v>65</v>
      </c>
      <c r="L106" s="88" t="s">
        <v>65</v>
      </c>
      <c r="M106" s="7">
        <v>48</v>
      </c>
    </row>
    <row r="107" spans="1:13" s="7" customFormat="1" ht="15.95" customHeight="1">
      <c r="A107" s="5">
        <v>98</v>
      </c>
      <c r="B107" s="85">
        <v>20000667</v>
      </c>
      <c r="C107" s="86" t="s">
        <v>850</v>
      </c>
      <c r="D107" s="87" t="s">
        <v>851</v>
      </c>
      <c r="E107" s="85" t="s">
        <v>876</v>
      </c>
      <c r="F107" s="116">
        <v>7.86</v>
      </c>
      <c r="G107" s="88">
        <v>95</v>
      </c>
      <c r="H107" s="44" t="str">
        <f t="shared" si="6"/>
        <v>250.000</v>
      </c>
      <c r="I107" s="83">
        <f t="shared" si="7"/>
        <v>1250000</v>
      </c>
      <c r="J107" s="69"/>
      <c r="K107" s="75" t="s">
        <v>65</v>
      </c>
      <c r="L107" s="88" t="s">
        <v>65</v>
      </c>
      <c r="M107" s="7">
        <v>85</v>
      </c>
    </row>
    <row r="108" spans="1:13" s="7" customFormat="1" ht="15.95" customHeight="1">
      <c r="A108" s="5">
        <v>99</v>
      </c>
      <c r="B108" s="85">
        <v>20000987</v>
      </c>
      <c r="C108" s="86" t="s">
        <v>852</v>
      </c>
      <c r="D108" s="87" t="s">
        <v>853</v>
      </c>
      <c r="E108" s="85" t="s">
        <v>876</v>
      </c>
      <c r="F108" s="116">
        <v>7.74</v>
      </c>
      <c r="G108" s="88">
        <v>75</v>
      </c>
      <c r="H108" s="44" t="str">
        <f t="shared" si="6"/>
        <v>250.000</v>
      </c>
      <c r="I108" s="83">
        <f t="shared" si="7"/>
        <v>1250000</v>
      </c>
      <c r="J108" s="65"/>
      <c r="K108" s="49"/>
      <c r="L108" s="88" t="s">
        <v>65</v>
      </c>
      <c r="M108" s="7">
        <v>86</v>
      </c>
    </row>
    <row r="109" spans="1:13" s="7" customFormat="1" ht="15.95" customHeight="1">
      <c r="A109" s="5">
        <v>100</v>
      </c>
      <c r="B109" s="85">
        <v>20002520</v>
      </c>
      <c r="C109" s="86" t="s">
        <v>836</v>
      </c>
      <c r="D109" s="87" t="s">
        <v>837</v>
      </c>
      <c r="E109" s="85" t="s">
        <v>875</v>
      </c>
      <c r="F109" s="116">
        <v>7.03</v>
      </c>
      <c r="G109" s="88">
        <v>75</v>
      </c>
      <c r="H109" s="44" t="str">
        <f t="shared" si="6"/>
        <v>250.000</v>
      </c>
      <c r="I109" s="83">
        <f t="shared" si="7"/>
        <v>1250000</v>
      </c>
      <c r="J109" s="61"/>
      <c r="K109" s="57"/>
      <c r="L109" s="88" t="s">
        <v>65</v>
      </c>
      <c r="M109" s="7">
        <v>66</v>
      </c>
    </row>
    <row r="110" spans="1:13" s="7" customFormat="1" ht="15.95" customHeight="1">
      <c r="A110" s="5">
        <v>101</v>
      </c>
      <c r="B110" s="85">
        <v>20000842</v>
      </c>
      <c r="C110" s="86" t="s">
        <v>838</v>
      </c>
      <c r="D110" s="87" t="s">
        <v>560</v>
      </c>
      <c r="E110" s="85" t="s">
        <v>875</v>
      </c>
      <c r="F110" s="116">
        <v>7.01</v>
      </c>
      <c r="G110" s="88">
        <v>80</v>
      </c>
      <c r="H110" s="44" t="str">
        <f t="shared" si="6"/>
        <v>250.000</v>
      </c>
      <c r="I110" s="83">
        <f t="shared" si="7"/>
        <v>1250000</v>
      </c>
      <c r="J110" s="63"/>
      <c r="K110" s="58" t="s">
        <v>65</v>
      </c>
      <c r="L110" s="88" t="s">
        <v>65</v>
      </c>
      <c r="M110" s="7">
        <v>67</v>
      </c>
    </row>
    <row r="111" spans="1:13" s="7" customFormat="1" ht="15.95" customHeight="1">
      <c r="A111" s="5">
        <v>102</v>
      </c>
      <c r="B111" s="85">
        <v>20001808</v>
      </c>
      <c r="C111" s="86" t="s">
        <v>839</v>
      </c>
      <c r="D111" s="87" t="s">
        <v>709</v>
      </c>
      <c r="E111" s="85" t="s">
        <v>875</v>
      </c>
      <c r="F111" s="116">
        <v>7.99</v>
      </c>
      <c r="G111" s="88">
        <v>80</v>
      </c>
      <c r="H111" s="44" t="str">
        <f t="shared" si="6"/>
        <v>250.000</v>
      </c>
      <c r="I111" s="83">
        <f t="shared" si="7"/>
        <v>1250000</v>
      </c>
      <c r="J111" s="63"/>
      <c r="K111" s="58" t="s">
        <v>65</v>
      </c>
      <c r="L111" s="88" t="s">
        <v>65</v>
      </c>
      <c r="M111" s="7">
        <v>68</v>
      </c>
    </row>
    <row r="112" spans="1:13" s="7" customFormat="1" ht="15.95" customHeight="1">
      <c r="A112" s="5">
        <v>103</v>
      </c>
      <c r="B112" s="85">
        <v>20002225</v>
      </c>
      <c r="C112" s="86" t="s">
        <v>840</v>
      </c>
      <c r="D112" s="87" t="s">
        <v>324</v>
      </c>
      <c r="E112" s="85" t="s">
        <v>875</v>
      </c>
      <c r="F112" s="116">
        <v>7.57</v>
      </c>
      <c r="G112" s="88">
        <v>70</v>
      </c>
      <c r="H112" s="44" t="str">
        <f t="shared" si="6"/>
        <v>250.000</v>
      </c>
      <c r="I112" s="83">
        <f t="shared" si="7"/>
        <v>1250000</v>
      </c>
      <c r="J112" s="84"/>
      <c r="K112" s="57" t="s">
        <v>65</v>
      </c>
      <c r="L112" s="88"/>
      <c r="M112" s="7">
        <v>69</v>
      </c>
    </row>
    <row r="113" spans="1:13" s="7" customFormat="1" ht="15.95" customHeight="1">
      <c r="A113" s="5">
        <v>104</v>
      </c>
      <c r="B113" s="85">
        <v>20002238</v>
      </c>
      <c r="C113" s="86" t="s">
        <v>567</v>
      </c>
      <c r="D113" s="87" t="s">
        <v>360</v>
      </c>
      <c r="E113" s="85" t="s">
        <v>875</v>
      </c>
      <c r="F113" s="116">
        <v>8.09</v>
      </c>
      <c r="G113" s="88">
        <v>79</v>
      </c>
      <c r="H113" s="44" t="str">
        <f t="shared" si="6"/>
        <v>250.000</v>
      </c>
      <c r="I113" s="83">
        <f t="shared" si="7"/>
        <v>1250000</v>
      </c>
      <c r="J113" s="69"/>
      <c r="K113" s="57" t="s">
        <v>65</v>
      </c>
      <c r="L113" s="88"/>
      <c r="M113" s="7">
        <v>70</v>
      </c>
    </row>
    <row r="114" spans="1:13" s="7" customFormat="1" ht="15.95" customHeight="1">
      <c r="A114" s="5">
        <v>105</v>
      </c>
      <c r="B114" s="85">
        <v>20002091</v>
      </c>
      <c r="C114" s="86" t="s">
        <v>149</v>
      </c>
      <c r="D114" s="87" t="s">
        <v>240</v>
      </c>
      <c r="E114" s="85" t="s">
        <v>875</v>
      </c>
      <c r="F114" s="116">
        <v>7.51</v>
      </c>
      <c r="G114" s="88">
        <v>70</v>
      </c>
      <c r="H114" s="44" t="str">
        <f t="shared" si="6"/>
        <v>250.000</v>
      </c>
      <c r="I114" s="83">
        <f t="shared" si="7"/>
        <v>1250000</v>
      </c>
      <c r="J114" s="62"/>
      <c r="K114" s="57" t="s">
        <v>65</v>
      </c>
      <c r="L114" s="88" t="s">
        <v>65</v>
      </c>
      <c r="M114" s="7">
        <v>71</v>
      </c>
    </row>
    <row r="115" spans="1:13" s="7" customFormat="1" ht="15.95" customHeight="1">
      <c r="A115" s="5">
        <v>106</v>
      </c>
      <c r="B115" s="85">
        <v>20002625</v>
      </c>
      <c r="C115" s="86" t="s">
        <v>841</v>
      </c>
      <c r="D115" s="87" t="s">
        <v>141</v>
      </c>
      <c r="E115" s="85" t="s">
        <v>875</v>
      </c>
      <c r="F115" s="116">
        <v>8.06</v>
      </c>
      <c r="G115" s="88">
        <v>75</v>
      </c>
      <c r="H115" s="44" t="str">
        <f t="shared" si="6"/>
        <v>250.000</v>
      </c>
      <c r="I115" s="83">
        <f t="shared" si="7"/>
        <v>1250000</v>
      </c>
      <c r="J115" s="61"/>
      <c r="K115" s="58" t="s">
        <v>65</v>
      </c>
      <c r="L115" s="88" t="s">
        <v>65</v>
      </c>
      <c r="M115" s="7">
        <v>72</v>
      </c>
    </row>
    <row r="116" spans="1:13" s="7" customFormat="1" ht="15.95" customHeight="1">
      <c r="A116" s="5">
        <v>107</v>
      </c>
      <c r="B116" s="85">
        <v>20001719</v>
      </c>
      <c r="C116" s="86" t="s">
        <v>842</v>
      </c>
      <c r="D116" s="87" t="s">
        <v>141</v>
      </c>
      <c r="E116" s="85" t="s">
        <v>875</v>
      </c>
      <c r="F116" s="116">
        <v>7.32</v>
      </c>
      <c r="G116" s="88">
        <v>70</v>
      </c>
      <c r="H116" s="44" t="str">
        <f t="shared" si="6"/>
        <v>250.000</v>
      </c>
      <c r="I116" s="83">
        <f t="shared" si="7"/>
        <v>1250000</v>
      </c>
      <c r="J116" s="62"/>
      <c r="K116" s="43"/>
      <c r="L116" s="88" t="s">
        <v>65</v>
      </c>
      <c r="M116" s="7">
        <v>73</v>
      </c>
    </row>
    <row r="117" spans="1:13" s="7" customFormat="1" ht="15.95" customHeight="1">
      <c r="A117" s="5">
        <v>108</v>
      </c>
      <c r="B117" s="85">
        <v>20001839</v>
      </c>
      <c r="C117" s="86" t="s">
        <v>292</v>
      </c>
      <c r="D117" s="87" t="s">
        <v>293</v>
      </c>
      <c r="E117" s="85" t="s">
        <v>294</v>
      </c>
      <c r="F117" s="116">
        <v>7.66</v>
      </c>
      <c r="G117" s="88">
        <v>75</v>
      </c>
      <c r="H117" s="44" t="str">
        <f t="shared" si="6"/>
        <v>250.000</v>
      </c>
      <c r="I117" s="83">
        <f t="shared" si="7"/>
        <v>1250000</v>
      </c>
      <c r="J117" s="62"/>
      <c r="K117" s="43"/>
      <c r="L117" s="88" t="s">
        <v>65</v>
      </c>
      <c r="M117" s="7">
        <v>77</v>
      </c>
    </row>
    <row r="118" spans="1:13" s="7" customFormat="1" ht="15.95" customHeight="1">
      <c r="A118" s="5">
        <v>109</v>
      </c>
      <c r="B118" s="85">
        <v>20002391</v>
      </c>
      <c r="C118" s="86" t="s">
        <v>845</v>
      </c>
      <c r="D118" s="87" t="s">
        <v>146</v>
      </c>
      <c r="E118" s="85" t="s">
        <v>294</v>
      </c>
      <c r="F118" s="116">
        <v>7.9</v>
      </c>
      <c r="G118" s="88">
        <v>70</v>
      </c>
      <c r="H118" s="44" t="str">
        <f t="shared" si="6"/>
        <v>250.000</v>
      </c>
      <c r="I118" s="83">
        <f t="shared" si="7"/>
        <v>1250000</v>
      </c>
      <c r="J118" s="62"/>
      <c r="K118" s="58" t="s">
        <v>65</v>
      </c>
      <c r="L118" s="88" t="s">
        <v>65</v>
      </c>
      <c r="M118" s="7">
        <v>78</v>
      </c>
    </row>
    <row r="119" spans="1:13" s="7" customFormat="1" ht="15.95" customHeight="1">
      <c r="A119" s="5">
        <v>110</v>
      </c>
      <c r="B119" s="85">
        <v>20002254</v>
      </c>
      <c r="C119" s="86" t="s">
        <v>846</v>
      </c>
      <c r="D119" s="87" t="s">
        <v>405</v>
      </c>
      <c r="E119" s="85" t="s">
        <v>294</v>
      </c>
      <c r="F119" s="116">
        <v>7.85</v>
      </c>
      <c r="G119" s="88">
        <v>70</v>
      </c>
      <c r="H119" s="44" t="str">
        <f t="shared" si="6"/>
        <v>250.000</v>
      </c>
      <c r="I119" s="83">
        <f t="shared" si="7"/>
        <v>1250000</v>
      </c>
      <c r="J119" s="63"/>
      <c r="K119" s="49"/>
      <c r="L119" s="88" t="s">
        <v>65</v>
      </c>
      <c r="M119" s="7">
        <v>79</v>
      </c>
    </row>
    <row r="120" spans="1:13" s="7" customFormat="1" ht="15.95" customHeight="1">
      <c r="A120" s="5">
        <v>111</v>
      </c>
      <c r="B120" s="85">
        <v>20001162</v>
      </c>
      <c r="C120" s="86" t="s">
        <v>847</v>
      </c>
      <c r="D120" s="87" t="s">
        <v>171</v>
      </c>
      <c r="E120" s="85" t="s">
        <v>294</v>
      </c>
      <c r="F120" s="116">
        <v>7.74</v>
      </c>
      <c r="G120" s="88">
        <v>70</v>
      </c>
      <c r="H120" s="44" t="str">
        <f t="shared" si="6"/>
        <v>250.000</v>
      </c>
      <c r="I120" s="83">
        <f t="shared" si="7"/>
        <v>1250000</v>
      </c>
      <c r="J120" s="61"/>
      <c r="K120" s="49" t="s">
        <v>65</v>
      </c>
      <c r="L120" s="88"/>
      <c r="M120" s="7">
        <v>80</v>
      </c>
    </row>
    <row r="121" spans="1:13" s="7" customFormat="1" ht="15.95" customHeight="1">
      <c r="A121" s="5">
        <v>112</v>
      </c>
      <c r="B121" s="85">
        <v>20003900</v>
      </c>
      <c r="C121" s="86" t="s">
        <v>280</v>
      </c>
      <c r="D121" s="87" t="s">
        <v>848</v>
      </c>
      <c r="E121" s="85" t="s">
        <v>294</v>
      </c>
      <c r="F121" s="116">
        <v>7.26</v>
      </c>
      <c r="G121" s="88">
        <v>70</v>
      </c>
      <c r="H121" s="44" t="str">
        <f t="shared" si="6"/>
        <v>250.000</v>
      </c>
      <c r="I121" s="83">
        <f t="shared" si="7"/>
        <v>1250000</v>
      </c>
      <c r="J121" s="61"/>
      <c r="K121" s="76"/>
      <c r="L121" s="88" t="s">
        <v>65</v>
      </c>
      <c r="M121" s="7">
        <v>81</v>
      </c>
    </row>
    <row r="122" spans="1:13" s="7" customFormat="1" ht="15.95" customHeight="1">
      <c r="A122" s="5">
        <v>113</v>
      </c>
      <c r="B122" s="85">
        <v>20001370</v>
      </c>
      <c r="C122" s="86" t="s">
        <v>843</v>
      </c>
      <c r="D122" s="87" t="s">
        <v>323</v>
      </c>
      <c r="E122" s="85" t="s">
        <v>291</v>
      </c>
      <c r="F122" s="116">
        <v>8.02</v>
      </c>
      <c r="G122" s="88">
        <v>78</v>
      </c>
      <c r="H122" s="44" t="str">
        <f t="shared" si="6"/>
        <v>250.000</v>
      </c>
      <c r="I122" s="83">
        <f t="shared" si="7"/>
        <v>1250000</v>
      </c>
      <c r="J122" s="61"/>
      <c r="K122" s="76" t="s">
        <v>65</v>
      </c>
      <c r="L122" s="88"/>
      <c r="M122" s="7">
        <v>74</v>
      </c>
    </row>
    <row r="123" spans="1:13" s="7" customFormat="1" ht="15.95" customHeight="1">
      <c r="A123" s="5">
        <v>114</v>
      </c>
      <c r="B123" s="85">
        <v>20000074</v>
      </c>
      <c r="C123" s="86" t="s">
        <v>366</v>
      </c>
      <c r="D123" s="87" t="s">
        <v>227</v>
      </c>
      <c r="E123" s="85" t="s">
        <v>291</v>
      </c>
      <c r="F123" s="116">
        <v>7.73</v>
      </c>
      <c r="G123" s="88">
        <v>80</v>
      </c>
      <c r="H123" s="44" t="str">
        <f t="shared" si="6"/>
        <v>250.000</v>
      </c>
      <c r="I123" s="83">
        <f t="shared" si="7"/>
        <v>1250000</v>
      </c>
      <c r="J123" s="63"/>
      <c r="K123" s="49"/>
      <c r="L123" s="88" t="s">
        <v>65</v>
      </c>
      <c r="M123" s="7">
        <v>75</v>
      </c>
    </row>
    <row r="124" spans="1:13" s="7" customFormat="1" ht="15.95" customHeight="1">
      <c r="A124" s="5">
        <v>115</v>
      </c>
      <c r="B124" s="85">
        <v>20000222</v>
      </c>
      <c r="C124" s="86" t="s">
        <v>844</v>
      </c>
      <c r="D124" s="87" t="s">
        <v>255</v>
      </c>
      <c r="E124" s="85" t="s">
        <v>291</v>
      </c>
      <c r="F124" s="116">
        <v>7.63</v>
      </c>
      <c r="G124" s="88">
        <v>70</v>
      </c>
      <c r="H124" s="44" t="str">
        <f t="shared" si="6"/>
        <v>250.000</v>
      </c>
      <c r="I124" s="83">
        <f t="shared" si="7"/>
        <v>1250000</v>
      </c>
      <c r="J124" s="69"/>
      <c r="K124" s="71"/>
      <c r="L124" s="88" t="s">
        <v>65</v>
      </c>
      <c r="M124" s="7">
        <v>76</v>
      </c>
    </row>
    <row r="125" spans="1:13" s="7" customFormat="1" ht="15.95" customHeight="1">
      <c r="A125" s="5">
        <v>116</v>
      </c>
      <c r="B125" s="85">
        <v>20001961</v>
      </c>
      <c r="C125" s="86" t="s">
        <v>299</v>
      </c>
      <c r="D125" s="87" t="s">
        <v>300</v>
      </c>
      <c r="E125" s="85" t="s">
        <v>298</v>
      </c>
      <c r="F125" s="116">
        <v>8.01</v>
      </c>
      <c r="G125" s="88">
        <v>75</v>
      </c>
      <c r="H125" s="44" t="str">
        <f t="shared" si="6"/>
        <v>250.000</v>
      </c>
      <c r="I125" s="83">
        <f t="shared" si="7"/>
        <v>1250000</v>
      </c>
      <c r="J125" s="63"/>
      <c r="K125" s="76"/>
      <c r="L125" s="88" t="s">
        <v>65</v>
      </c>
      <c r="M125" s="7">
        <v>82</v>
      </c>
    </row>
    <row r="126" spans="1:13" s="7" customFormat="1" ht="15.95" customHeight="1">
      <c r="A126" s="5">
        <v>117</v>
      </c>
      <c r="B126" s="85">
        <v>20000724</v>
      </c>
      <c r="C126" s="86" t="s">
        <v>849</v>
      </c>
      <c r="D126" s="87" t="s">
        <v>118</v>
      </c>
      <c r="E126" s="85" t="s">
        <v>298</v>
      </c>
      <c r="F126" s="116">
        <v>8.66</v>
      </c>
      <c r="G126" s="88">
        <v>75</v>
      </c>
      <c r="H126" s="44" t="str">
        <f t="shared" si="6"/>
        <v>250.000</v>
      </c>
      <c r="I126" s="83">
        <f t="shared" si="7"/>
        <v>1250000</v>
      </c>
      <c r="J126" s="62"/>
      <c r="K126" s="57" t="s">
        <v>65</v>
      </c>
      <c r="L126" s="88"/>
      <c r="M126" s="7">
        <v>83</v>
      </c>
    </row>
    <row r="127" spans="1:13" s="7" customFormat="1" ht="15.95" customHeight="1">
      <c r="A127" s="5">
        <v>118</v>
      </c>
      <c r="B127" s="85">
        <v>20000781</v>
      </c>
      <c r="C127" s="86" t="s">
        <v>301</v>
      </c>
      <c r="D127" s="87" t="s">
        <v>110</v>
      </c>
      <c r="E127" s="85" t="s">
        <v>298</v>
      </c>
      <c r="F127" s="116">
        <v>8.2799999999999994</v>
      </c>
      <c r="G127" s="88">
        <v>70</v>
      </c>
      <c r="H127" s="44" t="str">
        <f t="shared" si="6"/>
        <v>250.000</v>
      </c>
      <c r="I127" s="83">
        <f t="shared" si="7"/>
        <v>1250000</v>
      </c>
      <c r="J127" s="73"/>
      <c r="K127" s="47"/>
      <c r="L127" s="88"/>
      <c r="M127" s="7">
        <v>84</v>
      </c>
    </row>
    <row r="128" spans="1:13" s="7" customFormat="1" ht="15.95" customHeight="1">
      <c r="A128" s="5">
        <v>119</v>
      </c>
      <c r="B128" s="85">
        <v>20000277</v>
      </c>
      <c r="C128" s="86" t="s">
        <v>865</v>
      </c>
      <c r="D128" s="87" t="s">
        <v>106</v>
      </c>
      <c r="E128" s="85" t="s">
        <v>880</v>
      </c>
      <c r="F128" s="116">
        <v>7.88</v>
      </c>
      <c r="G128" s="88">
        <v>70</v>
      </c>
      <c r="H128" s="44" t="str">
        <f t="shared" si="6"/>
        <v>250.000</v>
      </c>
      <c r="I128" s="83">
        <f t="shared" si="7"/>
        <v>1250000</v>
      </c>
      <c r="J128" s="182"/>
      <c r="K128" s="49"/>
      <c r="L128" s="88"/>
      <c r="M128" s="7">
        <v>103</v>
      </c>
    </row>
    <row r="129" spans="1:13" s="7" customFormat="1" ht="15.95" customHeight="1">
      <c r="A129" s="5">
        <v>120</v>
      </c>
      <c r="B129" s="85">
        <v>20001731</v>
      </c>
      <c r="C129" s="86" t="s">
        <v>800</v>
      </c>
      <c r="D129" s="87" t="s">
        <v>124</v>
      </c>
      <c r="E129" s="85" t="s">
        <v>258</v>
      </c>
      <c r="F129" s="116">
        <v>7.57</v>
      </c>
      <c r="G129" s="88">
        <v>70</v>
      </c>
      <c r="H129" s="44" t="str">
        <f t="shared" si="6"/>
        <v>250.000</v>
      </c>
      <c r="I129" s="83">
        <f t="shared" si="7"/>
        <v>1250000</v>
      </c>
      <c r="J129" s="78"/>
      <c r="K129" s="49"/>
      <c r="L129" s="88" t="s">
        <v>65</v>
      </c>
      <c r="M129" s="7">
        <v>30</v>
      </c>
    </row>
    <row r="130" spans="1:13" s="7" customFormat="1" ht="15.95" customHeight="1">
      <c r="A130" s="5">
        <v>121</v>
      </c>
      <c r="B130" s="85">
        <v>20000704</v>
      </c>
      <c r="C130" s="86" t="s">
        <v>801</v>
      </c>
      <c r="D130" s="87" t="s">
        <v>802</v>
      </c>
      <c r="E130" s="85" t="s">
        <v>258</v>
      </c>
      <c r="F130" s="116">
        <v>7.82</v>
      </c>
      <c r="G130" s="88">
        <v>71</v>
      </c>
      <c r="H130" s="44" t="str">
        <f t="shared" si="6"/>
        <v>250.000</v>
      </c>
      <c r="I130" s="83">
        <f t="shared" si="7"/>
        <v>1250000</v>
      </c>
      <c r="J130" s="154"/>
      <c r="K130" s="76"/>
      <c r="L130" s="88" t="s">
        <v>65</v>
      </c>
      <c r="M130" s="7">
        <v>31</v>
      </c>
    </row>
    <row r="131" spans="1:13" s="7" customFormat="1" ht="15.95" customHeight="1">
      <c r="A131" s="5">
        <v>122</v>
      </c>
      <c r="B131" s="85">
        <v>20002274</v>
      </c>
      <c r="C131" s="86" t="s">
        <v>803</v>
      </c>
      <c r="D131" s="87" t="s">
        <v>151</v>
      </c>
      <c r="E131" s="85" t="s">
        <v>258</v>
      </c>
      <c r="F131" s="116">
        <v>7.82</v>
      </c>
      <c r="G131" s="88">
        <v>70</v>
      </c>
      <c r="H131" s="44" t="str">
        <f t="shared" si="6"/>
        <v>250.000</v>
      </c>
      <c r="I131" s="83">
        <f t="shared" si="7"/>
        <v>1250000</v>
      </c>
      <c r="J131" s="62"/>
      <c r="K131" s="76"/>
      <c r="L131" s="88" t="s">
        <v>65</v>
      </c>
      <c r="M131" s="7">
        <v>32</v>
      </c>
    </row>
    <row r="132" spans="1:13" s="7" customFormat="1" ht="15.95" customHeight="1">
      <c r="A132" s="5">
        <v>123</v>
      </c>
      <c r="B132" s="85">
        <v>20000120</v>
      </c>
      <c r="C132" s="86" t="s">
        <v>804</v>
      </c>
      <c r="D132" s="87" t="s">
        <v>151</v>
      </c>
      <c r="E132" s="85" t="s">
        <v>258</v>
      </c>
      <c r="F132" s="116">
        <v>7.23</v>
      </c>
      <c r="G132" s="88">
        <v>70</v>
      </c>
      <c r="H132" s="44" t="str">
        <f t="shared" si="6"/>
        <v>250.000</v>
      </c>
      <c r="I132" s="83">
        <f t="shared" si="7"/>
        <v>1250000</v>
      </c>
      <c r="J132" s="62"/>
      <c r="K132" s="57" t="s">
        <v>65</v>
      </c>
      <c r="L132" s="88" t="s">
        <v>65</v>
      </c>
      <c r="M132" s="7">
        <v>33</v>
      </c>
    </row>
    <row r="133" spans="1:13" s="7" customFormat="1" ht="15.95" customHeight="1">
      <c r="A133" s="5">
        <v>124</v>
      </c>
      <c r="B133" s="85">
        <v>20001981</v>
      </c>
      <c r="C133" s="86" t="s">
        <v>806</v>
      </c>
      <c r="D133" s="87" t="s">
        <v>141</v>
      </c>
      <c r="E133" s="85" t="s">
        <v>258</v>
      </c>
      <c r="F133" s="116">
        <v>8.0299999999999994</v>
      </c>
      <c r="G133" s="88">
        <v>74</v>
      </c>
      <c r="H133" s="44" t="str">
        <f t="shared" si="6"/>
        <v>250.000</v>
      </c>
      <c r="I133" s="83">
        <f t="shared" si="7"/>
        <v>1250000</v>
      </c>
      <c r="J133" s="62"/>
      <c r="K133" s="58" t="s">
        <v>65</v>
      </c>
      <c r="L133" s="88" t="s">
        <v>65</v>
      </c>
      <c r="M133" s="7">
        <v>34</v>
      </c>
    </row>
    <row r="134" spans="1:13" s="7" customFormat="1" ht="15.95" customHeight="1">
      <c r="A134" s="5">
        <v>125</v>
      </c>
      <c r="B134" s="85">
        <v>20001699</v>
      </c>
      <c r="C134" s="86" t="s">
        <v>304</v>
      </c>
      <c r="D134" s="87" t="s">
        <v>305</v>
      </c>
      <c r="E134" s="85" t="s">
        <v>303</v>
      </c>
      <c r="F134" s="116">
        <v>9.1</v>
      </c>
      <c r="G134" s="88">
        <v>75</v>
      </c>
      <c r="H134" s="44" t="str">
        <f t="shared" si="6"/>
        <v>250.000</v>
      </c>
      <c r="I134" s="83">
        <f t="shared" si="7"/>
        <v>1250000</v>
      </c>
      <c r="J134" s="62"/>
      <c r="K134" s="75" t="s">
        <v>65</v>
      </c>
      <c r="L134" s="88"/>
      <c r="M134" s="7">
        <v>59</v>
      </c>
    </row>
    <row r="135" spans="1:13" s="7" customFormat="1" ht="15.95" customHeight="1">
      <c r="A135" s="5">
        <v>126</v>
      </c>
      <c r="B135" s="85">
        <v>20000165</v>
      </c>
      <c r="C135" s="86" t="s">
        <v>228</v>
      </c>
      <c r="D135" s="87" t="s">
        <v>117</v>
      </c>
      <c r="E135" s="85" t="s">
        <v>303</v>
      </c>
      <c r="F135" s="116">
        <v>8.32</v>
      </c>
      <c r="G135" s="88">
        <v>78</v>
      </c>
      <c r="H135" s="44" t="str">
        <f t="shared" ref="H135:H141" si="8">IF(AND(F135&gt;=9,G135&gt;=90),"500.000",IF(AND(F135&gt;=8,G135&gt;=80),"425.000",IF(AND(F135&gt;=7,G135&gt;=70),"250.000"," ")))</f>
        <v>250.000</v>
      </c>
      <c r="I135" s="83">
        <f t="shared" ref="I135:I141" si="9">H135*5</f>
        <v>1250000</v>
      </c>
      <c r="J135" s="62"/>
      <c r="K135" s="57"/>
      <c r="L135" s="88"/>
      <c r="M135" s="7">
        <v>60</v>
      </c>
    </row>
    <row r="136" spans="1:13" s="7" customFormat="1" ht="15.95" customHeight="1">
      <c r="A136" s="5">
        <v>127</v>
      </c>
      <c r="B136" s="85">
        <v>20001613</v>
      </c>
      <c r="C136" s="86" t="s">
        <v>832</v>
      </c>
      <c r="D136" s="87" t="s">
        <v>155</v>
      </c>
      <c r="E136" s="85" t="s">
        <v>303</v>
      </c>
      <c r="F136" s="116">
        <v>8.4</v>
      </c>
      <c r="G136" s="88">
        <v>74</v>
      </c>
      <c r="H136" s="44" t="str">
        <f t="shared" si="8"/>
        <v>250.000</v>
      </c>
      <c r="I136" s="83">
        <f t="shared" si="9"/>
        <v>1250000</v>
      </c>
      <c r="J136" s="62"/>
      <c r="K136" s="49" t="s">
        <v>65</v>
      </c>
      <c r="L136" s="88"/>
      <c r="M136" s="7">
        <v>61</v>
      </c>
    </row>
    <row r="137" spans="1:13" s="7" customFormat="1" ht="15.95" customHeight="1">
      <c r="A137" s="5">
        <v>128</v>
      </c>
      <c r="B137" s="85">
        <v>20001154</v>
      </c>
      <c r="C137" s="86" t="s">
        <v>833</v>
      </c>
      <c r="D137" s="87" t="s">
        <v>760</v>
      </c>
      <c r="E137" s="85" t="s">
        <v>303</v>
      </c>
      <c r="F137" s="116">
        <v>8.1199999999999992</v>
      </c>
      <c r="G137" s="88">
        <v>70</v>
      </c>
      <c r="H137" s="44" t="str">
        <f t="shared" si="8"/>
        <v>250.000</v>
      </c>
      <c r="I137" s="83">
        <f t="shared" si="9"/>
        <v>1250000</v>
      </c>
      <c r="J137" s="69"/>
      <c r="K137" s="49" t="s">
        <v>65</v>
      </c>
      <c r="L137" s="88"/>
      <c r="M137" s="7">
        <v>62</v>
      </c>
    </row>
    <row r="138" spans="1:13" s="7" customFormat="1" ht="15.95" customHeight="1">
      <c r="A138" s="5">
        <v>129</v>
      </c>
      <c r="B138" s="85">
        <v>20001095</v>
      </c>
      <c r="C138" s="86" t="s">
        <v>306</v>
      </c>
      <c r="D138" s="87" t="s">
        <v>307</v>
      </c>
      <c r="E138" s="85" t="s">
        <v>303</v>
      </c>
      <c r="F138" s="116">
        <v>8.49</v>
      </c>
      <c r="G138" s="88">
        <v>70</v>
      </c>
      <c r="H138" s="44" t="str">
        <f t="shared" si="8"/>
        <v>250.000</v>
      </c>
      <c r="I138" s="83">
        <f t="shared" si="9"/>
        <v>1250000</v>
      </c>
      <c r="J138" s="65"/>
      <c r="K138" s="49"/>
      <c r="L138" s="88"/>
      <c r="M138" s="7">
        <v>63</v>
      </c>
    </row>
    <row r="139" spans="1:13" s="7" customFormat="1" ht="15.95" customHeight="1">
      <c r="A139" s="5">
        <v>130</v>
      </c>
      <c r="B139" s="85">
        <v>20002243</v>
      </c>
      <c r="C139" s="86" t="s">
        <v>584</v>
      </c>
      <c r="D139" s="87" t="s">
        <v>135</v>
      </c>
      <c r="E139" s="85" t="s">
        <v>310</v>
      </c>
      <c r="F139" s="116">
        <v>8.59</v>
      </c>
      <c r="G139" s="88">
        <v>70</v>
      </c>
      <c r="H139" s="44" t="str">
        <f t="shared" si="8"/>
        <v>250.000</v>
      </c>
      <c r="I139" s="83">
        <f t="shared" si="9"/>
        <v>1250000</v>
      </c>
      <c r="J139" s="73"/>
      <c r="K139" s="71"/>
      <c r="L139" s="88"/>
      <c r="M139" s="7">
        <v>64</v>
      </c>
    </row>
    <row r="140" spans="1:13" s="7" customFormat="1" ht="15.95" customHeight="1">
      <c r="A140" s="5">
        <v>131</v>
      </c>
      <c r="B140" s="85">
        <v>20002932</v>
      </c>
      <c r="C140" s="86" t="s">
        <v>834</v>
      </c>
      <c r="D140" s="87" t="s">
        <v>145</v>
      </c>
      <c r="E140" s="85" t="s">
        <v>310</v>
      </c>
      <c r="F140" s="116">
        <v>9.0399999999999991</v>
      </c>
      <c r="G140" s="88">
        <v>76</v>
      </c>
      <c r="H140" s="44" t="str">
        <f t="shared" si="8"/>
        <v>250.000</v>
      </c>
      <c r="I140" s="83">
        <f t="shared" si="9"/>
        <v>1250000</v>
      </c>
      <c r="J140" s="63"/>
      <c r="K140" s="49"/>
      <c r="L140" s="88" t="s">
        <v>65</v>
      </c>
      <c r="M140" s="7">
        <v>65</v>
      </c>
    </row>
    <row r="141" spans="1:13" s="7" customFormat="1" ht="15.95" customHeight="1">
      <c r="A141" s="5">
        <v>132</v>
      </c>
      <c r="B141" s="85">
        <v>20000537</v>
      </c>
      <c r="C141" s="86" t="s">
        <v>822</v>
      </c>
      <c r="D141" s="87" t="s">
        <v>265</v>
      </c>
      <c r="E141" s="85" t="s">
        <v>874</v>
      </c>
      <c r="F141" s="116">
        <v>8.69</v>
      </c>
      <c r="G141" s="88">
        <v>70</v>
      </c>
      <c r="H141" s="44" t="str">
        <f t="shared" si="8"/>
        <v>250.000</v>
      </c>
      <c r="I141" s="83">
        <f t="shared" si="9"/>
        <v>1250000</v>
      </c>
      <c r="J141" s="210">
        <f>SUM(I39:I141)</f>
        <v>128750000</v>
      </c>
      <c r="K141" s="57" t="s">
        <v>65</v>
      </c>
      <c r="L141" s="88"/>
      <c r="M141" s="7">
        <v>49</v>
      </c>
    </row>
    <row r="142" spans="1:13" s="7" customFormat="1" ht="24.95" customHeight="1">
      <c r="A142" s="218" t="s">
        <v>3</v>
      </c>
      <c r="B142" s="219"/>
      <c r="C142" s="219"/>
      <c r="D142" s="97">
        <f>A141</f>
        <v>132</v>
      </c>
      <c r="E142" s="220" t="s">
        <v>881</v>
      </c>
      <c r="F142" s="221"/>
      <c r="G142" s="221"/>
      <c r="H142" s="222"/>
      <c r="I142" s="98">
        <f>SUM(I10:I141)</f>
        <v>192625000</v>
      </c>
      <c r="J142" s="99"/>
      <c r="K142" s="33"/>
      <c r="L142" s="66">
        <f>COUNTIF(L10:L141,"Nữ")</f>
        <v>64</v>
      </c>
      <c r="M142" s="7">
        <f>6+23+103</f>
        <v>132</v>
      </c>
    </row>
    <row r="143" spans="1:13" ht="24.95" customHeight="1">
      <c r="A143" s="236" t="s">
        <v>882</v>
      </c>
      <c r="B143" s="237"/>
      <c r="C143" s="237"/>
      <c r="D143" s="237"/>
      <c r="E143" s="237"/>
      <c r="F143" s="237"/>
      <c r="G143" s="237"/>
      <c r="H143" s="237"/>
      <c r="I143" s="237"/>
      <c r="J143" s="238"/>
      <c r="K143" s="32"/>
      <c r="L143" s="15"/>
    </row>
    <row r="144" spans="1:13" ht="18" customHeight="1">
      <c r="A144" s="100">
        <v>1684</v>
      </c>
      <c r="B144" s="10"/>
      <c r="C144" s="10"/>
      <c r="D144" s="10"/>
      <c r="E144" s="10"/>
      <c r="F144" s="10"/>
      <c r="G144" s="10"/>
      <c r="H144" s="10"/>
      <c r="I144" s="14"/>
      <c r="J144" s="10"/>
      <c r="K144" s="10"/>
      <c r="L144" s="12"/>
    </row>
    <row r="145" spans="1:12" s="7" customFormat="1" ht="18" hidden="1" customHeight="1">
      <c r="A145" s="239" t="s">
        <v>90</v>
      </c>
      <c r="B145" s="239"/>
      <c r="C145" s="239"/>
      <c r="D145" s="239"/>
      <c r="E145" s="239" t="s">
        <v>63</v>
      </c>
      <c r="F145" s="239"/>
      <c r="G145" s="239"/>
      <c r="H145" s="239"/>
      <c r="I145" s="239" t="s">
        <v>39</v>
      </c>
      <c r="J145" s="239"/>
      <c r="L145" s="18"/>
    </row>
    <row r="146" spans="1:12" ht="18" hidden="1" customHeight="1">
      <c r="L146" s="12"/>
    </row>
    <row r="147" spans="1:12" s="104" customFormat="1" ht="18" hidden="1" customHeight="1">
      <c r="A147" s="240" t="s">
        <v>51</v>
      </c>
      <c r="B147" s="240"/>
      <c r="C147" s="240"/>
      <c r="D147" s="240"/>
      <c r="E147" s="240" t="s">
        <v>51</v>
      </c>
      <c r="F147" s="240"/>
      <c r="G147" s="240"/>
      <c r="H147" s="240"/>
      <c r="I147" s="240" t="s">
        <v>51</v>
      </c>
      <c r="J147" s="240"/>
      <c r="L147" s="107"/>
    </row>
    <row r="148" spans="1:12" ht="18" hidden="1" customHeight="1">
      <c r="L148" s="12"/>
    </row>
    <row r="149" spans="1:12" ht="18" hidden="1" customHeight="1">
      <c r="L149" s="12"/>
    </row>
    <row r="150" spans="1:12" ht="18" hidden="1" customHeight="1">
      <c r="A150" s="224" t="s">
        <v>88</v>
      </c>
      <c r="B150" s="224"/>
      <c r="C150" s="224"/>
      <c r="D150" s="224"/>
      <c r="E150" s="224" t="s">
        <v>64</v>
      </c>
      <c r="F150" s="224"/>
      <c r="G150" s="224"/>
      <c r="H150" s="224"/>
      <c r="I150" s="224" t="s">
        <v>60</v>
      </c>
      <c r="J150" s="224"/>
      <c r="K150" s="224"/>
      <c r="L150" s="12"/>
    </row>
    <row r="151" spans="1:12" ht="18" customHeight="1">
      <c r="A151" s="93"/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2"/>
    </row>
    <row r="152" spans="1:12" ht="18" customHeight="1"/>
    <row r="153" spans="1:12" ht="18" customHeight="1"/>
    <row r="154" spans="1:12" ht="18" customHeight="1"/>
    <row r="155" spans="1:12" ht="18" customHeight="1"/>
    <row r="156" spans="1:12" ht="18" customHeight="1"/>
    <row r="157" spans="1:12" ht="18" customHeight="1"/>
    <row r="158" spans="1:12" ht="18" customHeight="1"/>
  </sheetData>
  <sortState ref="A39:M141">
    <sortCondition ref="E39:E141"/>
  </sortState>
  <mergeCells count="23">
    <mergeCell ref="A150:D150"/>
    <mergeCell ref="E150:H150"/>
    <mergeCell ref="I150:K150"/>
    <mergeCell ref="A143:J143"/>
    <mergeCell ref="A145:D145"/>
    <mergeCell ref="E145:H145"/>
    <mergeCell ref="I145:J145"/>
    <mergeCell ref="A147:D147"/>
    <mergeCell ref="E147:H147"/>
    <mergeCell ref="I147:J147"/>
    <mergeCell ref="A142:C142"/>
    <mergeCell ref="E142:H142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F10:F141">
    <cfRule type="cellIs" dxfId="320" priority="10" stopIfTrue="1" operator="lessThan">
      <formula>3</formula>
    </cfRule>
    <cfRule type="cellIs" dxfId="319" priority="11" stopIfTrue="1" operator="lessThan">
      <formula>5</formula>
    </cfRule>
    <cfRule type="cellIs" dxfId="318" priority="12" stopIfTrue="1" operator="notBetween">
      <formula>7</formula>
      <formula>"&lt;7"</formula>
    </cfRule>
  </conditionalFormatting>
  <conditionalFormatting sqref="G10:G141">
    <cfRule type="cellIs" dxfId="317" priority="7" stopIfTrue="1" operator="lessThan">
      <formula>30</formula>
    </cfRule>
    <cfRule type="cellIs" dxfId="316" priority="8" stopIfTrue="1" operator="lessThan">
      <formula>50</formula>
    </cfRule>
    <cfRule type="cellIs" dxfId="315" priority="9" stopIfTrue="1" operator="notBetween">
      <formula>70</formula>
      <formula>"&lt;70"</formula>
    </cfRule>
  </conditionalFormatting>
  <pageMargins left="0.4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view="pageBreakPreview" topLeftCell="A17" zoomScaleNormal="100" workbookViewId="0">
      <selection activeCell="B80" sqref="B80:D80"/>
    </sheetView>
  </sheetViews>
  <sheetFormatPr defaultColWidth="9" defaultRowHeight="15"/>
  <cols>
    <col min="1" max="1" width="4.625" style="2" customWidth="1"/>
    <col min="2" max="2" width="9.625" style="2" customWidth="1"/>
    <col min="3" max="3" width="18.5" style="2" bestFit="1" customWidth="1"/>
    <col min="4" max="4" width="6.625" style="2" bestFit="1" customWidth="1"/>
    <col min="5" max="5" width="10.625" style="2" customWidth="1"/>
    <col min="6" max="7" width="6.625" style="2" customWidth="1"/>
    <col min="8" max="8" width="7.625" style="2" customWidth="1"/>
    <col min="9" max="9" width="12.625" style="13" customWidth="1"/>
    <col min="10" max="10" width="13.625" style="2" customWidth="1"/>
    <col min="11" max="11" width="8.375" style="2" hidden="1" customWidth="1"/>
    <col min="12" max="12" width="4.625" style="13" customWidth="1"/>
    <col min="13" max="16384" width="9" style="2"/>
  </cols>
  <sheetData>
    <row r="1" spans="1:13" ht="15.95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</row>
    <row r="2" spans="1:13" ht="15.95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</row>
    <row r="3" spans="1:13" ht="15.95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</row>
    <row r="4" spans="1:13" s="19" customFormat="1" ht="15.95" customHeight="1">
      <c r="A4" s="228"/>
      <c r="B4" s="228"/>
      <c r="C4" s="229"/>
      <c r="D4" s="229"/>
      <c r="E4" s="229"/>
      <c r="L4" s="20"/>
    </row>
    <row r="5" spans="1:13" ht="45" customHeight="1">
      <c r="A5" s="230" t="s">
        <v>500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</row>
    <row r="6" spans="1:13" s="7" customFormat="1" ht="20.100000000000001" customHeight="1">
      <c r="A6" s="232" t="s">
        <v>427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3" ht="30" hidden="1" customHeight="1">
      <c r="A7" s="233" t="s">
        <v>426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  <c r="L7" s="11"/>
    </row>
    <row r="8" spans="1:13" s="7" customFormat="1" ht="9.9499999999999993" customHeight="1">
      <c r="A8" s="147"/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7"/>
    </row>
    <row r="9" spans="1:13" s="7" customFormat="1" ht="30" customHeight="1">
      <c r="A9" s="146" t="s">
        <v>0</v>
      </c>
      <c r="B9" s="146" t="s">
        <v>52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46" t="s">
        <v>8</v>
      </c>
      <c r="I9" s="4" t="s">
        <v>10</v>
      </c>
      <c r="J9" s="4" t="s">
        <v>9</v>
      </c>
      <c r="K9" s="146" t="s">
        <v>2</v>
      </c>
      <c r="L9" s="4" t="s">
        <v>12</v>
      </c>
    </row>
    <row r="10" spans="1:13" s="7" customFormat="1" ht="17.100000000000001" customHeight="1">
      <c r="A10" s="5">
        <v>1</v>
      </c>
      <c r="B10" s="85">
        <v>21000028</v>
      </c>
      <c r="C10" s="86" t="s">
        <v>904</v>
      </c>
      <c r="D10" s="87" t="s">
        <v>130</v>
      </c>
      <c r="E10" s="85" t="s">
        <v>990</v>
      </c>
      <c r="F10" s="116">
        <v>9.36</v>
      </c>
      <c r="G10" s="88">
        <v>98</v>
      </c>
      <c r="H10" s="44" t="str">
        <f t="shared" ref="H10:H41" si="0">IF(AND(F10&gt;=9,G10&gt;=90),"500.000",IF(AND(F10&gt;=8,G10&gt;=80),"425.000",IF(AND(F10&gt;=7,G10&gt;=70),"250.000"," ")))</f>
        <v>500.000</v>
      </c>
      <c r="I10" s="114">
        <f t="shared" ref="I10:I41" si="1">H10*5</f>
        <v>2500000</v>
      </c>
      <c r="J10" s="118"/>
      <c r="K10" s="71"/>
      <c r="L10" s="88"/>
    </row>
    <row r="11" spans="1:13" s="7" customFormat="1" ht="17.100000000000001" customHeight="1">
      <c r="A11" s="5">
        <v>2</v>
      </c>
      <c r="B11" s="85">
        <v>21000313</v>
      </c>
      <c r="C11" s="86" t="s">
        <v>907</v>
      </c>
      <c r="D11" s="87" t="s">
        <v>171</v>
      </c>
      <c r="E11" s="85" t="s">
        <v>991</v>
      </c>
      <c r="F11" s="116">
        <v>9.2899999999999991</v>
      </c>
      <c r="G11" s="88">
        <v>98</v>
      </c>
      <c r="H11" s="44" t="str">
        <f t="shared" si="0"/>
        <v>500.000</v>
      </c>
      <c r="I11" s="114">
        <f t="shared" si="1"/>
        <v>2500000</v>
      </c>
      <c r="J11" s="197">
        <f>SUM(I10:I11)</f>
        <v>5000000</v>
      </c>
      <c r="K11" s="49"/>
      <c r="L11" s="88"/>
    </row>
    <row r="12" spans="1:13" s="7" customFormat="1" ht="17.100000000000001" customHeight="1">
      <c r="A12" s="5">
        <v>3</v>
      </c>
      <c r="B12" s="85">
        <v>21000344</v>
      </c>
      <c r="C12" s="86" t="s">
        <v>885</v>
      </c>
      <c r="D12" s="87" t="s">
        <v>886</v>
      </c>
      <c r="E12" s="85" t="s">
        <v>982</v>
      </c>
      <c r="F12" s="116">
        <v>9.01</v>
      </c>
      <c r="G12" s="88">
        <v>83</v>
      </c>
      <c r="H12" s="44" t="str">
        <f t="shared" si="0"/>
        <v>425.000</v>
      </c>
      <c r="I12" s="133">
        <f t="shared" si="1"/>
        <v>2125000</v>
      </c>
      <c r="J12" s="62"/>
      <c r="K12" s="72"/>
      <c r="L12" s="88"/>
      <c r="M12" s="7">
        <v>1</v>
      </c>
    </row>
    <row r="13" spans="1:13" s="7" customFormat="1" ht="17.100000000000001" customHeight="1">
      <c r="A13" s="5">
        <v>4</v>
      </c>
      <c r="B13" s="85">
        <v>21004639</v>
      </c>
      <c r="C13" s="86" t="s">
        <v>890</v>
      </c>
      <c r="D13" s="87" t="s">
        <v>73</v>
      </c>
      <c r="E13" s="85" t="s">
        <v>983</v>
      </c>
      <c r="F13" s="116">
        <v>8.2899999999999991</v>
      </c>
      <c r="G13" s="88">
        <v>93</v>
      </c>
      <c r="H13" s="44" t="str">
        <f t="shared" si="0"/>
        <v>425.000</v>
      </c>
      <c r="I13" s="133">
        <f t="shared" si="1"/>
        <v>2125000</v>
      </c>
      <c r="J13" s="62"/>
      <c r="K13" s="76"/>
      <c r="L13" s="88"/>
      <c r="M13" s="7">
        <v>2</v>
      </c>
    </row>
    <row r="14" spans="1:13" s="7" customFormat="1" ht="17.100000000000001" customHeight="1">
      <c r="A14" s="5">
        <v>5</v>
      </c>
      <c r="B14" s="85">
        <v>21000038</v>
      </c>
      <c r="C14" s="86" t="s">
        <v>906</v>
      </c>
      <c r="D14" s="87" t="s">
        <v>171</v>
      </c>
      <c r="E14" s="85" t="s">
        <v>990</v>
      </c>
      <c r="F14" s="116">
        <v>9.11</v>
      </c>
      <c r="G14" s="88">
        <v>89</v>
      </c>
      <c r="H14" s="44" t="str">
        <f t="shared" si="0"/>
        <v>425.000</v>
      </c>
      <c r="I14" s="133">
        <f t="shared" si="1"/>
        <v>2125000</v>
      </c>
      <c r="J14" s="62"/>
      <c r="K14" s="75" t="s">
        <v>65</v>
      </c>
      <c r="L14" s="88"/>
      <c r="M14" s="7">
        <v>3</v>
      </c>
    </row>
    <row r="15" spans="1:13" s="7" customFormat="1" ht="17.100000000000001" customHeight="1">
      <c r="A15" s="5">
        <v>6</v>
      </c>
      <c r="B15" s="85">
        <v>21000378</v>
      </c>
      <c r="C15" s="86" t="s">
        <v>735</v>
      </c>
      <c r="D15" s="87" t="s">
        <v>102</v>
      </c>
      <c r="E15" s="85" t="s">
        <v>991</v>
      </c>
      <c r="F15" s="116">
        <v>8.7200000000000006</v>
      </c>
      <c r="G15" s="88">
        <v>84</v>
      </c>
      <c r="H15" s="44" t="str">
        <f t="shared" si="0"/>
        <v>425.000</v>
      </c>
      <c r="I15" s="133">
        <f t="shared" si="1"/>
        <v>2125000</v>
      </c>
      <c r="J15" s="63"/>
      <c r="K15" s="49"/>
      <c r="L15" s="88"/>
      <c r="M15" s="7">
        <v>4</v>
      </c>
    </row>
    <row r="16" spans="1:13" s="7" customFormat="1" ht="17.100000000000001" customHeight="1">
      <c r="A16" s="5">
        <v>7</v>
      </c>
      <c r="B16" s="85">
        <v>21000454</v>
      </c>
      <c r="C16" s="86" t="s">
        <v>581</v>
      </c>
      <c r="D16" s="87" t="s">
        <v>74</v>
      </c>
      <c r="E16" s="85" t="s">
        <v>991</v>
      </c>
      <c r="F16" s="116">
        <v>8.59</v>
      </c>
      <c r="G16" s="88">
        <v>86</v>
      </c>
      <c r="H16" s="44" t="str">
        <f t="shared" si="0"/>
        <v>425.000</v>
      </c>
      <c r="I16" s="133">
        <f t="shared" si="1"/>
        <v>2125000</v>
      </c>
      <c r="J16" s="62"/>
      <c r="K16" s="43"/>
      <c r="L16" s="88"/>
      <c r="M16" s="7">
        <v>5</v>
      </c>
    </row>
    <row r="17" spans="1:13" s="7" customFormat="1" ht="17.100000000000001" customHeight="1">
      <c r="A17" s="5">
        <v>8</v>
      </c>
      <c r="B17" s="85">
        <v>21000953</v>
      </c>
      <c r="C17" s="86" t="s">
        <v>908</v>
      </c>
      <c r="D17" s="87" t="s">
        <v>187</v>
      </c>
      <c r="E17" s="85" t="s">
        <v>992</v>
      </c>
      <c r="F17" s="116">
        <v>8.16</v>
      </c>
      <c r="G17" s="88">
        <v>80</v>
      </c>
      <c r="H17" s="44" t="str">
        <f t="shared" si="0"/>
        <v>425.000</v>
      </c>
      <c r="I17" s="133">
        <f t="shared" si="1"/>
        <v>2125000</v>
      </c>
      <c r="J17" s="79"/>
      <c r="K17" s="57"/>
      <c r="L17" s="88"/>
      <c r="M17" s="7">
        <v>6</v>
      </c>
    </row>
    <row r="18" spans="1:13" s="7" customFormat="1" ht="17.100000000000001" customHeight="1">
      <c r="A18" s="5">
        <v>9</v>
      </c>
      <c r="B18" s="189">
        <v>21000179</v>
      </c>
      <c r="C18" s="190" t="s">
        <v>674</v>
      </c>
      <c r="D18" s="191" t="s">
        <v>173</v>
      </c>
      <c r="E18" s="85" t="s">
        <v>995</v>
      </c>
      <c r="F18" s="195">
        <v>8.5500000000000007</v>
      </c>
      <c r="G18" s="88">
        <v>80</v>
      </c>
      <c r="H18" s="123" t="str">
        <f t="shared" si="0"/>
        <v>425.000</v>
      </c>
      <c r="I18" s="133">
        <f t="shared" si="1"/>
        <v>2125000</v>
      </c>
      <c r="J18" s="167"/>
      <c r="K18" s="49" t="s">
        <v>65</v>
      </c>
      <c r="L18" s="88"/>
      <c r="M18" s="7">
        <v>7</v>
      </c>
    </row>
    <row r="19" spans="1:13" s="7" customFormat="1" ht="17.100000000000001" customHeight="1">
      <c r="A19" s="5">
        <v>10</v>
      </c>
      <c r="B19" s="85">
        <v>21002821</v>
      </c>
      <c r="C19" s="86" t="s">
        <v>921</v>
      </c>
      <c r="D19" s="87" t="s">
        <v>372</v>
      </c>
      <c r="E19" s="85" t="s">
        <v>1004</v>
      </c>
      <c r="F19" s="116">
        <v>8.86</v>
      </c>
      <c r="G19" s="88">
        <v>100</v>
      </c>
      <c r="H19" s="44" t="str">
        <f t="shared" si="0"/>
        <v>425.000</v>
      </c>
      <c r="I19" s="133">
        <f t="shared" si="1"/>
        <v>2125000</v>
      </c>
      <c r="J19" s="62"/>
      <c r="K19" s="47"/>
      <c r="L19" s="88"/>
      <c r="M19" s="7">
        <v>8</v>
      </c>
    </row>
    <row r="20" spans="1:13" s="7" customFormat="1" ht="17.100000000000001" customHeight="1">
      <c r="A20" s="5">
        <v>11</v>
      </c>
      <c r="B20" s="85">
        <v>21003051</v>
      </c>
      <c r="C20" s="86" t="s">
        <v>935</v>
      </c>
      <c r="D20" s="87" t="s">
        <v>934</v>
      </c>
      <c r="E20" s="85" t="s">
        <v>1005</v>
      </c>
      <c r="F20" s="116">
        <v>9.0399999999999991</v>
      </c>
      <c r="G20" s="88">
        <v>80</v>
      </c>
      <c r="H20" s="44" t="str">
        <f t="shared" si="0"/>
        <v>425.000</v>
      </c>
      <c r="I20" s="133">
        <f t="shared" si="1"/>
        <v>2125000</v>
      </c>
      <c r="J20" s="79"/>
      <c r="K20" s="58" t="s">
        <v>65</v>
      </c>
      <c r="L20" s="88" t="s">
        <v>65</v>
      </c>
      <c r="M20" s="7">
        <v>9</v>
      </c>
    </row>
    <row r="21" spans="1:13" s="7" customFormat="1" ht="17.100000000000001" customHeight="1">
      <c r="A21" s="5">
        <v>12</v>
      </c>
      <c r="B21" s="85">
        <v>21002929</v>
      </c>
      <c r="C21" s="86" t="s">
        <v>943</v>
      </c>
      <c r="D21" s="87" t="s">
        <v>261</v>
      </c>
      <c r="E21" s="85" t="s">
        <v>1007</v>
      </c>
      <c r="F21" s="116">
        <v>8.31</v>
      </c>
      <c r="G21" s="88">
        <v>82</v>
      </c>
      <c r="H21" s="44" t="str">
        <f t="shared" si="0"/>
        <v>425.000</v>
      </c>
      <c r="I21" s="133">
        <f t="shared" si="1"/>
        <v>2125000</v>
      </c>
      <c r="J21" s="73"/>
      <c r="K21" s="47"/>
      <c r="L21" s="88" t="s">
        <v>65</v>
      </c>
      <c r="M21" s="7">
        <v>10</v>
      </c>
    </row>
    <row r="22" spans="1:13" s="7" customFormat="1" ht="17.100000000000001" customHeight="1">
      <c r="A22" s="5">
        <v>13</v>
      </c>
      <c r="B22" s="85">
        <v>21003114</v>
      </c>
      <c r="C22" s="86" t="s">
        <v>256</v>
      </c>
      <c r="D22" s="87" t="s">
        <v>153</v>
      </c>
      <c r="E22" s="85" t="s">
        <v>1007</v>
      </c>
      <c r="F22" s="116">
        <v>8.81</v>
      </c>
      <c r="G22" s="88">
        <v>90</v>
      </c>
      <c r="H22" s="44" t="str">
        <f t="shared" si="0"/>
        <v>425.000</v>
      </c>
      <c r="I22" s="133">
        <f t="shared" si="1"/>
        <v>2125000</v>
      </c>
      <c r="J22" s="62"/>
      <c r="K22" s="76" t="s">
        <v>65</v>
      </c>
      <c r="L22" s="88" t="s">
        <v>65</v>
      </c>
      <c r="M22" s="7">
        <v>11</v>
      </c>
    </row>
    <row r="23" spans="1:13" s="7" customFormat="1" ht="17.100000000000001" customHeight="1">
      <c r="A23" s="5">
        <v>14</v>
      </c>
      <c r="B23" s="85">
        <v>21000023</v>
      </c>
      <c r="C23" s="86" t="s">
        <v>946</v>
      </c>
      <c r="D23" s="87" t="s">
        <v>947</v>
      </c>
      <c r="E23" s="85" t="s">
        <v>1008</v>
      </c>
      <c r="F23" s="116">
        <v>8.51</v>
      </c>
      <c r="G23" s="88">
        <v>80</v>
      </c>
      <c r="H23" s="44" t="str">
        <f t="shared" si="0"/>
        <v>425.000</v>
      </c>
      <c r="I23" s="133">
        <f t="shared" si="1"/>
        <v>2125000</v>
      </c>
      <c r="J23" s="79"/>
      <c r="K23" s="75" t="s">
        <v>65</v>
      </c>
      <c r="L23" s="88"/>
      <c r="M23" s="7">
        <v>12</v>
      </c>
    </row>
    <row r="24" spans="1:13" s="7" customFormat="1" ht="17.100000000000001" customHeight="1">
      <c r="A24" s="5">
        <v>15</v>
      </c>
      <c r="B24" s="85">
        <v>21004198</v>
      </c>
      <c r="C24" s="86" t="s">
        <v>952</v>
      </c>
      <c r="D24" s="87" t="s">
        <v>75</v>
      </c>
      <c r="E24" s="85" t="s">
        <v>1010</v>
      </c>
      <c r="F24" s="116">
        <v>8.58</v>
      </c>
      <c r="G24" s="88">
        <v>85</v>
      </c>
      <c r="H24" s="44" t="str">
        <f t="shared" si="0"/>
        <v>425.000</v>
      </c>
      <c r="I24" s="133">
        <f t="shared" si="1"/>
        <v>2125000</v>
      </c>
      <c r="J24" s="69"/>
      <c r="K24" s="49" t="s">
        <v>65</v>
      </c>
      <c r="L24" s="88"/>
      <c r="M24" s="7">
        <v>13</v>
      </c>
    </row>
    <row r="25" spans="1:13" s="7" customFormat="1" ht="17.100000000000001" customHeight="1">
      <c r="A25" s="5">
        <v>16</v>
      </c>
      <c r="B25" s="85">
        <v>21000158</v>
      </c>
      <c r="C25" s="86" t="s">
        <v>957</v>
      </c>
      <c r="D25" s="87" t="s">
        <v>171</v>
      </c>
      <c r="E25" s="85" t="s">
        <v>1012</v>
      </c>
      <c r="F25" s="116">
        <v>8.32</v>
      </c>
      <c r="G25" s="88">
        <v>80</v>
      </c>
      <c r="H25" s="123" t="str">
        <f t="shared" si="0"/>
        <v>425.000</v>
      </c>
      <c r="I25" s="133">
        <f t="shared" si="1"/>
        <v>2125000</v>
      </c>
      <c r="J25" s="124"/>
      <c r="K25" s="75" t="s">
        <v>65</v>
      </c>
      <c r="L25" s="88"/>
      <c r="M25" s="7">
        <v>14</v>
      </c>
    </row>
    <row r="26" spans="1:13" s="7" customFormat="1" ht="17.100000000000001" customHeight="1">
      <c r="A26" s="260">
        <v>17</v>
      </c>
      <c r="B26" s="261">
        <v>21002906</v>
      </c>
      <c r="C26" s="262" t="s">
        <v>666</v>
      </c>
      <c r="D26" s="263" t="s">
        <v>174</v>
      </c>
      <c r="E26" s="261" t="s">
        <v>1015</v>
      </c>
      <c r="F26" s="264">
        <v>8.07</v>
      </c>
      <c r="G26" s="265">
        <v>80</v>
      </c>
      <c r="H26" s="266" t="str">
        <f t="shared" si="0"/>
        <v>425.000</v>
      </c>
      <c r="I26" s="267">
        <f t="shared" si="1"/>
        <v>2125000</v>
      </c>
      <c r="J26" s="184">
        <f>SUM(I12:I26)</f>
        <v>31875000</v>
      </c>
      <c r="K26" s="115"/>
      <c r="L26" s="88"/>
      <c r="M26" s="7">
        <v>15</v>
      </c>
    </row>
    <row r="27" spans="1:13" s="7" customFormat="1" ht="17.100000000000001" customHeight="1">
      <c r="A27" s="5">
        <v>18</v>
      </c>
      <c r="B27" s="85">
        <v>21000390</v>
      </c>
      <c r="C27" s="86" t="s">
        <v>883</v>
      </c>
      <c r="D27" s="87" t="s">
        <v>145</v>
      </c>
      <c r="E27" s="85" t="s">
        <v>981</v>
      </c>
      <c r="F27" s="116">
        <v>7.41</v>
      </c>
      <c r="G27" s="88">
        <v>83</v>
      </c>
      <c r="H27" s="44" t="str">
        <f t="shared" si="0"/>
        <v>250.000</v>
      </c>
      <c r="I27" s="83">
        <f t="shared" si="1"/>
        <v>1250000</v>
      </c>
      <c r="J27" s="80"/>
      <c r="K27" s="49" t="s">
        <v>65</v>
      </c>
      <c r="L27" s="88"/>
      <c r="M27" s="7">
        <v>1</v>
      </c>
    </row>
    <row r="28" spans="1:13" s="7" customFormat="1" ht="17.100000000000001" customHeight="1">
      <c r="A28" s="5">
        <v>19</v>
      </c>
      <c r="B28" s="85">
        <v>21002694</v>
      </c>
      <c r="C28" s="86" t="s">
        <v>884</v>
      </c>
      <c r="D28" s="87" t="s">
        <v>126</v>
      </c>
      <c r="E28" s="85" t="s">
        <v>981</v>
      </c>
      <c r="F28" s="116">
        <v>7.22</v>
      </c>
      <c r="G28" s="88">
        <v>72</v>
      </c>
      <c r="H28" s="44" t="str">
        <f t="shared" si="0"/>
        <v>250.000</v>
      </c>
      <c r="I28" s="83">
        <f t="shared" si="1"/>
        <v>1250000</v>
      </c>
      <c r="J28" s="62"/>
      <c r="K28" s="71"/>
      <c r="L28" s="88"/>
      <c r="M28" s="7">
        <v>2</v>
      </c>
    </row>
    <row r="29" spans="1:13" s="7" customFormat="1" ht="17.100000000000001" customHeight="1">
      <c r="A29" s="5">
        <v>20</v>
      </c>
      <c r="B29" s="85">
        <v>21002259</v>
      </c>
      <c r="C29" s="86" t="s">
        <v>887</v>
      </c>
      <c r="D29" s="87" t="s">
        <v>73</v>
      </c>
      <c r="E29" s="85" t="s">
        <v>982</v>
      </c>
      <c r="F29" s="116">
        <v>7.88</v>
      </c>
      <c r="G29" s="88">
        <v>70</v>
      </c>
      <c r="H29" s="44" t="str">
        <f t="shared" si="0"/>
        <v>250.000</v>
      </c>
      <c r="I29" s="83">
        <f t="shared" si="1"/>
        <v>1250000</v>
      </c>
      <c r="J29" s="154"/>
      <c r="K29" s="57" t="s">
        <v>65</v>
      </c>
      <c r="L29" s="88"/>
      <c r="M29" s="7">
        <v>3</v>
      </c>
    </row>
    <row r="30" spans="1:13" s="7" customFormat="1" ht="17.100000000000001" customHeight="1">
      <c r="A30" s="5">
        <v>21</v>
      </c>
      <c r="B30" s="85">
        <v>21003190</v>
      </c>
      <c r="C30" s="86" t="s">
        <v>888</v>
      </c>
      <c r="D30" s="87" t="s">
        <v>321</v>
      </c>
      <c r="E30" s="85" t="s">
        <v>982</v>
      </c>
      <c r="F30" s="116">
        <v>8</v>
      </c>
      <c r="G30" s="88">
        <v>71</v>
      </c>
      <c r="H30" s="44" t="str">
        <f t="shared" si="0"/>
        <v>250.000</v>
      </c>
      <c r="I30" s="83">
        <f t="shared" si="1"/>
        <v>1250000</v>
      </c>
      <c r="J30" s="79"/>
      <c r="K30" s="57"/>
      <c r="L30" s="88"/>
      <c r="M30" s="7">
        <v>4</v>
      </c>
    </row>
    <row r="31" spans="1:13" s="7" customFormat="1" ht="17.100000000000001" customHeight="1">
      <c r="A31" s="5">
        <v>22</v>
      </c>
      <c r="B31" s="85">
        <v>21000252</v>
      </c>
      <c r="C31" s="86" t="s">
        <v>889</v>
      </c>
      <c r="D31" s="87" t="s">
        <v>132</v>
      </c>
      <c r="E31" s="85" t="s">
        <v>983</v>
      </c>
      <c r="F31" s="116">
        <v>7.72</v>
      </c>
      <c r="G31" s="88">
        <v>77</v>
      </c>
      <c r="H31" s="44" t="str">
        <f t="shared" si="0"/>
        <v>250.000</v>
      </c>
      <c r="I31" s="83">
        <f t="shared" si="1"/>
        <v>1250000</v>
      </c>
      <c r="J31" s="62"/>
      <c r="K31" s="49" t="s">
        <v>65</v>
      </c>
      <c r="L31" s="88"/>
      <c r="M31" s="7">
        <v>5</v>
      </c>
    </row>
    <row r="32" spans="1:13" s="7" customFormat="1" ht="17.100000000000001" customHeight="1">
      <c r="A32" s="5">
        <v>23</v>
      </c>
      <c r="B32" s="85">
        <v>21000060</v>
      </c>
      <c r="C32" s="86" t="s">
        <v>129</v>
      </c>
      <c r="D32" s="87" t="s">
        <v>135</v>
      </c>
      <c r="E32" s="85" t="s">
        <v>984</v>
      </c>
      <c r="F32" s="116">
        <v>7.37</v>
      </c>
      <c r="G32" s="88">
        <v>80</v>
      </c>
      <c r="H32" s="44" t="str">
        <f t="shared" si="0"/>
        <v>250.000</v>
      </c>
      <c r="I32" s="83">
        <f t="shared" si="1"/>
        <v>1250000</v>
      </c>
      <c r="J32" s="62"/>
      <c r="K32" s="57" t="s">
        <v>65</v>
      </c>
      <c r="L32" s="88"/>
      <c r="M32" s="7">
        <v>6</v>
      </c>
    </row>
    <row r="33" spans="1:13" s="7" customFormat="1" ht="17.100000000000001" customHeight="1">
      <c r="A33" s="5">
        <v>24</v>
      </c>
      <c r="B33" s="268" t="s">
        <v>891</v>
      </c>
      <c r="C33" s="269" t="s">
        <v>892</v>
      </c>
      <c r="D33" s="270" t="s">
        <v>146</v>
      </c>
      <c r="E33" s="85" t="s">
        <v>984</v>
      </c>
      <c r="F33" s="194">
        <v>7.45</v>
      </c>
      <c r="G33" s="88">
        <v>80</v>
      </c>
      <c r="H33" s="44" t="str">
        <f t="shared" si="0"/>
        <v>250.000</v>
      </c>
      <c r="I33" s="83">
        <f t="shared" si="1"/>
        <v>1250000</v>
      </c>
      <c r="J33" s="69"/>
      <c r="K33" s="57" t="s">
        <v>65</v>
      </c>
      <c r="L33" s="88" t="s">
        <v>65</v>
      </c>
      <c r="M33" s="7">
        <v>7</v>
      </c>
    </row>
    <row r="34" spans="1:13" s="7" customFormat="1" ht="17.100000000000001" customHeight="1">
      <c r="A34" s="5">
        <v>25</v>
      </c>
      <c r="B34" s="85">
        <v>21000009</v>
      </c>
      <c r="C34" s="86" t="s">
        <v>893</v>
      </c>
      <c r="D34" s="87" t="s">
        <v>78</v>
      </c>
      <c r="E34" s="85" t="s">
        <v>985</v>
      </c>
      <c r="F34" s="116">
        <v>7.61</v>
      </c>
      <c r="G34" s="88">
        <v>70</v>
      </c>
      <c r="H34" s="44" t="str">
        <f t="shared" si="0"/>
        <v>250.000</v>
      </c>
      <c r="I34" s="83">
        <f t="shared" si="1"/>
        <v>1250000</v>
      </c>
      <c r="J34" s="73"/>
      <c r="K34" s="47"/>
      <c r="L34" s="88"/>
      <c r="M34" s="7">
        <v>8</v>
      </c>
    </row>
    <row r="35" spans="1:13" s="7" customFormat="1" ht="17.100000000000001" customHeight="1">
      <c r="A35" s="5">
        <v>26</v>
      </c>
      <c r="B35" s="85">
        <v>21003791</v>
      </c>
      <c r="C35" s="86" t="s">
        <v>894</v>
      </c>
      <c r="D35" s="87" t="s">
        <v>120</v>
      </c>
      <c r="E35" s="85" t="s">
        <v>986</v>
      </c>
      <c r="F35" s="116">
        <v>8.59</v>
      </c>
      <c r="G35" s="88">
        <v>72</v>
      </c>
      <c r="H35" s="44" t="str">
        <f t="shared" si="0"/>
        <v>250.000</v>
      </c>
      <c r="I35" s="83">
        <f t="shared" si="1"/>
        <v>1250000</v>
      </c>
      <c r="J35" s="63"/>
      <c r="K35" s="76"/>
      <c r="L35" s="88"/>
      <c r="M35" s="7">
        <v>9</v>
      </c>
    </row>
    <row r="36" spans="1:13" s="7" customFormat="1" ht="17.100000000000001" customHeight="1">
      <c r="A36" s="5">
        <v>27</v>
      </c>
      <c r="B36" s="85">
        <v>21004219</v>
      </c>
      <c r="C36" s="86" t="s">
        <v>109</v>
      </c>
      <c r="D36" s="87" t="s">
        <v>265</v>
      </c>
      <c r="E36" s="85" t="s">
        <v>986</v>
      </c>
      <c r="F36" s="116">
        <v>8.84</v>
      </c>
      <c r="G36" s="88">
        <v>72</v>
      </c>
      <c r="H36" s="44" t="str">
        <f t="shared" si="0"/>
        <v>250.000</v>
      </c>
      <c r="I36" s="83">
        <f t="shared" si="1"/>
        <v>1250000</v>
      </c>
      <c r="J36" s="79"/>
      <c r="K36" s="58" t="s">
        <v>65</v>
      </c>
      <c r="L36" s="88"/>
      <c r="M36" s="7">
        <v>10</v>
      </c>
    </row>
    <row r="37" spans="1:13" s="7" customFormat="1" ht="17.100000000000001" customHeight="1">
      <c r="A37" s="5">
        <v>28</v>
      </c>
      <c r="B37" s="85">
        <v>21000537</v>
      </c>
      <c r="C37" s="86" t="s">
        <v>895</v>
      </c>
      <c r="D37" s="87" t="s">
        <v>213</v>
      </c>
      <c r="E37" s="85" t="s">
        <v>986</v>
      </c>
      <c r="F37" s="116">
        <v>8.67</v>
      </c>
      <c r="G37" s="88">
        <v>70</v>
      </c>
      <c r="H37" s="44" t="str">
        <f t="shared" si="0"/>
        <v>250.000</v>
      </c>
      <c r="I37" s="83">
        <f t="shared" si="1"/>
        <v>1250000</v>
      </c>
      <c r="J37" s="78"/>
      <c r="K37" s="57"/>
      <c r="L37" s="88"/>
      <c r="M37" s="7">
        <v>11</v>
      </c>
    </row>
    <row r="38" spans="1:13" s="7" customFormat="1" ht="17.100000000000001" customHeight="1">
      <c r="A38" s="5">
        <v>29</v>
      </c>
      <c r="B38" s="85">
        <v>21000477</v>
      </c>
      <c r="C38" s="86" t="s">
        <v>896</v>
      </c>
      <c r="D38" s="87" t="s">
        <v>245</v>
      </c>
      <c r="E38" s="85" t="s">
        <v>987</v>
      </c>
      <c r="F38" s="116">
        <v>8.07</v>
      </c>
      <c r="G38" s="88">
        <v>75</v>
      </c>
      <c r="H38" s="44" t="str">
        <f t="shared" si="0"/>
        <v>250.000</v>
      </c>
      <c r="I38" s="83">
        <f t="shared" si="1"/>
        <v>1250000</v>
      </c>
      <c r="J38" s="62"/>
      <c r="K38" s="43"/>
      <c r="L38" s="88"/>
      <c r="M38" s="7">
        <v>12</v>
      </c>
    </row>
    <row r="39" spans="1:13" s="7" customFormat="1" ht="17.100000000000001" customHeight="1">
      <c r="A39" s="5">
        <v>30</v>
      </c>
      <c r="B39" s="85">
        <v>21000340</v>
      </c>
      <c r="C39" s="86" t="s">
        <v>897</v>
      </c>
      <c r="D39" s="87" t="s">
        <v>531</v>
      </c>
      <c r="E39" s="85" t="s">
        <v>987</v>
      </c>
      <c r="F39" s="116">
        <v>7.67</v>
      </c>
      <c r="G39" s="88">
        <v>76</v>
      </c>
      <c r="H39" s="44" t="str">
        <f t="shared" si="0"/>
        <v>250.000</v>
      </c>
      <c r="I39" s="83">
        <f t="shared" si="1"/>
        <v>1250000</v>
      </c>
      <c r="J39" s="69"/>
      <c r="K39" s="71"/>
      <c r="L39" s="88"/>
      <c r="M39" s="7">
        <v>13</v>
      </c>
    </row>
    <row r="40" spans="1:13" s="7" customFormat="1" ht="17.100000000000001" customHeight="1">
      <c r="A40" s="5">
        <v>31</v>
      </c>
      <c r="B40" s="85">
        <v>21002310</v>
      </c>
      <c r="C40" s="86" t="s">
        <v>400</v>
      </c>
      <c r="D40" s="87" t="s">
        <v>73</v>
      </c>
      <c r="E40" s="85" t="s">
        <v>987</v>
      </c>
      <c r="F40" s="116">
        <v>7.89</v>
      </c>
      <c r="G40" s="88">
        <v>80</v>
      </c>
      <c r="H40" s="44" t="str">
        <f t="shared" si="0"/>
        <v>250.000</v>
      </c>
      <c r="I40" s="83">
        <f t="shared" si="1"/>
        <v>1250000</v>
      </c>
      <c r="J40" s="80"/>
      <c r="K40" s="49" t="s">
        <v>65</v>
      </c>
      <c r="L40" s="88"/>
      <c r="M40" s="7">
        <v>14</v>
      </c>
    </row>
    <row r="41" spans="1:13" s="7" customFormat="1" ht="17.100000000000001" customHeight="1">
      <c r="A41" s="5">
        <v>32</v>
      </c>
      <c r="B41" s="85">
        <v>21002880</v>
      </c>
      <c r="C41" s="86" t="s">
        <v>898</v>
      </c>
      <c r="D41" s="87" t="s">
        <v>213</v>
      </c>
      <c r="E41" s="85" t="s">
        <v>987</v>
      </c>
      <c r="F41" s="116">
        <v>8.5299999999999994</v>
      </c>
      <c r="G41" s="88">
        <v>75</v>
      </c>
      <c r="H41" s="44" t="str">
        <f t="shared" si="0"/>
        <v>250.000</v>
      </c>
      <c r="I41" s="83">
        <f t="shared" si="1"/>
        <v>1250000</v>
      </c>
      <c r="J41" s="62"/>
      <c r="K41" s="49"/>
      <c r="L41" s="88"/>
      <c r="M41" s="7">
        <v>15</v>
      </c>
    </row>
    <row r="42" spans="1:13" s="7" customFormat="1" ht="17.100000000000001" customHeight="1">
      <c r="A42" s="5">
        <v>33</v>
      </c>
      <c r="B42" s="85">
        <v>21002384</v>
      </c>
      <c r="C42" s="86" t="s">
        <v>104</v>
      </c>
      <c r="D42" s="87" t="s">
        <v>178</v>
      </c>
      <c r="E42" s="85" t="s">
        <v>987</v>
      </c>
      <c r="F42" s="116">
        <v>7.83</v>
      </c>
      <c r="G42" s="88">
        <v>75</v>
      </c>
      <c r="H42" s="44" t="str">
        <f t="shared" ref="H42:H73" si="2">IF(AND(F42&gt;=9,G42&gt;=90),"500.000",IF(AND(F42&gt;=8,G42&gt;=80),"425.000",IF(AND(F42&gt;=7,G42&gt;=70),"250.000"," ")))</f>
        <v>250.000</v>
      </c>
      <c r="I42" s="83">
        <f t="shared" ref="I42:I73" si="3">H42*5</f>
        <v>1250000</v>
      </c>
      <c r="J42" s="62"/>
      <c r="K42" s="49" t="s">
        <v>65</v>
      </c>
      <c r="L42" s="88"/>
      <c r="M42" s="7">
        <v>16</v>
      </c>
    </row>
    <row r="43" spans="1:13" s="7" customFormat="1" ht="17.100000000000001" customHeight="1">
      <c r="A43" s="5">
        <v>34</v>
      </c>
      <c r="B43" s="85">
        <v>21004088</v>
      </c>
      <c r="C43" s="86" t="s">
        <v>899</v>
      </c>
      <c r="D43" s="87" t="s">
        <v>354</v>
      </c>
      <c r="E43" s="85" t="s">
        <v>988</v>
      </c>
      <c r="F43" s="116">
        <v>7.65</v>
      </c>
      <c r="G43" s="88">
        <v>72</v>
      </c>
      <c r="H43" s="44" t="str">
        <f t="shared" si="2"/>
        <v>250.000</v>
      </c>
      <c r="I43" s="83">
        <f t="shared" si="3"/>
        <v>1250000</v>
      </c>
      <c r="J43" s="63"/>
      <c r="K43" s="57"/>
      <c r="L43" s="88"/>
      <c r="M43" s="7">
        <v>17</v>
      </c>
    </row>
    <row r="44" spans="1:13" s="7" customFormat="1" ht="17.100000000000001" customHeight="1">
      <c r="A44" s="5">
        <v>35</v>
      </c>
      <c r="B44" s="85">
        <v>21002083</v>
      </c>
      <c r="C44" s="86" t="s">
        <v>900</v>
      </c>
      <c r="D44" s="87" t="s">
        <v>176</v>
      </c>
      <c r="E44" s="85" t="s">
        <v>989</v>
      </c>
      <c r="F44" s="116">
        <v>7.21</v>
      </c>
      <c r="G44" s="88">
        <v>70</v>
      </c>
      <c r="H44" s="44" t="str">
        <f t="shared" si="2"/>
        <v>250.000</v>
      </c>
      <c r="I44" s="83">
        <f t="shared" si="3"/>
        <v>1250000</v>
      </c>
      <c r="J44" s="62"/>
      <c r="K44" s="58" t="s">
        <v>65</v>
      </c>
      <c r="L44" s="88"/>
      <c r="M44" s="7">
        <v>18</v>
      </c>
    </row>
    <row r="45" spans="1:13" s="7" customFormat="1" ht="17.100000000000001" customHeight="1">
      <c r="A45" s="5">
        <v>36</v>
      </c>
      <c r="B45" s="85">
        <v>21004213</v>
      </c>
      <c r="C45" s="86" t="s">
        <v>901</v>
      </c>
      <c r="D45" s="87" t="s">
        <v>110</v>
      </c>
      <c r="E45" s="85" t="s">
        <v>989</v>
      </c>
      <c r="F45" s="116">
        <v>7.44</v>
      </c>
      <c r="G45" s="88">
        <v>70</v>
      </c>
      <c r="H45" s="44" t="str">
        <f t="shared" si="2"/>
        <v>250.000</v>
      </c>
      <c r="I45" s="83">
        <f t="shared" si="3"/>
        <v>1250000</v>
      </c>
      <c r="J45" s="73"/>
      <c r="K45" s="47"/>
      <c r="L45" s="88"/>
      <c r="M45" s="7">
        <v>19</v>
      </c>
    </row>
    <row r="46" spans="1:13" s="7" customFormat="1" ht="17.100000000000001" customHeight="1">
      <c r="A46" s="5">
        <v>37</v>
      </c>
      <c r="B46" s="85">
        <v>21002552</v>
      </c>
      <c r="C46" s="86" t="s">
        <v>902</v>
      </c>
      <c r="D46" s="87" t="s">
        <v>411</v>
      </c>
      <c r="E46" s="85" t="s">
        <v>989</v>
      </c>
      <c r="F46" s="116">
        <v>8.49</v>
      </c>
      <c r="G46" s="88">
        <v>75</v>
      </c>
      <c r="H46" s="44" t="str">
        <f t="shared" si="2"/>
        <v>250.000</v>
      </c>
      <c r="I46" s="83">
        <f t="shared" si="3"/>
        <v>1250000</v>
      </c>
      <c r="J46" s="79"/>
      <c r="K46" s="57"/>
      <c r="L46" s="88"/>
      <c r="M46" s="7">
        <v>20</v>
      </c>
    </row>
    <row r="47" spans="1:13" s="7" customFormat="1" ht="17.100000000000001" customHeight="1">
      <c r="A47" s="5">
        <v>38</v>
      </c>
      <c r="B47" s="85">
        <v>21000255</v>
      </c>
      <c r="C47" s="86" t="s">
        <v>903</v>
      </c>
      <c r="D47" s="87" t="s">
        <v>187</v>
      </c>
      <c r="E47" s="85" t="s">
        <v>990</v>
      </c>
      <c r="F47" s="116">
        <v>7.61</v>
      </c>
      <c r="G47" s="88">
        <v>86</v>
      </c>
      <c r="H47" s="44" t="str">
        <f t="shared" si="2"/>
        <v>250.000</v>
      </c>
      <c r="I47" s="83">
        <f t="shared" si="3"/>
        <v>1250000</v>
      </c>
      <c r="J47" s="63"/>
      <c r="K47" s="75" t="s">
        <v>65</v>
      </c>
      <c r="L47" s="88"/>
      <c r="M47" s="7">
        <v>21</v>
      </c>
    </row>
    <row r="48" spans="1:13" s="7" customFormat="1" ht="17.100000000000001" customHeight="1">
      <c r="A48" s="5">
        <v>39</v>
      </c>
      <c r="B48" s="85">
        <v>21000244</v>
      </c>
      <c r="C48" s="86" t="s">
        <v>905</v>
      </c>
      <c r="D48" s="87" t="s">
        <v>79</v>
      </c>
      <c r="E48" s="85" t="s">
        <v>990</v>
      </c>
      <c r="F48" s="116">
        <v>8.14</v>
      </c>
      <c r="G48" s="88">
        <v>71</v>
      </c>
      <c r="H48" s="44" t="str">
        <f t="shared" si="2"/>
        <v>250.000</v>
      </c>
      <c r="I48" s="83">
        <f t="shared" si="3"/>
        <v>1250000</v>
      </c>
      <c r="J48" s="73"/>
      <c r="K48" s="47"/>
      <c r="L48" s="88"/>
      <c r="M48" s="7">
        <v>22</v>
      </c>
    </row>
    <row r="49" spans="1:13" s="7" customFormat="1" ht="17.100000000000001" customHeight="1">
      <c r="A49" s="5">
        <v>40</v>
      </c>
      <c r="B49" s="85">
        <v>21000010</v>
      </c>
      <c r="C49" s="86" t="s">
        <v>647</v>
      </c>
      <c r="D49" s="87" t="s">
        <v>71</v>
      </c>
      <c r="E49" s="85" t="s">
        <v>990</v>
      </c>
      <c r="F49" s="116">
        <v>7.86</v>
      </c>
      <c r="G49" s="88">
        <v>77</v>
      </c>
      <c r="H49" s="44" t="str">
        <f t="shared" si="2"/>
        <v>250.000</v>
      </c>
      <c r="I49" s="83">
        <f t="shared" si="3"/>
        <v>1250000</v>
      </c>
      <c r="J49" s="63"/>
      <c r="K49" s="49"/>
      <c r="L49" s="88"/>
      <c r="M49" s="7">
        <v>23</v>
      </c>
    </row>
    <row r="50" spans="1:13" s="7" customFormat="1" ht="17.100000000000001" customHeight="1">
      <c r="A50" s="5">
        <v>41</v>
      </c>
      <c r="B50" s="85">
        <v>21000348</v>
      </c>
      <c r="C50" s="86" t="s">
        <v>535</v>
      </c>
      <c r="D50" s="87" t="s">
        <v>171</v>
      </c>
      <c r="E50" s="85" t="s">
        <v>991</v>
      </c>
      <c r="F50" s="116">
        <v>7.53</v>
      </c>
      <c r="G50" s="88">
        <v>71</v>
      </c>
      <c r="H50" s="44" t="str">
        <f t="shared" si="2"/>
        <v>250.000</v>
      </c>
      <c r="I50" s="83">
        <f t="shared" si="3"/>
        <v>1250000</v>
      </c>
      <c r="J50" s="79"/>
      <c r="K50" s="75" t="s">
        <v>65</v>
      </c>
      <c r="L50" s="88"/>
      <c r="M50" s="7">
        <v>24</v>
      </c>
    </row>
    <row r="51" spans="1:13" s="7" customFormat="1" ht="17.100000000000001" customHeight="1">
      <c r="A51" s="5">
        <v>42</v>
      </c>
      <c r="B51" s="85">
        <v>21000728</v>
      </c>
      <c r="C51" s="86" t="s">
        <v>700</v>
      </c>
      <c r="D51" s="87" t="s">
        <v>93</v>
      </c>
      <c r="E51" s="85" t="s">
        <v>992</v>
      </c>
      <c r="F51" s="116">
        <v>7.46</v>
      </c>
      <c r="G51" s="88">
        <v>71</v>
      </c>
      <c r="H51" s="44" t="str">
        <f t="shared" si="2"/>
        <v>250.000</v>
      </c>
      <c r="I51" s="83">
        <f t="shared" si="3"/>
        <v>1250000</v>
      </c>
      <c r="J51" s="69"/>
      <c r="K51" s="144"/>
      <c r="L51" s="88"/>
      <c r="M51" s="7">
        <v>25</v>
      </c>
    </row>
    <row r="52" spans="1:13" s="7" customFormat="1" ht="17.100000000000001" customHeight="1">
      <c r="A52" s="5">
        <v>43</v>
      </c>
      <c r="B52" s="85">
        <v>21000563</v>
      </c>
      <c r="C52" s="86" t="s">
        <v>108</v>
      </c>
      <c r="D52" s="87" t="s">
        <v>909</v>
      </c>
      <c r="E52" s="85" t="s">
        <v>992</v>
      </c>
      <c r="F52" s="116">
        <v>7.79</v>
      </c>
      <c r="G52" s="88">
        <v>71</v>
      </c>
      <c r="H52" s="44" t="str">
        <f t="shared" si="2"/>
        <v>250.000</v>
      </c>
      <c r="I52" s="83">
        <f t="shared" si="3"/>
        <v>1250000</v>
      </c>
      <c r="J52" s="79"/>
      <c r="K52" s="166" t="s">
        <v>65</v>
      </c>
      <c r="L52" s="88"/>
      <c r="M52" s="7">
        <v>26</v>
      </c>
    </row>
    <row r="53" spans="1:13" s="7" customFormat="1" ht="17.100000000000001" customHeight="1">
      <c r="A53" s="5">
        <v>44</v>
      </c>
      <c r="B53" s="85">
        <v>21000422</v>
      </c>
      <c r="C53" s="86" t="s">
        <v>910</v>
      </c>
      <c r="D53" s="87" t="s">
        <v>78</v>
      </c>
      <c r="E53" s="85" t="s">
        <v>993</v>
      </c>
      <c r="F53" s="116">
        <v>9</v>
      </c>
      <c r="G53" s="88">
        <v>74</v>
      </c>
      <c r="H53" s="44" t="str">
        <f t="shared" si="2"/>
        <v>250.000</v>
      </c>
      <c r="I53" s="83">
        <f t="shared" si="3"/>
        <v>1250000</v>
      </c>
      <c r="J53" s="69"/>
      <c r="K53" s="144" t="s">
        <v>65</v>
      </c>
      <c r="L53" s="88" t="s">
        <v>65</v>
      </c>
      <c r="M53" s="7">
        <v>27</v>
      </c>
    </row>
    <row r="54" spans="1:13" s="7" customFormat="1" ht="17.100000000000001" customHeight="1">
      <c r="A54" s="5">
        <v>45</v>
      </c>
      <c r="B54" s="85">
        <v>21000152</v>
      </c>
      <c r="C54" s="86" t="s">
        <v>911</v>
      </c>
      <c r="D54" s="87" t="s">
        <v>238</v>
      </c>
      <c r="E54" s="85" t="s">
        <v>993</v>
      </c>
      <c r="F54" s="116">
        <v>8.4700000000000006</v>
      </c>
      <c r="G54" s="88">
        <v>73</v>
      </c>
      <c r="H54" s="44" t="str">
        <f t="shared" si="2"/>
        <v>250.000</v>
      </c>
      <c r="I54" s="83">
        <f t="shared" si="3"/>
        <v>1250000</v>
      </c>
      <c r="J54" s="69"/>
      <c r="K54" s="187"/>
      <c r="L54" s="88" t="s">
        <v>65</v>
      </c>
      <c r="M54" s="7">
        <v>28</v>
      </c>
    </row>
    <row r="55" spans="1:13" s="7" customFormat="1" ht="17.100000000000001" customHeight="1">
      <c r="A55" s="5">
        <v>46</v>
      </c>
      <c r="B55" s="85">
        <v>21002431</v>
      </c>
      <c r="C55" s="86" t="s">
        <v>912</v>
      </c>
      <c r="D55" s="87" t="s">
        <v>132</v>
      </c>
      <c r="E55" s="85" t="s">
        <v>994</v>
      </c>
      <c r="F55" s="116">
        <v>7.66</v>
      </c>
      <c r="G55" s="88">
        <v>75</v>
      </c>
      <c r="H55" s="44" t="str">
        <f t="shared" si="2"/>
        <v>250.000</v>
      </c>
      <c r="I55" s="83">
        <f t="shared" si="3"/>
        <v>1250000</v>
      </c>
      <c r="J55" s="63"/>
      <c r="K55" s="57"/>
      <c r="L55" s="88" t="s">
        <v>65</v>
      </c>
      <c r="M55" s="7">
        <v>29</v>
      </c>
    </row>
    <row r="56" spans="1:13" s="7" customFormat="1" ht="17.100000000000001" customHeight="1">
      <c r="A56" s="5">
        <v>47</v>
      </c>
      <c r="B56" s="85">
        <v>21000592</v>
      </c>
      <c r="C56" s="86" t="s">
        <v>811</v>
      </c>
      <c r="D56" s="87" t="s">
        <v>377</v>
      </c>
      <c r="E56" s="85" t="s">
        <v>995</v>
      </c>
      <c r="F56" s="116">
        <v>8.34</v>
      </c>
      <c r="G56" s="88">
        <v>75</v>
      </c>
      <c r="H56" s="44" t="str">
        <f t="shared" si="2"/>
        <v>250.000</v>
      </c>
      <c r="I56" s="83">
        <f t="shared" si="3"/>
        <v>1250000</v>
      </c>
      <c r="J56" s="61"/>
      <c r="K56" s="57" t="s">
        <v>65</v>
      </c>
      <c r="L56" s="88" t="s">
        <v>65</v>
      </c>
      <c r="M56" s="7">
        <v>30</v>
      </c>
    </row>
    <row r="57" spans="1:13" s="7" customFormat="1" ht="17.100000000000001" customHeight="1">
      <c r="A57" s="5">
        <v>48</v>
      </c>
      <c r="B57" s="85">
        <v>21000137</v>
      </c>
      <c r="C57" s="86" t="s">
        <v>913</v>
      </c>
      <c r="D57" s="87" t="s">
        <v>135</v>
      </c>
      <c r="E57" s="85" t="s">
        <v>995</v>
      </c>
      <c r="F57" s="116">
        <v>8.48</v>
      </c>
      <c r="G57" s="88">
        <v>70</v>
      </c>
      <c r="H57" s="44" t="str">
        <f t="shared" si="2"/>
        <v>250.000</v>
      </c>
      <c r="I57" s="83">
        <f t="shared" si="3"/>
        <v>1250000</v>
      </c>
      <c r="J57" s="69"/>
      <c r="K57" s="57" t="s">
        <v>65</v>
      </c>
      <c r="L57" s="88"/>
      <c r="M57" s="7">
        <v>31</v>
      </c>
    </row>
    <row r="58" spans="1:13" s="7" customFormat="1" ht="17.100000000000001" customHeight="1">
      <c r="A58" s="5">
        <v>49</v>
      </c>
      <c r="B58" s="85">
        <v>21000538</v>
      </c>
      <c r="C58" s="86" t="s">
        <v>419</v>
      </c>
      <c r="D58" s="87" t="s">
        <v>145</v>
      </c>
      <c r="E58" s="85" t="s">
        <v>995</v>
      </c>
      <c r="F58" s="116">
        <v>8.94</v>
      </c>
      <c r="G58" s="88">
        <v>70</v>
      </c>
      <c r="H58" s="44" t="str">
        <f t="shared" si="2"/>
        <v>250.000</v>
      </c>
      <c r="I58" s="83">
        <f t="shared" si="3"/>
        <v>1250000</v>
      </c>
      <c r="J58" s="62"/>
      <c r="K58" s="57" t="s">
        <v>65</v>
      </c>
      <c r="L58" s="88"/>
      <c r="M58" s="7">
        <v>32</v>
      </c>
    </row>
    <row r="59" spans="1:13" s="7" customFormat="1" ht="17.100000000000001" customHeight="1">
      <c r="A59" s="5">
        <v>50</v>
      </c>
      <c r="B59" s="85">
        <v>21000319</v>
      </c>
      <c r="C59" s="86" t="s">
        <v>914</v>
      </c>
      <c r="D59" s="87" t="s">
        <v>171</v>
      </c>
      <c r="E59" s="85" t="s">
        <v>995</v>
      </c>
      <c r="F59" s="116">
        <v>8.84</v>
      </c>
      <c r="G59" s="88">
        <v>70</v>
      </c>
      <c r="H59" s="44" t="str">
        <f t="shared" si="2"/>
        <v>250.000</v>
      </c>
      <c r="I59" s="83">
        <f t="shared" si="3"/>
        <v>1250000</v>
      </c>
      <c r="J59" s="62"/>
      <c r="K59" s="58" t="s">
        <v>65</v>
      </c>
      <c r="L59" s="88"/>
      <c r="M59" s="7">
        <v>33</v>
      </c>
    </row>
    <row r="60" spans="1:13" s="7" customFormat="1" ht="17.100000000000001" customHeight="1">
      <c r="A60" s="5">
        <v>51</v>
      </c>
      <c r="B60" s="85">
        <v>21004648</v>
      </c>
      <c r="C60" s="86" t="s">
        <v>822</v>
      </c>
      <c r="D60" s="87" t="s">
        <v>915</v>
      </c>
      <c r="E60" s="85" t="s">
        <v>995</v>
      </c>
      <c r="F60" s="116">
        <v>9.1199999999999992</v>
      </c>
      <c r="G60" s="88">
        <v>75</v>
      </c>
      <c r="H60" s="44" t="str">
        <f t="shared" si="2"/>
        <v>250.000</v>
      </c>
      <c r="I60" s="83">
        <f t="shared" si="3"/>
        <v>1250000</v>
      </c>
      <c r="J60" s="62"/>
      <c r="K60" s="43"/>
      <c r="L60" s="88"/>
      <c r="M60" s="7">
        <v>34</v>
      </c>
    </row>
    <row r="61" spans="1:13" s="7" customFormat="1" ht="17.100000000000001" customHeight="1">
      <c r="A61" s="5">
        <v>52</v>
      </c>
      <c r="B61" s="85">
        <v>21000013</v>
      </c>
      <c r="C61" s="86" t="s">
        <v>248</v>
      </c>
      <c r="D61" s="87" t="s">
        <v>916</v>
      </c>
      <c r="E61" s="85" t="s">
        <v>995</v>
      </c>
      <c r="F61" s="116">
        <v>8.77</v>
      </c>
      <c r="G61" s="88">
        <v>70</v>
      </c>
      <c r="H61" s="44" t="str">
        <f t="shared" si="2"/>
        <v>250.000</v>
      </c>
      <c r="I61" s="83">
        <f t="shared" si="3"/>
        <v>1250000</v>
      </c>
      <c r="J61" s="62"/>
      <c r="K61" s="57" t="s">
        <v>65</v>
      </c>
      <c r="L61" s="88" t="s">
        <v>65</v>
      </c>
      <c r="M61" s="7">
        <v>35</v>
      </c>
    </row>
    <row r="62" spans="1:13" s="7" customFormat="1" ht="17.100000000000001" customHeight="1">
      <c r="A62" s="5">
        <v>53</v>
      </c>
      <c r="B62" s="85">
        <v>21000294</v>
      </c>
      <c r="C62" s="86" t="s">
        <v>917</v>
      </c>
      <c r="D62" s="87" t="s">
        <v>219</v>
      </c>
      <c r="E62" s="85" t="s">
        <v>995</v>
      </c>
      <c r="F62" s="116">
        <v>8.64</v>
      </c>
      <c r="G62" s="88">
        <v>74</v>
      </c>
      <c r="H62" s="44" t="str">
        <f t="shared" si="2"/>
        <v>250.000</v>
      </c>
      <c r="I62" s="83">
        <f t="shared" si="3"/>
        <v>1250000</v>
      </c>
      <c r="J62" s="62"/>
      <c r="K62" s="66"/>
      <c r="L62" s="88"/>
      <c r="M62" s="7">
        <v>36</v>
      </c>
    </row>
    <row r="63" spans="1:13" s="7" customFormat="1" ht="17.100000000000001" customHeight="1">
      <c r="A63" s="5">
        <v>54</v>
      </c>
      <c r="B63" s="85">
        <v>21004574</v>
      </c>
      <c r="C63" s="86" t="s">
        <v>918</v>
      </c>
      <c r="D63" s="87" t="s">
        <v>151</v>
      </c>
      <c r="E63" s="85" t="s">
        <v>995</v>
      </c>
      <c r="F63" s="116">
        <v>8.58</v>
      </c>
      <c r="G63" s="88">
        <v>70</v>
      </c>
      <c r="H63" s="44" t="str">
        <f t="shared" si="2"/>
        <v>250.000</v>
      </c>
      <c r="I63" s="83">
        <f t="shared" si="3"/>
        <v>1250000</v>
      </c>
      <c r="J63" s="63"/>
      <c r="K63" s="75" t="s">
        <v>65</v>
      </c>
      <c r="L63" s="88" t="s">
        <v>65</v>
      </c>
      <c r="M63" s="7">
        <v>37</v>
      </c>
    </row>
    <row r="64" spans="1:13" s="7" customFormat="1" ht="17.100000000000001" customHeight="1">
      <c r="A64" s="5">
        <v>55</v>
      </c>
      <c r="B64" s="85">
        <v>21002401</v>
      </c>
      <c r="C64" s="86" t="s">
        <v>319</v>
      </c>
      <c r="D64" s="87" t="s">
        <v>117</v>
      </c>
      <c r="E64" s="85" t="s">
        <v>996</v>
      </c>
      <c r="F64" s="116">
        <v>8.25</v>
      </c>
      <c r="G64" s="88">
        <v>76</v>
      </c>
      <c r="H64" s="44" t="str">
        <f t="shared" si="2"/>
        <v>250.000</v>
      </c>
      <c r="I64" s="83">
        <f t="shared" si="3"/>
        <v>1250000</v>
      </c>
      <c r="J64" s="84"/>
      <c r="K64" s="75" t="s">
        <v>65</v>
      </c>
      <c r="L64" s="88"/>
      <c r="M64" s="7">
        <v>38</v>
      </c>
    </row>
    <row r="65" spans="1:13" s="7" customFormat="1" ht="17.100000000000001" customHeight="1">
      <c r="A65" s="5">
        <v>56</v>
      </c>
      <c r="B65" s="85">
        <v>21002630</v>
      </c>
      <c r="C65" s="86" t="s">
        <v>919</v>
      </c>
      <c r="D65" s="87" t="s">
        <v>130</v>
      </c>
      <c r="E65" s="85" t="s">
        <v>997</v>
      </c>
      <c r="F65" s="116">
        <v>7.97</v>
      </c>
      <c r="G65" s="88">
        <v>73</v>
      </c>
      <c r="H65" s="139" t="str">
        <f t="shared" si="2"/>
        <v>250.000</v>
      </c>
      <c r="I65" s="83">
        <f t="shared" si="3"/>
        <v>1250000</v>
      </c>
      <c r="J65" s="137"/>
      <c r="K65" s="57"/>
      <c r="L65" s="88"/>
      <c r="M65" s="7">
        <v>39</v>
      </c>
    </row>
    <row r="66" spans="1:13" s="7" customFormat="1" ht="17.100000000000001" customHeight="1">
      <c r="A66" s="5">
        <v>57</v>
      </c>
      <c r="B66" s="85">
        <v>21000219</v>
      </c>
      <c r="C66" s="86" t="s">
        <v>703</v>
      </c>
      <c r="D66" s="87" t="s">
        <v>118</v>
      </c>
      <c r="E66" s="85" t="s">
        <v>997</v>
      </c>
      <c r="F66" s="116">
        <v>8.65</v>
      </c>
      <c r="G66" s="88">
        <v>74</v>
      </c>
      <c r="H66" s="44" t="str">
        <f t="shared" si="2"/>
        <v>250.000</v>
      </c>
      <c r="I66" s="83">
        <f t="shared" si="3"/>
        <v>1250000</v>
      </c>
      <c r="J66" s="62"/>
      <c r="K66" s="57"/>
      <c r="L66" s="88"/>
      <c r="M66" s="7">
        <v>40</v>
      </c>
    </row>
    <row r="67" spans="1:13" s="7" customFormat="1" ht="17.100000000000001" customHeight="1">
      <c r="A67" s="5">
        <v>58</v>
      </c>
      <c r="B67" s="85">
        <v>21000129</v>
      </c>
      <c r="C67" s="86" t="s">
        <v>112</v>
      </c>
      <c r="D67" s="87" t="s">
        <v>121</v>
      </c>
      <c r="E67" s="85" t="s">
        <v>997</v>
      </c>
      <c r="F67" s="116">
        <v>7.91</v>
      </c>
      <c r="G67" s="88">
        <v>78</v>
      </c>
      <c r="H67" s="44" t="str">
        <f t="shared" si="2"/>
        <v>250.000</v>
      </c>
      <c r="I67" s="83">
        <f t="shared" si="3"/>
        <v>1250000</v>
      </c>
      <c r="J67" s="61"/>
      <c r="K67" s="49" t="s">
        <v>65</v>
      </c>
      <c r="L67" s="88"/>
      <c r="M67" s="7">
        <v>41</v>
      </c>
    </row>
    <row r="68" spans="1:13" s="7" customFormat="1" ht="17.100000000000001" customHeight="1">
      <c r="A68" s="5">
        <v>59</v>
      </c>
      <c r="B68" s="85">
        <v>21001292</v>
      </c>
      <c r="C68" s="86" t="s">
        <v>410</v>
      </c>
      <c r="D68" s="87" t="s">
        <v>169</v>
      </c>
      <c r="E68" s="85" t="s">
        <v>997</v>
      </c>
      <c r="F68" s="116">
        <v>7.46</v>
      </c>
      <c r="G68" s="88">
        <v>70</v>
      </c>
      <c r="H68" s="44" t="str">
        <f t="shared" si="2"/>
        <v>250.000</v>
      </c>
      <c r="I68" s="83">
        <f t="shared" si="3"/>
        <v>1250000</v>
      </c>
      <c r="J68" s="62"/>
      <c r="K68" s="49"/>
      <c r="L68" s="88"/>
      <c r="M68" s="7">
        <v>42</v>
      </c>
    </row>
    <row r="69" spans="1:13" s="7" customFormat="1" ht="17.100000000000001" customHeight="1">
      <c r="A69" s="5">
        <v>60</v>
      </c>
      <c r="B69" s="85">
        <v>21002234</v>
      </c>
      <c r="C69" s="86" t="s">
        <v>920</v>
      </c>
      <c r="D69" s="87" t="s">
        <v>71</v>
      </c>
      <c r="E69" s="85" t="s">
        <v>997</v>
      </c>
      <c r="F69" s="116">
        <v>7.78</v>
      </c>
      <c r="G69" s="88">
        <v>79</v>
      </c>
      <c r="H69" s="44" t="str">
        <f t="shared" si="2"/>
        <v>250.000</v>
      </c>
      <c r="I69" s="83">
        <f t="shared" si="3"/>
        <v>1250000</v>
      </c>
      <c r="J69" s="63"/>
      <c r="K69" s="51" t="s">
        <v>65</v>
      </c>
      <c r="L69" s="88"/>
      <c r="M69" s="7">
        <v>43</v>
      </c>
    </row>
    <row r="70" spans="1:13" s="7" customFormat="1" ht="17.100000000000001" customHeight="1">
      <c r="A70" s="5">
        <v>61</v>
      </c>
      <c r="B70" s="85">
        <v>21002819</v>
      </c>
      <c r="C70" s="86" t="s">
        <v>921</v>
      </c>
      <c r="D70" s="87" t="s">
        <v>922</v>
      </c>
      <c r="E70" s="85" t="s">
        <v>998</v>
      </c>
      <c r="F70" s="116">
        <v>8.84</v>
      </c>
      <c r="G70" s="88">
        <v>70</v>
      </c>
      <c r="H70" s="44" t="str">
        <f t="shared" si="2"/>
        <v>250.000</v>
      </c>
      <c r="I70" s="83">
        <f t="shared" si="3"/>
        <v>1250000</v>
      </c>
      <c r="J70" s="63"/>
      <c r="K70" s="76"/>
      <c r="L70" s="88" t="s">
        <v>65</v>
      </c>
      <c r="M70" s="7">
        <v>44</v>
      </c>
    </row>
    <row r="71" spans="1:13" s="7" customFormat="1" ht="17.100000000000001" customHeight="1">
      <c r="A71" s="5">
        <v>62</v>
      </c>
      <c r="B71" s="85">
        <v>21002330</v>
      </c>
      <c r="C71" s="86" t="s">
        <v>194</v>
      </c>
      <c r="D71" s="87" t="s">
        <v>116</v>
      </c>
      <c r="E71" s="85" t="s">
        <v>999</v>
      </c>
      <c r="F71" s="116">
        <v>8.34</v>
      </c>
      <c r="G71" s="88">
        <v>75</v>
      </c>
      <c r="H71" s="44" t="str">
        <f t="shared" si="2"/>
        <v>250.000</v>
      </c>
      <c r="I71" s="83">
        <f t="shared" si="3"/>
        <v>1250000</v>
      </c>
      <c r="J71" s="62"/>
      <c r="K71" s="43"/>
      <c r="L71" s="88"/>
      <c r="M71" s="7">
        <v>45</v>
      </c>
    </row>
    <row r="72" spans="1:13" s="7" customFormat="1" ht="17.100000000000001" customHeight="1">
      <c r="A72" s="5">
        <v>63</v>
      </c>
      <c r="B72" s="189">
        <v>21000139</v>
      </c>
      <c r="C72" s="190" t="s">
        <v>85</v>
      </c>
      <c r="D72" s="191" t="s">
        <v>354</v>
      </c>
      <c r="E72" s="193" t="s">
        <v>999</v>
      </c>
      <c r="F72" s="195">
        <v>8.9600000000000009</v>
      </c>
      <c r="G72" s="88">
        <v>75</v>
      </c>
      <c r="H72" s="44" t="str">
        <f t="shared" si="2"/>
        <v>250.000</v>
      </c>
      <c r="I72" s="83">
        <f t="shared" si="3"/>
        <v>1250000</v>
      </c>
      <c r="J72" s="196"/>
      <c r="K72" s="57"/>
      <c r="L72" s="88"/>
      <c r="M72" s="7">
        <v>46</v>
      </c>
    </row>
    <row r="73" spans="1:13" s="7" customFormat="1" ht="17.100000000000001" customHeight="1">
      <c r="A73" s="5">
        <v>64</v>
      </c>
      <c r="B73" s="85">
        <v>21000688</v>
      </c>
      <c r="C73" s="86" t="s">
        <v>331</v>
      </c>
      <c r="D73" s="87" t="s">
        <v>407</v>
      </c>
      <c r="E73" s="85" t="s">
        <v>1000</v>
      </c>
      <c r="F73" s="116">
        <v>8.49</v>
      </c>
      <c r="G73" s="88">
        <v>70</v>
      </c>
      <c r="H73" s="44" t="str">
        <f t="shared" si="2"/>
        <v>250.000</v>
      </c>
      <c r="I73" s="83">
        <f t="shared" si="3"/>
        <v>1250000</v>
      </c>
      <c r="J73" s="79"/>
      <c r="K73" s="49"/>
      <c r="L73" s="88"/>
      <c r="M73" s="7">
        <v>47</v>
      </c>
    </row>
    <row r="74" spans="1:13" s="7" customFormat="1" ht="17.100000000000001" customHeight="1">
      <c r="A74" s="5">
        <v>65</v>
      </c>
      <c r="B74" s="85">
        <v>21002072</v>
      </c>
      <c r="C74" s="86" t="s">
        <v>923</v>
      </c>
      <c r="D74" s="87" t="s">
        <v>78</v>
      </c>
      <c r="E74" s="85" t="s">
        <v>1000</v>
      </c>
      <c r="F74" s="116">
        <v>8.94</v>
      </c>
      <c r="G74" s="88">
        <v>70</v>
      </c>
      <c r="H74" s="44" t="str">
        <f t="shared" ref="H74:H105" si="4">IF(AND(F74&gt;=9,G74&gt;=90),"500.000",IF(AND(F74&gt;=8,G74&gt;=80),"425.000",IF(AND(F74&gt;=7,G74&gt;=70),"250.000"," ")))</f>
        <v>250.000</v>
      </c>
      <c r="I74" s="83">
        <f t="shared" ref="I74:I105" si="5">H74*5</f>
        <v>1250000</v>
      </c>
      <c r="J74" s="69"/>
      <c r="K74" s="49" t="s">
        <v>65</v>
      </c>
      <c r="L74" s="88"/>
      <c r="M74" s="7">
        <v>48</v>
      </c>
    </row>
    <row r="75" spans="1:13" s="7" customFormat="1" ht="17.100000000000001" customHeight="1">
      <c r="A75" s="5">
        <v>66</v>
      </c>
      <c r="B75" s="85">
        <v>21001509</v>
      </c>
      <c r="C75" s="86" t="s">
        <v>890</v>
      </c>
      <c r="D75" s="87" t="s">
        <v>924</v>
      </c>
      <c r="E75" s="85" t="s">
        <v>1000</v>
      </c>
      <c r="F75" s="116">
        <v>8.7200000000000006</v>
      </c>
      <c r="G75" s="88">
        <v>70</v>
      </c>
      <c r="H75" s="44" t="str">
        <f t="shared" si="4"/>
        <v>250.000</v>
      </c>
      <c r="I75" s="83">
        <f t="shared" si="5"/>
        <v>1250000</v>
      </c>
      <c r="J75" s="62"/>
      <c r="K75" s="49" t="s">
        <v>65</v>
      </c>
      <c r="L75" s="88" t="s">
        <v>65</v>
      </c>
      <c r="M75" s="7">
        <v>49</v>
      </c>
    </row>
    <row r="76" spans="1:13" s="7" customFormat="1" ht="17.100000000000001" customHeight="1">
      <c r="A76" s="5">
        <v>67</v>
      </c>
      <c r="B76" s="85">
        <v>21000388</v>
      </c>
      <c r="C76" s="86" t="s">
        <v>925</v>
      </c>
      <c r="D76" s="87" t="s">
        <v>174</v>
      </c>
      <c r="E76" s="85" t="s">
        <v>1000</v>
      </c>
      <c r="F76" s="116">
        <v>7.59</v>
      </c>
      <c r="G76" s="88">
        <v>72</v>
      </c>
      <c r="H76" s="44" t="str">
        <f t="shared" si="4"/>
        <v>250.000</v>
      </c>
      <c r="I76" s="83">
        <f t="shared" si="5"/>
        <v>1250000</v>
      </c>
      <c r="J76" s="124"/>
      <c r="K76" s="76" t="s">
        <v>65</v>
      </c>
      <c r="L76" s="88"/>
      <c r="M76" s="7">
        <v>50</v>
      </c>
    </row>
    <row r="77" spans="1:13" s="7" customFormat="1" ht="17.100000000000001" customHeight="1">
      <c r="A77" s="5">
        <v>68</v>
      </c>
      <c r="B77" s="85">
        <v>21000050</v>
      </c>
      <c r="C77" s="86" t="s">
        <v>926</v>
      </c>
      <c r="D77" s="87" t="s">
        <v>176</v>
      </c>
      <c r="E77" s="85" t="s">
        <v>1000</v>
      </c>
      <c r="F77" s="116">
        <v>9.3000000000000007</v>
      </c>
      <c r="G77" s="88">
        <v>70</v>
      </c>
      <c r="H77" s="44" t="str">
        <f t="shared" si="4"/>
        <v>250.000</v>
      </c>
      <c r="I77" s="83">
        <f t="shared" si="5"/>
        <v>1250000</v>
      </c>
      <c r="J77" s="63"/>
      <c r="K77" s="75" t="s">
        <v>65</v>
      </c>
      <c r="L77" s="88"/>
      <c r="M77" s="7">
        <v>51</v>
      </c>
    </row>
    <row r="78" spans="1:13" s="7" customFormat="1" ht="17.100000000000001" customHeight="1">
      <c r="A78" s="5">
        <v>69</v>
      </c>
      <c r="B78" s="85">
        <v>21001943</v>
      </c>
      <c r="C78" s="86" t="s">
        <v>927</v>
      </c>
      <c r="D78" s="87" t="s">
        <v>74</v>
      </c>
      <c r="E78" s="85" t="s">
        <v>1000</v>
      </c>
      <c r="F78" s="116">
        <v>7.72</v>
      </c>
      <c r="G78" s="88">
        <v>72</v>
      </c>
      <c r="H78" s="44" t="str">
        <f t="shared" si="4"/>
        <v>250.000</v>
      </c>
      <c r="I78" s="83">
        <f t="shared" si="5"/>
        <v>1250000</v>
      </c>
      <c r="J78" s="73"/>
      <c r="K78" s="71"/>
      <c r="L78" s="88"/>
      <c r="M78" s="7">
        <v>52</v>
      </c>
    </row>
    <row r="79" spans="1:13" s="7" customFormat="1" ht="17.100000000000001" customHeight="1">
      <c r="A79" s="5">
        <v>70</v>
      </c>
      <c r="B79" s="85">
        <v>21000380</v>
      </c>
      <c r="C79" s="86" t="s">
        <v>109</v>
      </c>
      <c r="D79" s="87" t="s">
        <v>80</v>
      </c>
      <c r="E79" s="85" t="s">
        <v>1000</v>
      </c>
      <c r="F79" s="116">
        <v>8.91</v>
      </c>
      <c r="G79" s="88">
        <v>70</v>
      </c>
      <c r="H79" s="44" t="str">
        <f t="shared" si="4"/>
        <v>250.000</v>
      </c>
      <c r="I79" s="83">
        <f t="shared" si="5"/>
        <v>1250000</v>
      </c>
      <c r="J79" s="63"/>
      <c r="K79" s="57"/>
      <c r="L79" s="88"/>
      <c r="M79" s="7">
        <v>53</v>
      </c>
    </row>
    <row r="80" spans="1:13" s="7" customFormat="1" ht="17.100000000000001" customHeight="1">
      <c r="A80" s="5">
        <v>71</v>
      </c>
      <c r="B80" s="268" t="s">
        <v>928</v>
      </c>
      <c r="C80" s="269" t="s">
        <v>929</v>
      </c>
      <c r="D80" s="270" t="s">
        <v>154</v>
      </c>
      <c r="E80" s="192" t="s">
        <v>1001</v>
      </c>
      <c r="F80" s="194">
        <v>9.19</v>
      </c>
      <c r="G80" s="88">
        <v>70</v>
      </c>
      <c r="H80" s="44" t="str">
        <f t="shared" si="4"/>
        <v>250.000</v>
      </c>
      <c r="I80" s="83">
        <f t="shared" si="5"/>
        <v>1250000</v>
      </c>
      <c r="J80" s="79"/>
      <c r="K80" s="58" t="s">
        <v>65</v>
      </c>
      <c r="L80" s="88"/>
      <c r="M80" s="7">
        <v>54</v>
      </c>
    </row>
    <row r="81" spans="1:13" s="7" customFormat="1" ht="17.100000000000001" customHeight="1">
      <c r="A81" s="5">
        <v>72</v>
      </c>
      <c r="B81" s="85">
        <v>21004712</v>
      </c>
      <c r="C81" s="86" t="s">
        <v>930</v>
      </c>
      <c r="D81" s="87" t="s">
        <v>120</v>
      </c>
      <c r="E81" s="85" t="s">
        <v>1002</v>
      </c>
      <c r="F81" s="116">
        <v>8.42</v>
      </c>
      <c r="G81" s="88">
        <v>70</v>
      </c>
      <c r="H81" s="44" t="str">
        <f t="shared" si="4"/>
        <v>250.000</v>
      </c>
      <c r="I81" s="83">
        <f t="shared" si="5"/>
        <v>1250000</v>
      </c>
      <c r="J81" s="63"/>
      <c r="K81" s="75" t="s">
        <v>65</v>
      </c>
      <c r="L81" s="88"/>
      <c r="M81" s="7">
        <v>55</v>
      </c>
    </row>
    <row r="82" spans="1:13" s="7" customFormat="1" ht="17.100000000000001" customHeight="1">
      <c r="A82" s="5">
        <v>73</v>
      </c>
      <c r="B82" s="85">
        <v>21000408</v>
      </c>
      <c r="C82" s="86" t="s">
        <v>672</v>
      </c>
      <c r="D82" s="87" t="s">
        <v>132</v>
      </c>
      <c r="E82" s="85" t="s">
        <v>1003</v>
      </c>
      <c r="F82" s="116">
        <v>8.9499999999999993</v>
      </c>
      <c r="G82" s="88">
        <v>75</v>
      </c>
      <c r="H82" s="44" t="str">
        <f t="shared" si="4"/>
        <v>250.000</v>
      </c>
      <c r="I82" s="83">
        <f t="shared" si="5"/>
        <v>1250000</v>
      </c>
      <c r="J82" s="63"/>
      <c r="K82" s="57"/>
      <c r="L82" s="88"/>
      <c r="M82" s="7">
        <v>56</v>
      </c>
    </row>
    <row r="83" spans="1:13" s="7" customFormat="1" ht="17.100000000000001" customHeight="1">
      <c r="A83" s="5">
        <v>74</v>
      </c>
      <c r="B83" s="85">
        <v>21004464</v>
      </c>
      <c r="C83" s="86" t="s">
        <v>931</v>
      </c>
      <c r="D83" s="87" t="s">
        <v>851</v>
      </c>
      <c r="E83" s="85" t="s">
        <v>1003</v>
      </c>
      <c r="F83" s="116">
        <v>9.27</v>
      </c>
      <c r="G83" s="88">
        <v>70</v>
      </c>
      <c r="H83" s="44" t="str">
        <f t="shared" si="4"/>
        <v>250.000</v>
      </c>
      <c r="I83" s="83">
        <f t="shared" si="5"/>
        <v>1250000</v>
      </c>
      <c r="J83" s="117"/>
      <c r="K83" s="57" t="s">
        <v>65</v>
      </c>
      <c r="L83" s="88" t="s">
        <v>65</v>
      </c>
      <c r="M83" s="7">
        <v>57</v>
      </c>
    </row>
    <row r="84" spans="1:13" s="7" customFormat="1" ht="17.100000000000001" customHeight="1">
      <c r="A84" s="5">
        <v>75</v>
      </c>
      <c r="B84" s="85">
        <v>21000370</v>
      </c>
      <c r="C84" s="86" t="s">
        <v>85</v>
      </c>
      <c r="D84" s="87" t="s">
        <v>353</v>
      </c>
      <c r="E84" s="85" t="s">
        <v>1003</v>
      </c>
      <c r="F84" s="116">
        <v>8.31</v>
      </c>
      <c r="G84" s="88">
        <v>70</v>
      </c>
      <c r="H84" s="44" t="str">
        <f t="shared" si="4"/>
        <v>250.000</v>
      </c>
      <c r="I84" s="83">
        <f t="shared" si="5"/>
        <v>1250000</v>
      </c>
      <c r="J84" s="62"/>
      <c r="K84" s="57" t="s">
        <v>65</v>
      </c>
      <c r="L84" s="88"/>
      <c r="M84" s="7">
        <v>58</v>
      </c>
    </row>
    <row r="85" spans="1:13" s="7" customFormat="1" ht="17.100000000000001" customHeight="1">
      <c r="A85" s="5">
        <v>76</v>
      </c>
      <c r="B85" s="85">
        <v>21002670</v>
      </c>
      <c r="C85" s="86" t="s">
        <v>932</v>
      </c>
      <c r="D85" s="87" t="s">
        <v>230</v>
      </c>
      <c r="E85" s="85" t="s">
        <v>1003</v>
      </c>
      <c r="F85" s="116">
        <v>8.1999999999999993</v>
      </c>
      <c r="G85" s="88">
        <v>77</v>
      </c>
      <c r="H85" s="44" t="str">
        <f t="shared" si="4"/>
        <v>250.000</v>
      </c>
      <c r="I85" s="83">
        <f t="shared" si="5"/>
        <v>1250000</v>
      </c>
      <c r="J85" s="63"/>
      <c r="K85" s="76"/>
      <c r="L85" s="88" t="s">
        <v>65</v>
      </c>
      <c r="M85" s="7">
        <v>59</v>
      </c>
    </row>
    <row r="86" spans="1:13" s="7" customFormat="1" ht="17.100000000000001" customHeight="1">
      <c r="A86" s="5">
        <v>77</v>
      </c>
      <c r="B86" s="85">
        <v>21002201</v>
      </c>
      <c r="C86" s="86" t="s">
        <v>839</v>
      </c>
      <c r="D86" s="87" t="s">
        <v>136</v>
      </c>
      <c r="E86" s="85" t="s">
        <v>1004</v>
      </c>
      <c r="F86" s="116">
        <v>7.64</v>
      </c>
      <c r="G86" s="88">
        <v>100</v>
      </c>
      <c r="H86" s="44" t="str">
        <f t="shared" si="4"/>
        <v>250.000</v>
      </c>
      <c r="I86" s="83">
        <f t="shared" si="5"/>
        <v>1250000</v>
      </c>
      <c r="J86" s="69"/>
      <c r="K86" s="57"/>
      <c r="L86" s="88" t="s">
        <v>65</v>
      </c>
      <c r="M86" s="7">
        <v>60</v>
      </c>
    </row>
    <row r="87" spans="1:13" s="7" customFormat="1" ht="17.100000000000001" customHeight="1">
      <c r="A87" s="5">
        <v>78</v>
      </c>
      <c r="B87" s="85">
        <v>21000413</v>
      </c>
      <c r="C87" s="86" t="s">
        <v>605</v>
      </c>
      <c r="D87" s="87" t="s">
        <v>531</v>
      </c>
      <c r="E87" s="85" t="s">
        <v>1005</v>
      </c>
      <c r="F87" s="116">
        <v>8.7899999999999991</v>
      </c>
      <c r="G87" s="88">
        <v>70</v>
      </c>
      <c r="H87" s="44" t="str">
        <f t="shared" si="4"/>
        <v>250.000</v>
      </c>
      <c r="I87" s="83">
        <f t="shared" si="5"/>
        <v>1250000</v>
      </c>
      <c r="J87" s="78"/>
      <c r="K87" s="57"/>
      <c r="L87" s="88"/>
      <c r="M87" s="7">
        <v>61</v>
      </c>
    </row>
    <row r="88" spans="1:13" s="7" customFormat="1" ht="17.100000000000001" customHeight="1">
      <c r="A88" s="5">
        <v>79</v>
      </c>
      <c r="B88" s="85">
        <v>21002455</v>
      </c>
      <c r="C88" s="86" t="s">
        <v>933</v>
      </c>
      <c r="D88" s="87" t="s">
        <v>934</v>
      </c>
      <c r="E88" s="85" t="s">
        <v>1005</v>
      </c>
      <c r="F88" s="116">
        <v>8.11</v>
      </c>
      <c r="G88" s="88">
        <v>70</v>
      </c>
      <c r="H88" s="44" t="str">
        <f t="shared" si="4"/>
        <v>250.000</v>
      </c>
      <c r="I88" s="83">
        <f t="shared" si="5"/>
        <v>1250000</v>
      </c>
      <c r="J88" s="63"/>
      <c r="K88" s="57"/>
      <c r="L88" s="88" t="s">
        <v>65</v>
      </c>
      <c r="M88" s="7">
        <v>62</v>
      </c>
    </row>
    <row r="89" spans="1:13" s="7" customFormat="1" ht="17.100000000000001" customHeight="1">
      <c r="A89" s="5">
        <v>80</v>
      </c>
      <c r="B89" s="85">
        <v>21002699</v>
      </c>
      <c r="C89" s="86" t="s">
        <v>936</v>
      </c>
      <c r="D89" s="87" t="s">
        <v>238</v>
      </c>
      <c r="E89" s="85" t="s">
        <v>1005</v>
      </c>
      <c r="F89" s="116">
        <v>9.44</v>
      </c>
      <c r="G89" s="88">
        <v>75</v>
      </c>
      <c r="H89" s="44" t="str">
        <f t="shared" si="4"/>
        <v>250.000</v>
      </c>
      <c r="I89" s="83">
        <f t="shared" si="5"/>
        <v>1250000</v>
      </c>
      <c r="J89" s="172"/>
      <c r="K89" s="71"/>
      <c r="L89" s="88" t="s">
        <v>65</v>
      </c>
      <c r="M89" s="7">
        <v>63</v>
      </c>
    </row>
    <row r="90" spans="1:13" s="7" customFormat="1" ht="17.100000000000001" customHeight="1">
      <c r="A90" s="5">
        <v>81</v>
      </c>
      <c r="B90" s="85">
        <v>21002974</v>
      </c>
      <c r="C90" s="86" t="s">
        <v>937</v>
      </c>
      <c r="D90" s="87" t="s">
        <v>196</v>
      </c>
      <c r="E90" s="85" t="s">
        <v>1005</v>
      </c>
      <c r="F90" s="116">
        <v>8.27</v>
      </c>
      <c r="G90" s="88">
        <v>70</v>
      </c>
      <c r="H90" s="44" t="str">
        <f t="shared" si="4"/>
        <v>250.000</v>
      </c>
      <c r="I90" s="83">
        <f t="shared" si="5"/>
        <v>1250000</v>
      </c>
      <c r="J90" s="62"/>
      <c r="K90" s="71"/>
      <c r="L90" s="88" t="s">
        <v>65</v>
      </c>
      <c r="M90" s="7">
        <v>64</v>
      </c>
    </row>
    <row r="91" spans="1:13" s="7" customFormat="1" ht="17.100000000000001" customHeight="1">
      <c r="A91" s="5">
        <v>82</v>
      </c>
      <c r="B91" s="85">
        <v>21000684</v>
      </c>
      <c r="C91" s="86" t="s">
        <v>938</v>
      </c>
      <c r="D91" s="87" t="s">
        <v>106</v>
      </c>
      <c r="E91" s="85" t="s">
        <v>1006</v>
      </c>
      <c r="F91" s="116">
        <v>7.91</v>
      </c>
      <c r="G91" s="88">
        <v>70</v>
      </c>
      <c r="H91" s="44" t="str">
        <f t="shared" si="4"/>
        <v>250.000</v>
      </c>
      <c r="I91" s="83">
        <f t="shared" si="5"/>
        <v>1250000</v>
      </c>
      <c r="J91" s="63"/>
      <c r="K91" s="49"/>
      <c r="L91" s="88"/>
      <c r="M91" s="7">
        <v>65</v>
      </c>
    </row>
    <row r="92" spans="1:13" s="7" customFormat="1" ht="17.100000000000001" customHeight="1">
      <c r="A92" s="5">
        <v>83</v>
      </c>
      <c r="B92" s="85">
        <v>21002128</v>
      </c>
      <c r="C92" s="86" t="s">
        <v>691</v>
      </c>
      <c r="D92" s="87" t="s">
        <v>238</v>
      </c>
      <c r="E92" s="85" t="s">
        <v>1006</v>
      </c>
      <c r="F92" s="116">
        <v>7.79</v>
      </c>
      <c r="G92" s="88">
        <v>70</v>
      </c>
      <c r="H92" s="44" t="str">
        <f t="shared" si="4"/>
        <v>250.000</v>
      </c>
      <c r="I92" s="83">
        <f t="shared" si="5"/>
        <v>1250000</v>
      </c>
      <c r="J92" s="62"/>
      <c r="K92" s="49" t="s">
        <v>65</v>
      </c>
      <c r="L92" s="88" t="s">
        <v>65</v>
      </c>
      <c r="M92" s="7">
        <v>66</v>
      </c>
    </row>
    <row r="93" spans="1:13" s="7" customFormat="1" ht="17.100000000000001" customHeight="1">
      <c r="A93" s="5">
        <v>84</v>
      </c>
      <c r="B93" s="85">
        <v>21000425</v>
      </c>
      <c r="C93" s="86" t="s">
        <v>939</v>
      </c>
      <c r="D93" s="87" t="s">
        <v>658</v>
      </c>
      <c r="E93" s="85" t="s">
        <v>1006</v>
      </c>
      <c r="F93" s="116">
        <v>7.99</v>
      </c>
      <c r="G93" s="88">
        <v>70</v>
      </c>
      <c r="H93" s="44" t="str">
        <f t="shared" si="4"/>
        <v>250.000</v>
      </c>
      <c r="I93" s="83">
        <f t="shared" si="5"/>
        <v>1250000</v>
      </c>
      <c r="J93" s="78"/>
      <c r="K93" s="57"/>
      <c r="L93" s="88"/>
      <c r="M93" s="7">
        <v>67</v>
      </c>
    </row>
    <row r="94" spans="1:13" s="7" customFormat="1" ht="17.100000000000001" customHeight="1">
      <c r="A94" s="5">
        <v>85</v>
      </c>
      <c r="B94" s="85">
        <v>21002137</v>
      </c>
      <c r="C94" s="86" t="s">
        <v>81</v>
      </c>
      <c r="D94" s="87" t="s">
        <v>80</v>
      </c>
      <c r="E94" s="85" t="s">
        <v>1006</v>
      </c>
      <c r="F94" s="116">
        <v>7.73</v>
      </c>
      <c r="G94" s="88">
        <v>70</v>
      </c>
      <c r="H94" s="44" t="str">
        <f t="shared" si="4"/>
        <v>250.000</v>
      </c>
      <c r="I94" s="83">
        <f t="shared" si="5"/>
        <v>1250000</v>
      </c>
      <c r="J94" s="62"/>
      <c r="K94" s="57" t="s">
        <v>65</v>
      </c>
      <c r="L94" s="88"/>
      <c r="M94" s="7">
        <v>68</v>
      </c>
    </row>
    <row r="95" spans="1:13" s="7" customFormat="1" ht="17.100000000000001" customHeight="1">
      <c r="A95" s="5">
        <v>86</v>
      </c>
      <c r="B95" s="85">
        <v>21001067</v>
      </c>
      <c r="C95" s="86" t="s">
        <v>940</v>
      </c>
      <c r="D95" s="87" t="s">
        <v>763</v>
      </c>
      <c r="E95" s="85" t="s">
        <v>1006</v>
      </c>
      <c r="F95" s="116">
        <v>8.4700000000000006</v>
      </c>
      <c r="G95" s="88">
        <v>75</v>
      </c>
      <c r="H95" s="44" t="str">
        <f t="shared" si="4"/>
        <v>250.000</v>
      </c>
      <c r="I95" s="83">
        <f t="shared" si="5"/>
        <v>1250000</v>
      </c>
      <c r="J95" s="62"/>
      <c r="K95" s="47"/>
      <c r="L95" s="88" t="s">
        <v>65</v>
      </c>
      <c r="M95" s="7">
        <v>69</v>
      </c>
    </row>
    <row r="96" spans="1:13" s="7" customFormat="1" ht="17.100000000000001" customHeight="1">
      <c r="A96" s="5">
        <v>87</v>
      </c>
      <c r="B96" s="85">
        <v>21003814</v>
      </c>
      <c r="C96" s="86" t="s">
        <v>941</v>
      </c>
      <c r="D96" s="87" t="s">
        <v>160</v>
      </c>
      <c r="E96" s="85" t="s">
        <v>1007</v>
      </c>
      <c r="F96" s="116">
        <v>7.24</v>
      </c>
      <c r="G96" s="88">
        <v>70</v>
      </c>
      <c r="H96" s="139" t="str">
        <f t="shared" si="4"/>
        <v>250.000</v>
      </c>
      <c r="I96" s="83">
        <f t="shared" si="5"/>
        <v>1250000</v>
      </c>
      <c r="J96" s="142"/>
      <c r="K96" s="57" t="s">
        <v>65</v>
      </c>
      <c r="L96" s="88"/>
      <c r="M96" s="7">
        <v>70</v>
      </c>
    </row>
    <row r="97" spans="1:13" s="7" customFormat="1" ht="17.100000000000001" customHeight="1">
      <c r="A97" s="5">
        <v>88</v>
      </c>
      <c r="B97" s="85">
        <v>21004752</v>
      </c>
      <c r="C97" s="86" t="s">
        <v>942</v>
      </c>
      <c r="D97" s="87" t="s">
        <v>589</v>
      </c>
      <c r="E97" s="85" t="s">
        <v>1007</v>
      </c>
      <c r="F97" s="116">
        <v>7.66</v>
      </c>
      <c r="G97" s="88">
        <v>75</v>
      </c>
      <c r="H97" s="44" t="str">
        <f t="shared" si="4"/>
        <v>250.000</v>
      </c>
      <c r="I97" s="83">
        <f t="shared" si="5"/>
        <v>1250000</v>
      </c>
      <c r="J97" s="62"/>
      <c r="K97" s="49"/>
      <c r="L97" s="88" t="s">
        <v>65</v>
      </c>
      <c r="M97" s="7">
        <v>71</v>
      </c>
    </row>
    <row r="98" spans="1:13" s="7" customFormat="1" ht="17.100000000000001" customHeight="1">
      <c r="A98" s="5">
        <v>89</v>
      </c>
      <c r="B98" s="85">
        <v>21002780</v>
      </c>
      <c r="C98" s="86" t="s">
        <v>944</v>
      </c>
      <c r="D98" s="87" t="s">
        <v>87</v>
      </c>
      <c r="E98" s="85" t="s">
        <v>1007</v>
      </c>
      <c r="F98" s="116">
        <v>7.32</v>
      </c>
      <c r="G98" s="88">
        <v>80</v>
      </c>
      <c r="H98" s="123" t="str">
        <f t="shared" si="4"/>
        <v>250.000</v>
      </c>
      <c r="I98" s="83">
        <f t="shared" si="5"/>
        <v>1250000</v>
      </c>
      <c r="J98" s="124"/>
      <c r="K98" s="58" t="s">
        <v>65</v>
      </c>
      <c r="L98" s="88" t="s">
        <v>65</v>
      </c>
      <c r="M98" s="7">
        <v>72</v>
      </c>
    </row>
    <row r="99" spans="1:13" s="7" customFormat="1" ht="17.100000000000001" customHeight="1">
      <c r="A99" s="5">
        <v>90</v>
      </c>
      <c r="B99" s="85">
        <v>20004472</v>
      </c>
      <c r="C99" s="86" t="s">
        <v>945</v>
      </c>
      <c r="D99" s="87" t="s">
        <v>75</v>
      </c>
      <c r="E99" s="85" t="s">
        <v>1008</v>
      </c>
      <c r="F99" s="116">
        <v>7.79</v>
      </c>
      <c r="G99" s="88">
        <v>75</v>
      </c>
      <c r="H99" s="44" t="str">
        <f t="shared" si="4"/>
        <v>250.000</v>
      </c>
      <c r="I99" s="83">
        <f t="shared" si="5"/>
        <v>1250000</v>
      </c>
      <c r="J99" s="62"/>
      <c r="K99" s="49" t="s">
        <v>65</v>
      </c>
      <c r="L99" s="88"/>
      <c r="M99" s="7">
        <v>73</v>
      </c>
    </row>
    <row r="100" spans="1:13" s="7" customFormat="1" ht="17.100000000000001" customHeight="1">
      <c r="A100" s="5">
        <v>91</v>
      </c>
      <c r="B100" s="85">
        <v>21002652</v>
      </c>
      <c r="C100" s="86" t="s">
        <v>948</v>
      </c>
      <c r="D100" s="87" t="s">
        <v>230</v>
      </c>
      <c r="E100" s="85" t="s">
        <v>1008</v>
      </c>
      <c r="F100" s="116">
        <v>8.07</v>
      </c>
      <c r="G100" s="88">
        <v>75</v>
      </c>
      <c r="H100" s="44" t="str">
        <f t="shared" si="4"/>
        <v>250.000</v>
      </c>
      <c r="I100" s="83">
        <f t="shared" si="5"/>
        <v>1250000</v>
      </c>
      <c r="J100" s="69"/>
      <c r="K100" s="72"/>
      <c r="L100" s="88" t="s">
        <v>65</v>
      </c>
      <c r="M100" s="7">
        <v>74</v>
      </c>
    </row>
    <row r="101" spans="1:13" s="7" customFormat="1" ht="17.100000000000001" customHeight="1">
      <c r="A101" s="5">
        <v>92</v>
      </c>
      <c r="B101" s="85">
        <v>21000123</v>
      </c>
      <c r="C101" s="86" t="s">
        <v>949</v>
      </c>
      <c r="D101" s="87" t="s">
        <v>136</v>
      </c>
      <c r="E101" s="85" t="s">
        <v>1009</v>
      </c>
      <c r="F101" s="116">
        <v>7.73</v>
      </c>
      <c r="G101" s="88">
        <v>70</v>
      </c>
      <c r="H101" s="44" t="str">
        <f t="shared" si="4"/>
        <v>250.000</v>
      </c>
      <c r="I101" s="83">
        <f t="shared" si="5"/>
        <v>1250000</v>
      </c>
      <c r="J101" s="79"/>
      <c r="K101" s="49"/>
      <c r="L101" s="88" t="s">
        <v>65</v>
      </c>
      <c r="M101" s="7">
        <v>75</v>
      </c>
    </row>
    <row r="102" spans="1:13" s="7" customFormat="1" ht="17.100000000000001" customHeight="1">
      <c r="A102" s="5">
        <v>93</v>
      </c>
      <c r="B102" s="85">
        <v>21003382</v>
      </c>
      <c r="C102" s="86" t="s">
        <v>950</v>
      </c>
      <c r="D102" s="87" t="s">
        <v>534</v>
      </c>
      <c r="E102" s="85" t="s">
        <v>1009</v>
      </c>
      <c r="F102" s="116">
        <v>7.6</v>
      </c>
      <c r="G102" s="88">
        <v>70</v>
      </c>
      <c r="H102" s="44" t="str">
        <f t="shared" si="4"/>
        <v>250.000</v>
      </c>
      <c r="I102" s="83">
        <f t="shared" si="5"/>
        <v>1250000</v>
      </c>
      <c r="J102" s="62"/>
      <c r="K102" s="71"/>
      <c r="L102" s="88"/>
      <c r="M102" s="7">
        <v>76</v>
      </c>
    </row>
    <row r="103" spans="1:13" s="7" customFormat="1" ht="17.100000000000001" customHeight="1">
      <c r="A103" s="5">
        <v>94</v>
      </c>
      <c r="B103" s="85">
        <v>21000329</v>
      </c>
      <c r="C103" s="86" t="s">
        <v>951</v>
      </c>
      <c r="D103" s="87" t="s">
        <v>855</v>
      </c>
      <c r="E103" s="85" t="s">
        <v>1010</v>
      </c>
      <c r="F103" s="116">
        <v>7.75</v>
      </c>
      <c r="G103" s="88">
        <v>75</v>
      </c>
      <c r="H103" s="44" t="str">
        <f t="shared" si="4"/>
        <v>250.000</v>
      </c>
      <c r="I103" s="83">
        <f t="shared" si="5"/>
        <v>1250000</v>
      </c>
      <c r="J103" s="62"/>
      <c r="K103" s="49" t="s">
        <v>65</v>
      </c>
      <c r="L103" s="88" t="s">
        <v>65</v>
      </c>
      <c r="M103" s="7">
        <v>77</v>
      </c>
    </row>
    <row r="104" spans="1:13" s="7" customFormat="1" ht="17.100000000000001" customHeight="1">
      <c r="A104" s="5">
        <v>95</v>
      </c>
      <c r="B104" s="85">
        <v>21004149</v>
      </c>
      <c r="C104" s="86" t="s">
        <v>953</v>
      </c>
      <c r="D104" s="87" t="s">
        <v>193</v>
      </c>
      <c r="E104" s="85" t="s">
        <v>1010</v>
      </c>
      <c r="F104" s="116">
        <v>8.06</v>
      </c>
      <c r="G104" s="88">
        <v>75</v>
      </c>
      <c r="H104" s="44" t="str">
        <f t="shared" si="4"/>
        <v>250.000</v>
      </c>
      <c r="I104" s="83">
        <f t="shared" si="5"/>
        <v>1250000</v>
      </c>
      <c r="J104" s="78"/>
      <c r="K104" s="57"/>
      <c r="L104" s="88"/>
      <c r="M104" s="7">
        <v>78</v>
      </c>
    </row>
    <row r="105" spans="1:13" s="7" customFormat="1" ht="17.100000000000001" customHeight="1">
      <c r="A105" s="5">
        <v>96</v>
      </c>
      <c r="B105" s="85">
        <v>21001992</v>
      </c>
      <c r="C105" s="86" t="s">
        <v>745</v>
      </c>
      <c r="D105" s="87" t="s">
        <v>118</v>
      </c>
      <c r="E105" s="85" t="s">
        <v>1011</v>
      </c>
      <c r="F105" s="116">
        <v>8.75</v>
      </c>
      <c r="G105" s="88">
        <v>70</v>
      </c>
      <c r="H105" s="44" t="str">
        <f t="shared" si="4"/>
        <v>250.000</v>
      </c>
      <c r="I105" s="83">
        <f t="shared" si="5"/>
        <v>1250000</v>
      </c>
      <c r="J105" s="63"/>
      <c r="K105" s="57"/>
      <c r="L105" s="88" t="s">
        <v>65</v>
      </c>
      <c r="M105" s="7">
        <v>79</v>
      </c>
    </row>
    <row r="106" spans="1:13" s="7" customFormat="1" ht="17.100000000000001" customHeight="1">
      <c r="A106" s="5">
        <v>97</v>
      </c>
      <c r="B106" s="85">
        <v>21000402</v>
      </c>
      <c r="C106" s="86" t="s">
        <v>954</v>
      </c>
      <c r="D106" s="87" t="s">
        <v>293</v>
      </c>
      <c r="E106" s="85" t="s">
        <v>1012</v>
      </c>
      <c r="F106" s="116">
        <v>8.32</v>
      </c>
      <c r="G106" s="88">
        <v>75</v>
      </c>
      <c r="H106" s="44" t="str">
        <f t="shared" ref="H106:H136" si="6">IF(AND(F106&gt;=9,G106&gt;=90),"500.000",IF(AND(F106&gt;=8,G106&gt;=80),"425.000",IF(AND(F106&gt;=7,G106&gt;=70),"250.000"," ")))</f>
        <v>250.000</v>
      </c>
      <c r="I106" s="83">
        <f t="shared" ref="I106:I136" si="7">H106*5</f>
        <v>1250000</v>
      </c>
      <c r="J106" s="62"/>
      <c r="K106" s="57" t="s">
        <v>65</v>
      </c>
      <c r="L106" s="88" t="s">
        <v>65</v>
      </c>
      <c r="M106" s="7">
        <v>80</v>
      </c>
    </row>
    <row r="107" spans="1:13" s="7" customFormat="1" ht="17.100000000000001" customHeight="1">
      <c r="A107" s="5">
        <v>98</v>
      </c>
      <c r="B107" s="85">
        <v>21000153</v>
      </c>
      <c r="C107" s="86" t="s">
        <v>955</v>
      </c>
      <c r="D107" s="87" t="s">
        <v>281</v>
      </c>
      <c r="E107" s="85" t="s">
        <v>1012</v>
      </c>
      <c r="F107" s="116">
        <v>8.5399999999999991</v>
      </c>
      <c r="G107" s="88">
        <v>70</v>
      </c>
      <c r="H107" s="44" t="str">
        <f t="shared" si="6"/>
        <v>250.000</v>
      </c>
      <c r="I107" s="83">
        <f t="shared" si="7"/>
        <v>1250000</v>
      </c>
      <c r="J107" s="69"/>
      <c r="K107" s="43"/>
      <c r="L107" s="88"/>
      <c r="M107" s="7">
        <v>81</v>
      </c>
    </row>
    <row r="108" spans="1:13" s="7" customFormat="1" ht="17.100000000000001" customHeight="1">
      <c r="A108" s="5">
        <v>99</v>
      </c>
      <c r="B108" s="85">
        <v>21002723</v>
      </c>
      <c r="C108" s="86" t="s">
        <v>674</v>
      </c>
      <c r="D108" s="87" t="s">
        <v>101</v>
      </c>
      <c r="E108" s="85" t="s">
        <v>1012</v>
      </c>
      <c r="F108" s="116">
        <v>7.17</v>
      </c>
      <c r="G108" s="88">
        <v>70</v>
      </c>
      <c r="H108" s="44" t="str">
        <f t="shared" si="6"/>
        <v>250.000</v>
      </c>
      <c r="I108" s="83">
        <f t="shared" si="7"/>
        <v>1250000</v>
      </c>
      <c r="J108" s="79"/>
      <c r="K108" s="58" t="s">
        <v>65</v>
      </c>
      <c r="L108" s="88"/>
      <c r="M108" s="7">
        <v>82</v>
      </c>
    </row>
    <row r="109" spans="1:13" s="7" customFormat="1" ht="17.100000000000001" customHeight="1">
      <c r="A109" s="5">
        <v>100</v>
      </c>
      <c r="B109" s="85">
        <v>21002831</v>
      </c>
      <c r="C109" s="86" t="s">
        <v>956</v>
      </c>
      <c r="D109" s="87" t="s">
        <v>709</v>
      </c>
      <c r="E109" s="85" t="s">
        <v>1012</v>
      </c>
      <c r="F109" s="116">
        <v>7.64</v>
      </c>
      <c r="G109" s="88">
        <v>70</v>
      </c>
      <c r="H109" s="44" t="str">
        <f t="shared" si="6"/>
        <v>250.000</v>
      </c>
      <c r="I109" s="83">
        <f t="shared" si="7"/>
        <v>1250000</v>
      </c>
      <c r="J109" s="73"/>
      <c r="K109" s="47"/>
      <c r="L109" s="88" t="s">
        <v>65</v>
      </c>
      <c r="M109" s="7">
        <v>83</v>
      </c>
    </row>
    <row r="110" spans="1:13" s="7" customFormat="1" ht="17.100000000000001" customHeight="1">
      <c r="A110" s="5">
        <v>101</v>
      </c>
      <c r="B110" s="85">
        <v>21000163</v>
      </c>
      <c r="C110" s="86" t="s">
        <v>958</v>
      </c>
      <c r="D110" s="87" t="s">
        <v>128</v>
      </c>
      <c r="E110" s="85" t="s">
        <v>1013</v>
      </c>
      <c r="F110" s="116">
        <v>8.85</v>
      </c>
      <c r="G110" s="88">
        <v>75</v>
      </c>
      <c r="H110" s="44" t="str">
        <f t="shared" si="6"/>
        <v>250.000</v>
      </c>
      <c r="I110" s="83">
        <f t="shared" si="7"/>
        <v>1250000</v>
      </c>
      <c r="J110" s="63"/>
      <c r="K110" s="58" t="s">
        <v>65</v>
      </c>
      <c r="L110" s="88"/>
      <c r="M110" s="7">
        <v>84</v>
      </c>
    </row>
    <row r="111" spans="1:13" s="7" customFormat="1" ht="17.100000000000001" customHeight="1">
      <c r="A111" s="5">
        <v>102</v>
      </c>
      <c r="B111" s="85">
        <v>21002088</v>
      </c>
      <c r="C111" s="86" t="s">
        <v>250</v>
      </c>
      <c r="D111" s="87" t="s">
        <v>199</v>
      </c>
      <c r="E111" s="85" t="s">
        <v>1013</v>
      </c>
      <c r="F111" s="116">
        <v>7.84</v>
      </c>
      <c r="G111" s="88">
        <v>75</v>
      </c>
      <c r="H111" s="44" t="str">
        <f t="shared" si="6"/>
        <v>250.000</v>
      </c>
      <c r="I111" s="83">
        <f t="shared" si="7"/>
        <v>1250000</v>
      </c>
      <c r="J111" s="63"/>
      <c r="K111" s="58" t="s">
        <v>65</v>
      </c>
      <c r="L111" s="88" t="s">
        <v>65</v>
      </c>
      <c r="M111" s="7">
        <v>85</v>
      </c>
    </row>
    <row r="112" spans="1:13" s="7" customFormat="1" ht="17.100000000000001" customHeight="1">
      <c r="A112" s="5">
        <v>103</v>
      </c>
      <c r="B112" s="85">
        <v>21002924</v>
      </c>
      <c r="C112" s="86" t="s">
        <v>84</v>
      </c>
      <c r="D112" s="87" t="s">
        <v>75</v>
      </c>
      <c r="E112" s="85" t="s">
        <v>1013</v>
      </c>
      <c r="F112" s="116">
        <v>7.19</v>
      </c>
      <c r="G112" s="88">
        <v>72</v>
      </c>
      <c r="H112" s="44" t="str">
        <f t="shared" si="6"/>
        <v>250.000</v>
      </c>
      <c r="I112" s="83">
        <f t="shared" si="7"/>
        <v>1250000</v>
      </c>
      <c r="J112" s="62"/>
      <c r="K112" s="76" t="s">
        <v>65</v>
      </c>
      <c r="L112" s="88"/>
      <c r="M112" s="7">
        <v>86</v>
      </c>
    </row>
    <row r="113" spans="1:13" s="7" customFormat="1" ht="17.100000000000001" customHeight="1">
      <c r="A113" s="5">
        <v>104</v>
      </c>
      <c r="B113" s="85">
        <v>21002654</v>
      </c>
      <c r="C113" s="86" t="s">
        <v>959</v>
      </c>
      <c r="D113" s="87" t="s">
        <v>293</v>
      </c>
      <c r="E113" s="85" t="s">
        <v>1014</v>
      </c>
      <c r="F113" s="116">
        <v>7.83</v>
      </c>
      <c r="G113" s="88">
        <v>75</v>
      </c>
      <c r="H113" s="44" t="str">
        <f t="shared" si="6"/>
        <v>250.000</v>
      </c>
      <c r="I113" s="83">
        <f t="shared" si="7"/>
        <v>1250000</v>
      </c>
      <c r="J113" s="61"/>
      <c r="K113" s="49"/>
      <c r="L113" s="88" t="s">
        <v>65</v>
      </c>
      <c r="M113" s="7">
        <v>87</v>
      </c>
    </row>
    <row r="114" spans="1:13" s="7" customFormat="1" ht="17.100000000000001" customHeight="1">
      <c r="A114" s="5">
        <v>105</v>
      </c>
      <c r="B114" s="85">
        <v>21001983</v>
      </c>
      <c r="C114" s="86" t="s">
        <v>960</v>
      </c>
      <c r="D114" s="87" t="s">
        <v>259</v>
      </c>
      <c r="E114" s="85" t="s">
        <v>1014</v>
      </c>
      <c r="F114" s="116">
        <v>8.83</v>
      </c>
      <c r="G114" s="88">
        <v>70</v>
      </c>
      <c r="H114" s="44" t="str">
        <f t="shared" si="6"/>
        <v>250.000</v>
      </c>
      <c r="I114" s="83">
        <f t="shared" si="7"/>
        <v>1250000</v>
      </c>
      <c r="J114" s="69"/>
      <c r="K114" s="49" t="s">
        <v>65</v>
      </c>
      <c r="L114" s="88" t="s">
        <v>65</v>
      </c>
      <c r="M114" s="7">
        <v>88</v>
      </c>
    </row>
    <row r="115" spans="1:13" s="7" customFormat="1" ht="17.100000000000001" customHeight="1">
      <c r="A115" s="5">
        <v>106</v>
      </c>
      <c r="B115" s="85">
        <v>21002388</v>
      </c>
      <c r="C115" s="86" t="s">
        <v>961</v>
      </c>
      <c r="D115" s="87" t="s">
        <v>709</v>
      </c>
      <c r="E115" s="85" t="s">
        <v>1014</v>
      </c>
      <c r="F115" s="116">
        <v>8.0500000000000007</v>
      </c>
      <c r="G115" s="88">
        <v>70</v>
      </c>
      <c r="H115" s="44" t="str">
        <f t="shared" si="6"/>
        <v>250.000</v>
      </c>
      <c r="I115" s="83">
        <f t="shared" si="7"/>
        <v>1250000</v>
      </c>
      <c r="J115" s="62"/>
      <c r="K115" s="57" t="s">
        <v>65</v>
      </c>
      <c r="L115" s="88" t="s">
        <v>65</v>
      </c>
      <c r="M115" s="7">
        <v>89</v>
      </c>
    </row>
    <row r="116" spans="1:13" s="7" customFormat="1" ht="17.100000000000001" customHeight="1">
      <c r="A116" s="5">
        <v>107</v>
      </c>
      <c r="B116" s="85">
        <v>21003082</v>
      </c>
      <c r="C116" s="86" t="s">
        <v>962</v>
      </c>
      <c r="D116" s="87" t="s">
        <v>544</v>
      </c>
      <c r="E116" s="85" t="s">
        <v>1014</v>
      </c>
      <c r="F116" s="116">
        <v>9.32</v>
      </c>
      <c r="G116" s="88">
        <v>75</v>
      </c>
      <c r="H116" s="44" t="str">
        <f t="shared" si="6"/>
        <v>250.000</v>
      </c>
      <c r="I116" s="83">
        <f t="shared" si="7"/>
        <v>1250000</v>
      </c>
      <c r="J116" s="62"/>
      <c r="K116" s="57" t="s">
        <v>65</v>
      </c>
      <c r="L116" s="88" t="s">
        <v>65</v>
      </c>
      <c r="M116" s="7">
        <v>90</v>
      </c>
    </row>
    <row r="117" spans="1:13" s="7" customFormat="1" ht="17.100000000000001" customHeight="1">
      <c r="A117" s="5">
        <v>108</v>
      </c>
      <c r="B117" s="85">
        <v>21004162</v>
      </c>
      <c r="C117" s="86" t="s">
        <v>963</v>
      </c>
      <c r="D117" s="87" t="s">
        <v>91</v>
      </c>
      <c r="E117" s="85" t="s">
        <v>1014</v>
      </c>
      <c r="F117" s="116">
        <v>7.65</v>
      </c>
      <c r="G117" s="88">
        <v>70</v>
      </c>
      <c r="H117" s="44" t="str">
        <f t="shared" si="6"/>
        <v>250.000</v>
      </c>
      <c r="I117" s="83">
        <f t="shared" si="7"/>
        <v>1250000</v>
      </c>
      <c r="J117" s="62"/>
      <c r="K117" s="49" t="s">
        <v>65</v>
      </c>
      <c r="L117" s="88"/>
      <c r="M117" s="7">
        <v>91</v>
      </c>
    </row>
    <row r="118" spans="1:13" s="7" customFormat="1" ht="17.100000000000001" customHeight="1">
      <c r="A118" s="5">
        <v>109</v>
      </c>
      <c r="B118" s="85">
        <v>21002734</v>
      </c>
      <c r="C118" s="86" t="s">
        <v>314</v>
      </c>
      <c r="D118" s="87" t="s">
        <v>151</v>
      </c>
      <c r="E118" s="85" t="s">
        <v>1014</v>
      </c>
      <c r="F118" s="116">
        <v>8.2100000000000009</v>
      </c>
      <c r="G118" s="88">
        <v>75</v>
      </c>
      <c r="H118" s="44" t="str">
        <f t="shared" si="6"/>
        <v>250.000</v>
      </c>
      <c r="I118" s="83">
        <f t="shared" si="7"/>
        <v>1250000</v>
      </c>
      <c r="J118" s="63"/>
      <c r="K118" s="49"/>
      <c r="L118" s="88" t="s">
        <v>65</v>
      </c>
      <c r="M118" s="7">
        <v>92</v>
      </c>
    </row>
    <row r="119" spans="1:13" s="7" customFormat="1" ht="17.100000000000001" customHeight="1">
      <c r="A119" s="5">
        <v>110</v>
      </c>
      <c r="B119" s="85">
        <v>21001948</v>
      </c>
      <c r="C119" s="86" t="s">
        <v>964</v>
      </c>
      <c r="D119" s="87" t="s">
        <v>285</v>
      </c>
      <c r="E119" s="85" t="s">
        <v>1015</v>
      </c>
      <c r="F119" s="116">
        <v>8.0500000000000007</v>
      </c>
      <c r="G119" s="88">
        <v>70</v>
      </c>
      <c r="H119" s="44" t="str">
        <f t="shared" si="6"/>
        <v>250.000</v>
      </c>
      <c r="I119" s="83">
        <f t="shared" si="7"/>
        <v>1250000</v>
      </c>
      <c r="J119" s="63"/>
      <c r="K119" s="51" t="s">
        <v>65</v>
      </c>
      <c r="L119" s="88" t="s">
        <v>65</v>
      </c>
      <c r="M119" s="7">
        <v>93</v>
      </c>
    </row>
    <row r="120" spans="1:13" s="7" customFormat="1" ht="17.100000000000001" customHeight="1">
      <c r="A120" s="5">
        <v>111</v>
      </c>
      <c r="B120" s="85">
        <v>21002572</v>
      </c>
      <c r="C120" s="86" t="s">
        <v>280</v>
      </c>
      <c r="D120" s="87" t="s">
        <v>226</v>
      </c>
      <c r="E120" s="85" t="s">
        <v>1015</v>
      </c>
      <c r="F120" s="116">
        <v>7.95</v>
      </c>
      <c r="G120" s="88">
        <v>75</v>
      </c>
      <c r="H120" s="44" t="str">
        <f t="shared" si="6"/>
        <v>250.000</v>
      </c>
      <c r="I120" s="83">
        <f t="shared" si="7"/>
        <v>1250000</v>
      </c>
      <c r="J120" s="62"/>
      <c r="K120" s="66"/>
      <c r="L120" s="88" t="s">
        <v>65</v>
      </c>
      <c r="M120" s="7">
        <v>94</v>
      </c>
    </row>
    <row r="121" spans="1:13" s="7" customFormat="1" ht="17.100000000000001" customHeight="1">
      <c r="A121" s="5">
        <v>112</v>
      </c>
      <c r="B121" s="85">
        <v>21002353</v>
      </c>
      <c r="C121" s="86" t="s">
        <v>946</v>
      </c>
      <c r="D121" s="87" t="s">
        <v>408</v>
      </c>
      <c r="E121" s="85" t="s">
        <v>1015</v>
      </c>
      <c r="F121" s="116">
        <v>8.15</v>
      </c>
      <c r="G121" s="88">
        <v>75</v>
      </c>
      <c r="H121" s="44" t="str">
        <f t="shared" si="6"/>
        <v>250.000</v>
      </c>
      <c r="I121" s="83">
        <f t="shared" si="7"/>
        <v>1250000</v>
      </c>
      <c r="J121" s="62"/>
      <c r="K121" s="57" t="s">
        <v>65</v>
      </c>
      <c r="L121" s="88"/>
      <c r="M121" s="7">
        <v>95</v>
      </c>
    </row>
    <row r="122" spans="1:13" s="7" customFormat="1" ht="17.100000000000001" customHeight="1">
      <c r="A122" s="5">
        <v>113</v>
      </c>
      <c r="B122" s="85">
        <v>21002075</v>
      </c>
      <c r="C122" s="86" t="s">
        <v>965</v>
      </c>
      <c r="D122" s="87" t="s">
        <v>126</v>
      </c>
      <c r="E122" s="85" t="s">
        <v>1015</v>
      </c>
      <c r="F122" s="116">
        <v>7.25</v>
      </c>
      <c r="G122" s="88">
        <v>75</v>
      </c>
      <c r="H122" s="44" t="str">
        <f t="shared" si="6"/>
        <v>250.000</v>
      </c>
      <c r="I122" s="83">
        <f t="shared" si="7"/>
        <v>1250000</v>
      </c>
      <c r="J122" s="62"/>
      <c r="K122" s="57"/>
      <c r="L122" s="88"/>
      <c r="M122" s="7">
        <v>96</v>
      </c>
    </row>
    <row r="123" spans="1:13" s="7" customFormat="1" ht="17.100000000000001" customHeight="1">
      <c r="A123" s="5">
        <v>114</v>
      </c>
      <c r="B123" s="85">
        <v>21002616</v>
      </c>
      <c r="C123" s="86" t="s">
        <v>966</v>
      </c>
      <c r="D123" s="87" t="s">
        <v>227</v>
      </c>
      <c r="E123" s="85" t="s">
        <v>1015</v>
      </c>
      <c r="F123" s="116">
        <v>7.11</v>
      </c>
      <c r="G123" s="88">
        <v>75</v>
      </c>
      <c r="H123" s="44" t="str">
        <f t="shared" si="6"/>
        <v>250.000</v>
      </c>
      <c r="I123" s="83">
        <f t="shared" si="7"/>
        <v>1250000</v>
      </c>
      <c r="J123" s="118"/>
      <c r="K123" s="71"/>
      <c r="L123" s="88" t="s">
        <v>65</v>
      </c>
      <c r="M123" s="7">
        <v>97</v>
      </c>
    </row>
    <row r="124" spans="1:13" s="7" customFormat="1" ht="17.100000000000001" customHeight="1">
      <c r="A124" s="5">
        <v>115</v>
      </c>
      <c r="B124" s="85">
        <v>21004490</v>
      </c>
      <c r="C124" s="86" t="s">
        <v>967</v>
      </c>
      <c r="D124" s="87" t="s">
        <v>916</v>
      </c>
      <c r="E124" s="85" t="s">
        <v>1015</v>
      </c>
      <c r="F124" s="116">
        <v>8.31</v>
      </c>
      <c r="G124" s="88">
        <v>75</v>
      </c>
      <c r="H124" s="44" t="str">
        <f t="shared" si="6"/>
        <v>250.000</v>
      </c>
      <c r="I124" s="83">
        <f t="shared" si="7"/>
        <v>1250000</v>
      </c>
      <c r="J124" s="69"/>
      <c r="K124" s="49" t="s">
        <v>65</v>
      </c>
      <c r="L124" s="88" t="s">
        <v>65</v>
      </c>
      <c r="M124" s="7">
        <v>98</v>
      </c>
    </row>
    <row r="125" spans="1:13" s="7" customFormat="1" ht="17.100000000000001" customHeight="1">
      <c r="A125" s="5">
        <v>116</v>
      </c>
      <c r="B125" s="85">
        <v>21000749</v>
      </c>
      <c r="C125" s="86" t="s">
        <v>968</v>
      </c>
      <c r="D125" s="87" t="s">
        <v>103</v>
      </c>
      <c r="E125" s="85" t="s">
        <v>1015</v>
      </c>
      <c r="F125" s="116">
        <v>8.2899999999999991</v>
      </c>
      <c r="G125" s="88">
        <v>70</v>
      </c>
      <c r="H125" s="44" t="str">
        <f t="shared" si="6"/>
        <v>250.000</v>
      </c>
      <c r="I125" s="83">
        <f t="shared" si="7"/>
        <v>1250000</v>
      </c>
      <c r="J125" s="124"/>
      <c r="K125" s="75" t="s">
        <v>65</v>
      </c>
      <c r="L125" s="88" t="s">
        <v>65</v>
      </c>
      <c r="M125" s="7">
        <v>99</v>
      </c>
    </row>
    <row r="126" spans="1:13" s="7" customFormat="1" ht="17.100000000000001" customHeight="1">
      <c r="A126" s="5">
        <v>117</v>
      </c>
      <c r="B126" s="85">
        <v>21000206</v>
      </c>
      <c r="C126" s="86" t="s">
        <v>969</v>
      </c>
      <c r="D126" s="87" t="s">
        <v>132</v>
      </c>
      <c r="E126" s="85" t="s">
        <v>1016</v>
      </c>
      <c r="F126" s="116">
        <v>7.31</v>
      </c>
      <c r="G126" s="88">
        <v>70</v>
      </c>
      <c r="H126" s="44" t="str">
        <f t="shared" si="6"/>
        <v>250.000</v>
      </c>
      <c r="I126" s="83">
        <f t="shared" si="7"/>
        <v>1250000</v>
      </c>
      <c r="J126" s="175"/>
      <c r="K126" s="66"/>
      <c r="L126" s="88" t="s">
        <v>65</v>
      </c>
      <c r="M126" s="7">
        <v>100</v>
      </c>
    </row>
    <row r="127" spans="1:13" s="7" customFormat="1" ht="17.100000000000001" customHeight="1">
      <c r="A127" s="5">
        <v>118</v>
      </c>
      <c r="B127" s="85">
        <v>21002237</v>
      </c>
      <c r="C127" s="86" t="s">
        <v>970</v>
      </c>
      <c r="D127" s="87" t="s">
        <v>658</v>
      </c>
      <c r="E127" s="85" t="s">
        <v>1016</v>
      </c>
      <c r="F127" s="116">
        <v>8.33</v>
      </c>
      <c r="G127" s="88">
        <v>70</v>
      </c>
      <c r="H127" s="44" t="str">
        <f t="shared" si="6"/>
        <v>250.000</v>
      </c>
      <c r="I127" s="83">
        <f t="shared" si="7"/>
        <v>1250000</v>
      </c>
      <c r="J127" s="63"/>
      <c r="K127" s="49"/>
      <c r="L127" s="88"/>
      <c r="M127" s="7">
        <v>101</v>
      </c>
    </row>
    <row r="128" spans="1:13" s="7" customFormat="1" ht="17.100000000000001" customHeight="1">
      <c r="A128" s="5">
        <v>119</v>
      </c>
      <c r="B128" s="85">
        <v>21002269</v>
      </c>
      <c r="C128" s="86" t="s">
        <v>971</v>
      </c>
      <c r="D128" s="87" t="s">
        <v>695</v>
      </c>
      <c r="E128" s="85" t="s">
        <v>1016</v>
      </c>
      <c r="F128" s="116">
        <v>8.08</v>
      </c>
      <c r="G128" s="88">
        <v>70</v>
      </c>
      <c r="H128" s="44" t="str">
        <f t="shared" si="6"/>
        <v>250.000</v>
      </c>
      <c r="I128" s="83">
        <f t="shared" si="7"/>
        <v>1250000</v>
      </c>
      <c r="J128" s="62"/>
      <c r="K128" s="49"/>
      <c r="L128" s="88" t="s">
        <v>65</v>
      </c>
      <c r="M128" s="7">
        <v>102</v>
      </c>
    </row>
    <row r="129" spans="1:13" s="7" customFormat="1" ht="17.100000000000001" customHeight="1">
      <c r="A129" s="5">
        <v>120</v>
      </c>
      <c r="B129" s="85">
        <v>21000696</v>
      </c>
      <c r="C129" s="86" t="s">
        <v>972</v>
      </c>
      <c r="D129" s="87" t="s">
        <v>973</v>
      </c>
      <c r="E129" s="85" t="s">
        <v>1016</v>
      </c>
      <c r="F129" s="116">
        <v>9.01</v>
      </c>
      <c r="G129" s="88">
        <v>70</v>
      </c>
      <c r="H129" s="44" t="str">
        <f t="shared" si="6"/>
        <v>250.000</v>
      </c>
      <c r="I129" s="83">
        <f t="shared" si="7"/>
        <v>1250000</v>
      </c>
      <c r="J129" s="62"/>
      <c r="K129" s="57" t="s">
        <v>65</v>
      </c>
      <c r="L129" s="88" t="s">
        <v>65</v>
      </c>
      <c r="M129" s="7">
        <v>103</v>
      </c>
    </row>
    <row r="130" spans="1:13" s="7" customFormat="1" ht="17.100000000000001" customHeight="1">
      <c r="A130" s="5">
        <v>121</v>
      </c>
      <c r="B130" s="85">
        <v>21000356</v>
      </c>
      <c r="C130" s="86" t="s">
        <v>974</v>
      </c>
      <c r="D130" s="87" t="s">
        <v>421</v>
      </c>
      <c r="E130" s="85" t="s">
        <v>1016</v>
      </c>
      <c r="F130" s="116">
        <v>9.0299999999999994</v>
      </c>
      <c r="G130" s="88">
        <v>70</v>
      </c>
      <c r="H130" s="44" t="str">
        <f t="shared" si="6"/>
        <v>250.000</v>
      </c>
      <c r="I130" s="83">
        <f t="shared" si="7"/>
        <v>1250000</v>
      </c>
      <c r="J130" s="69"/>
      <c r="K130" s="58" t="s">
        <v>65</v>
      </c>
      <c r="L130" s="88" t="s">
        <v>65</v>
      </c>
      <c r="M130" s="7">
        <v>104</v>
      </c>
    </row>
    <row r="131" spans="1:13" s="7" customFormat="1" ht="17.100000000000001" customHeight="1">
      <c r="A131" s="5">
        <v>122</v>
      </c>
      <c r="B131" s="85">
        <v>21004037</v>
      </c>
      <c r="C131" s="86" t="s">
        <v>975</v>
      </c>
      <c r="D131" s="87" t="s">
        <v>199</v>
      </c>
      <c r="E131" s="85" t="s">
        <v>1017</v>
      </c>
      <c r="F131" s="116">
        <v>8.31</v>
      </c>
      <c r="G131" s="88">
        <v>70</v>
      </c>
      <c r="H131" s="44" t="str">
        <f t="shared" si="6"/>
        <v>250.000</v>
      </c>
      <c r="I131" s="83">
        <f t="shared" si="7"/>
        <v>1250000</v>
      </c>
      <c r="J131" s="63"/>
      <c r="K131" s="49"/>
      <c r="L131" s="88" t="s">
        <v>65</v>
      </c>
      <c r="M131" s="7">
        <v>105</v>
      </c>
    </row>
    <row r="132" spans="1:13" s="7" customFormat="1" ht="17.100000000000001" customHeight="1">
      <c r="A132" s="5">
        <v>123</v>
      </c>
      <c r="B132" s="85">
        <v>21000382</v>
      </c>
      <c r="C132" s="86" t="s">
        <v>976</v>
      </c>
      <c r="D132" s="87" t="s">
        <v>187</v>
      </c>
      <c r="E132" s="85" t="s">
        <v>1018</v>
      </c>
      <c r="F132" s="116">
        <v>8.3699999999999992</v>
      </c>
      <c r="G132" s="88">
        <v>75</v>
      </c>
      <c r="H132" s="44" t="str">
        <f t="shared" si="6"/>
        <v>250.000</v>
      </c>
      <c r="I132" s="83">
        <f t="shared" si="7"/>
        <v>1250000</v>
      </c>
      <c r="J132" s="62"/>
      <c r="K132" s="57" t="s">
        <v>65</v>
      </c>
      <c r="L132" s="88" t="s">
        <v>65</v>
      </c>
      <c r="M132" s="7">
        <v>106</v>
      </c>
    </row>
    <row r="133" spans="1:13" s="7" customFormat="1" ht="17.100000000000001" customHeight="1">
      <c r="A133" s="5">
        <v>124</v>
      </c>
      <c r="B133" s="85">
        <v>21001857</v>
      </c>
      <c r="C133" s="86" t="s">
        <v>977</v>
      </c>
      <c r="D133" s="87" t="s">
        <v>978</v>
      </c>
      <c r="E133" s="85" t="s">
        <v>1018</v>
      </c>
      <c r="F133" s="116">
        <v>8.09</v>
      </c>
      <c r="G133" s="88">
        <v>78</v>
      </c>
      <c r="H133" s="44" t="str">
        <f t="shared" si="6"/>
        <v>250.000</v>
      </c>
      <c r="I133" s="83">
        <f t="shared" si="7"/>
        <v>1250000</v>
      </c>
      <c r="J133" s="69"/>
      <c r="K133" s="57" t="s">
        <v>65</v>
      </c>
      <c r="L133" s="88" t="s">
        <v>65</v>
      </c>
      <c r="M133" s="7">
        <v>107</v>
      </c>
    </row>
    <row r="134" spans="1:13" s="7" customFormat="1" ht="17.100000000000001" customHeight="1">
      <c r="A134" s="5">
        <v>125</v>
      </c>
      <c r="B134" s="85">
        <v>21002048</v>
      </c>
      <c r="C134" s="86" t="s">
        <v>979</v>
      </c>
      <c r="D134" s="87" t="s">
        <v>75</v>
      </c>
      <c r="E134" s="85" t="s">
        <v>1018</v>
      </c>
      <c r="F134" s="116">
        <v>8.81</v>
      </c>
      <c r="G134" s="88">
        <v>70</v>
      </c>
      <c r="H134" s="44" t="str">
        <f t="shared" si="6"/>
        <v>250.000</v>
      </c>
      <c r="I134" s="83">
        <f t="shared" si="7"/>
        <v>1250000</v>
      </c>
      <c r="J134" s="153"/>
      <c r="K134" s="57"/>
      <c r="L134" s="88"/>
      <c r="M134" s="7">
        <v>108</v>
      </c>
    </row>
    <row r="135" spans="1:13" s="7" customFormat="1" ht="17.100000000000001" customHeight="1">
      <c r="A135" s="5">
        <v>126</v>
      </c>
      <c r="B135" s="85">
        <v>21000683</v>
      </c>
      <c r="C135" s="86" t="s">
        <v>248</v>
      </c>
      <c r="D135" s="87" t="s">
        <v>677</v>
      </c>
      <c r="E135" s="85" t="s">
        <v>1018</v>
      </c>
      <c r="F135" s="116">
        <v>8.42</v>
      </c>
      <c r="G135" s="88">
        <v>70</v>
      </c>
      <c r="H135" s="44" t="str">
        <f t="shared" si="6"/>
        <v>250.000</v>
      </c>
      <c r="I135" s="83">
        <f t="shared" si="7"/>
        <v>1250000</v>
      </c>
      <c r="J135" s="63"/>
      <c r="K135" s="51" t="s">
        <v>65</v>
      </c>
      <c r="L135" s="88"/>
      <c r="M135" s="7">
        <v>109</v>
      </c>
    </row>
    <row r="136" spans="1:13" s="7" customFormat="1" ht="17.100000000000001" customHeight="1">
      <c r="A136" s="5">
        <v>127</v>
      </c>
      <c r="B136" s="85">
        <v>21000300</v>
      </c>
      <c r="C136" s="86" t="s">
        <v>980</v>
      </c>
      <c r="D136" s="87" t="s">
        <v>141</v>
      </c>
      <c r="E136" s="85" t="s">
        <v>1018</v>
      </c>
      <c r="F136" s="116">
        <v>8.6199999999999992</v>
      </c>
      <c r="G136" s="88">
        <v>74</v>
      </c>
      <c r="H136" s="44" t="str">
        <f t="shared" si="6"/>
        <v>250.000</v>
      </c>
      <c r="I136" s="83">
        <f t="shared" si="7"/>
        <v>1250000</v>
      </c>
      <c r="J136" s="161">
        <f>SUM(I27:I136)</f>
        <v>137500000</v>
      </c>
      <c r="K136" s="57" t="s">
        <v>65</v>
      </c>
      <c r="L136" s="88" t="s">
        <v>65</v>
      </c>
      <c r="M136" s="7">
        <v>110</v>
      </c>
    </row>
    <row r="137" spans="1:13" s="7" customFormat="1" ht="20.100000000000001" customHeight="1">
      <c r="A137" s="218" t="s">
        <v>3</v>
      </c>
      <c r="B137" s="219"/>
      <c r="C137" s="219"/>
      <c r="D137" s="97">
        <f>A136</f>
        <v>127</v>
      </c>
      <c r="E137" s="220" t="s">
        <v>1019</v>
      </c>
      <c r="F137" s="221"/>
      <c r="G137" s="221"/>
      <c r="H137" s="222"/>
      <c r="I137" s="98">
        <f>SUM(I10:I136)</f>
        <v>174375000</v>
      </c>
      <c r="J137" s="99"/>
      <c r="K137" s="33"/>
      <c r="L137" s="66">
        <f>COUNTIF(L10:L136,"Nữ")</f>
        <v>47</v>
      </c>
      <c r="M137" s="7">
        <f>2+15+110</f>
        <v>127</v>
      </c>
    </row>
    <row r="138" spans="1:13" ht="20.100000000000001" customHeight="1">
      <c r="A138" s="236" t="s">
        <v>1020</v>
      </c>
      <c r="B138" s="237"/>
      <c r="C138" s="237"/>
      <c r="D138" s="237"/>
      <c r="E138" s="237"/>
      <c r="F138" s="237"/>
      <c r="G138" s="237"/>
      <c r="H138" s="237"/>
      <c r="I138" s="237"/>
      <c r="J138" s="238"/>
      <c r="K138" s="32"/>
      <c r="L138" s="15"/>
    </row>
    <row r="139" spans="1:13" ht="18" customHeight="1">
      <c r="A139" s="100">
        <v>1684</v>
      </c>
      <c r="B139" s="10"/>
      <c r="C139" s="10"/>
      <c r="D139" s="10"/>
      <c r="E139" s="10"/>
      <c r="F139" s="10"/>
      <c r="G139" s="10"/>
      <c r="H139" s="10"/>
      <c r="I139" s="14"/>
      <c r="J139" s="10"/>
      <c r="K139" s="10"/>
      <c r="L139" s="12"/>
    </row>
    <row r="140" spans="1:13" s="7" customFormat="1" ht="18" hidden="1" customHeight="1">
      <c r="A140" s="239" t="s">
        <v>90</v>
      </c>
      <c r="B140" s="239"/>
      <c r="C140" s="239"/>
      <c r="D140" s="239"/>
      <c r="E140" s="239" t="s">
        <v>63</v>
      </c>
      <c r="F140" s="239"/>
      <c r="G140" s="239"/>
      <c r="H140" s="239"/>
      <c r="I140" s="239" t="s">
        <v>39</v>
      </c>
      <c r="J140" s="239"/>
      <c r="L140" s="18"/>
    </row>
    <row r="141" spans="1:13" ht="18" hidden="1" customHeight="1">
      <c r="L141" s="12"/>
    </row>
    <row r="142" spans="1:13" s="104" customFormat="1" ht="18" hidden="1" customHeight="1">
      <c r="A142" s="240" t="s">
        <v>51</v>
      </c>
      <c r="B142" s="240"/>
      <c r="C142" s="240"/>
      <c r="D142" s="240"/>
      <c r="E142" s="240" t="s">
        <v>51</v>
      </c>
      <c r="F142" s="240"/>
      <c r="G142" s="240"/>
      <c r="H142" s="240"/>
      <c r="I142" s="240" t="s">
        <v>51</v>
      </c>
      <c r="J142" s="240"/>
      <c r="L142" s="107"/>
    </row>
    <row r="143" spans="1:13" ht="18" hidden="1" customHeight="1">
      <c r="L143" s="12"/>
    </row>
    <row r="144" spans="1:13" ht="18" hidden="1" customHeight="1">
      <c r="L144" s="12"/>
    </row>
    <row r="145" spans="1:12" ht="18" hidden="1" customHeight="1">
      <c r="A145" s="224" t="s">
        <v>88</v>
      </c>
      <c r="B145" s="224"/>
      <c r="C145" s="224"/>
      <c r="D145" s="224"/>
      <c r="E145" s="224" t="s">
        <v>64</v>
      </c>
      <c r="F145" s="224"/>
      <c r="G145" s="224"/>
      <c r="H145" s="224"/>
      <c r="I145" s="224" t="s">
        <v>60</v>
      </c>
      <c r="J145" s="224"/>
      <c r="K145" s="224"/>
      <c r="L145" s="12"/>
    </row>
    <row r="146" spans="1:12" ht="18" customHeight="1">
      <c r="A146" s="93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2"/>
    </row>
    <row r="147" spans="1:12" ht="18" customHeight="1"/>
    <row r="148" spans="1:12" ht="18" customHeight="1"/>
    <row r="149" spans="1:12" ht="18" customHeight="1"/>
    <row r="150" spans="1:12" ht="18" customHeight="1"/>
    <row r="151" spans="1:12" ht="18" customHeight="1"/>
    <row r="152" spans="1:12" ht="18" customHeight="1"/>
    <row r="153" spans="1:12" ht="18" customHeight="1"/>
  </sheetData>
  <sortState ref="A27:M136">
    <sortCondition descending="1" ref="I10:I136"/>
  </sortState>
  <mergeCells count="23">
    <mergeCell ref="A137:C137"/>
    <mergeCell ref="E137:H137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  <mergeCell ref="A145:D145"/>
    <mergeCell ref="E145:H145"/>
    <mergeCell ref="I145:K145"/>
    <mergeCell ref="A138:J138"/>
    <mergeCell ref="A140:D140"/>
    <mergeCell ref="E140:H140"/>
    <mergeCell ref="I140:J140"/>
    <mergeCell ref="A142:D142"/>
    <mergeCell ref="E142:H142"/>
    <mergeCell ref="I142:J142"/>
  </mergeCells>
  <conditionalFormatting sqref="F72">
    <cfRule type="cellIs" dxfId="314" priority="4" stopIfTrue="1" operator="lessThan">
      <formula>3</formula>
    </cfRule>
    <cfRule type="cellIs" dxfId="313" priority="5" stopIfTrue="1" operator="lessThan">
      <formula>5</formula>
    </cfRule>
    <cfRule type="cellIs" dxfId="312" priority="6" stopIfTrue="1" operator="notBetween">
      <formula>7</formula>
      <formula>"&lt;7"</formula>
    </cfRule>
  </conditionalFormatting>
  <conditionalFormatting sqref="F18">
    <cfRule type="cellIs" dxfId="311" priority="1" stopIfTrue="1" operator="lessThan">
      <formula>3</formula>
    </cfRule>
    <cfRule type="cellIs" dxfId="310" priority="2" stopIfTrue="1" operator="lessThan">
      <formula>5</formula>
    </cfRule>
    <cfRule type="cellIs" dxfId="309" priority="3" stopIfTrue="1" operator="notBetween">
      <formula>7</formula>
      <formula>"&lt;7"</formula>
    </cfRule>
  </conditionalFormatting>
  <pageMargins left="0.5" right="0.25" top="0.5" bottom="0.5" header="0" footer="0.25"/>
  <pageSetup paperSize="9" scale="93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view="pageBreakPreview" zoomScaleNormal="100" workbookViewId="0">
      <selection activeCell="A13" sqref="A13:J13"/>
    </sheetView>
  </sheetViews>
  <sheetFormatPr defaultColWidth="9"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1" customWidth="1"/>
    <col min="13" max="16384" width="9" style="2"/>
  </cols>
  <sheetData>
    <row r="1" spans="1:12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2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2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2" s="19" customFormat="1" ht="18" customHeight="1">
      <c r="A4" s="228"/>
      <c r="B4" s="228"/>
      <c r="C4" s="229"/>
      <c r="D4" s="229"/>
      <c r="E4" s="229"/>
      <c r="L4" s="20"/>
    </row>
    <row r="5" spans="1:12" ht="50.1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2" s="7" customFormat="1" ht="24.95" customHeight="1">
      <c r="A6" s="232" t="s">
        <v>95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2" ht="35.1" hidden="1" customHeight="1">
      <c r="A7" s="233" t="s">
        <v>431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2" s="7" customFormat="1" ht="15" customHeight="1">
      <c r="A8" s="90"/>
      <c r="B8" s="90"/>
      <c r="C8" s="90"/>
      <c r="D8" s="90"/>
      <c r="E8" s="90"/>
      <c r="F8" s="90"/>
      <c r="G8" s="90"/>
      <c r="H8" s="90"/>
      <c r="I8" s="90"/>
      <c r="J8" s="90"/>
      <c r="K8" s="90"/>
      <c r="L8" s="17"/>
    </row>
    <row r="9" spans="1:12" s="7" customFormat="1" ht="35.1" customHeight="1">
      <c r="A9" s="89" t="s">
        <v>0</v>
      </c>
      <c r="B9" s="89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89" t="s">
        <v>8</v>
      </c>
      <c r="I9" s="4" t="s">
        <v>10</v>
      </c>
      <c r="J9" s="4" t="s">
        <v>9</v>
      </c>
      <c r="K9" s="89" t="s">
        <v>2</v>
      </c>
      <c r="L9" s="4" t="s">
        <v>12</v>
      </c>
    </row>
    <row r="10" spans="1:12" s="7" customFormat="1" ht="24.95" customHeight="1">
      <c r="A10" s="5">
        <v>1</v>
      </c>
      <c r="B10" s="85">
        <v>19002618</v>
      </c>
      <c r="C10" s="86" t="s">
        <v>415</v>
      </c>
      <c r="D10" s="87" t="s">
        <v>416</v>
      </c>
      <c r="E10" s="51" t="s">
        <v>418</v>
      </c>
      <c r="F10" s="116">
        <v>8.9499999999999993</v>
      </c>
      <c r="G10" s="88">
        <v>87</v>
      </c>
      <c r="H10" s="44" t="str">
        <f t="shared" ref="H10:H16" si="0">IF(AND(F10&gt;=9,G10&gt;=90),"550.000",IF(AND(F10&gt;=8,G10&gt;=80),"475.000",IF(AND(F10&gt;=7,G10&gt;=70),"300.000"," ")))</f>
        <v>475.000</v>
      </c>
      <c r="I10" s="45">
        <f t="shared" ref="I10:I16" si="1">H10*5</f>
        <v>2375000</v>
      </c>
      <c r="J10" s="69"/>
      <c r="K10" s="46"/>
      <c r="L10" s="43"/>
    </row>
    <row r="11" spans="1:12" s="7" customFormat="1" ht="24.95" customHeight="1">
      <c r="A11" s="5">
        <v>2</v>
      </c>
      <c r="B11" s="85">
        <v>19002427</v>
      </c>
      <c r="C11" s="86" t="s">
        <v>100</v>
      </c>
      <c r="D11" s="87" t="s">
        <v>71</v>
      </c>
      <c r="E11" s="51" t="s">
        <v>418</v>
      </c>
      <c r="F11" s="116">
        <v>8.73</v>
      </c>
      <c r="G11" s="88">
        <v>80</v>
      </c>
      <c r="H11" s="44" t="str">
        <f t="shared" si="0"/>
        <v>475.000</v>
      </c>
      <c r="I11" s="45">
        <f t="shared" si="1"/>
        <v>2375000</v>
      </c>
      <c r="J11" s="134"/>
      <c r="K11" s="46"/>
      <c r="L11" s="57"/>
    </row>
    <row r="12" spans="1:12" s="7" customFormat="1" ht="24.95" customHeight="1">
      <c r="A12" s="5">
        <v>3</v>
      </c>
      <c r="B12" s="85">
        <v>19004374</v>
      </c>
      <c r="C12" s="86" t="s">
        <v>414</v>
      </c>
      <c r="D12" s="87" t="s">
        <v>180</v>
      </c>
      <c r="E12" s="51" t="s">
        <v>418</v>
      </c>
      <c r="F12" s="116">
        <v>8.59</v>
      </c>
      <c r="G12" s="88">
        <v>85</v>
      </c>
      <c r="H12" s="44" t="str">
        <f t="shared" si="0"/>
        <v>475.000</v>
      </c>
      <c r="I12" s="45">
        <f t="shared" si="1"/>
        <v>2375000</v>
      </c>
      <c r="J12" s="69"/>
      <c r="K12" s="46"/>
      <c r="L12" s="57"/>
    </row>
    <row r="13" spans="1:12" s="7" customFormat="1" ht="24.95" customHeight="1">
      <c r="A13" s="260">
        <v>4</v>
      </c>
      <c r="B13" s="261">
        <v>19002169</v>
      </c>
      <c r="C13" s="262" t="s">
        <v>109</v>
      </c>
      <c r="D13" s="263" t="s">
        <v>165</v>
      </c>
      <c r="E13" s="271" t="s">
        <v>418</v>
      </c>
      <c r="F13" s="264">
        <v>8.39</v>
      </c>
      <c r="G13" s="265">
        <v>77</v>
      </c>
      <c r="H13" s="266" t="str">
        <f t="shared" si="0"/>
        <v>300.000</v>
      </c>
      <c r="I13" s="267">
        <f t="shared" si="1"/>
        <v>1500000</v>
      </c>
      <c r="J13" s="131">
        <f>SUM(I10:I13)</f>
        <v>8625000</v>
      </c>
      <c r="K13" s="46"/>
      <c r="L13" s="57"/>
    </row>
    <row r="14" spans="1:12" s="7" customFormat="1" ht="24.95" customHeight="1">
      <c r="A14" s="5">
        <v>5</v>
      </c>
      <c r="B14" s="85">
        <v>19000385</v>
      </c>
      <c r="C14" s="86" t="s">
        <v>417</v>
      </c>
      <c r="D14" s="87" t="s">
        <v>342</v>
      </c>
      <c r="E14" s="51" t="s">
        <v>418</v>
      </c>
      <c r="F14" s="116">
        <v>7.99</v>
      </c>
      <c r="G14" s="88">
        <v>78</v>
      </c>
      <c r="H14" s="44" t="str">
        <f t="shared" si="0"/>
        <v>300.000</v>
      </c>
      <c r="I14" s="45">
        <f t="shared" si="1"/>
        <v>1500000</v>
      </c>
      <c r="J14" s="69"/>
      <c r="K14" s="46"/>
      <c r="L14" s="57"/>
    </row>
    <row r="15" spans="1:12" s="7" customFormat="1" ht="24.95" customHeight="1">
      <c r="A15" s="5">
        <v>6</v>
      </c>
      <c r="B15" s="85">
        <v>19002378</v>
      </c>
      <c r="C15" s="86" t="s">
        <v>413</v>
      </c>
      <c r="D15" s="87" t="s">
        <v>187</v>
      </c>
      <c r="E15" s="51" t="s">
        <v>418</v>
      </c>
      <c r="F15" s="116">
        <v>7.94</v>
      </c>
      <c r="G15" s="88">
        <v>72</v>
      </c>
      <c r="H15" s="44" t="str">
        <f t="shared" si="0"/>
        <v>300.000</v>
      </c>
      <c r="I15" s="45">
        <f t="shared" si="1"/>
        <v>1500000</v>
      </c>
      <c r="J15" s="69"/>
      <c r="K15" s="46"/>
      <c r="L15" s="43"/>
    </row>
    <row r="16" spans="1:12" s="7" customFormat="1" ht="24.95" customHeight="1">
      <c r="A16" s="5">
        <v>7</v>
      </c>
      <c r="B16" s="85">
        <v>19003355</v>
      </c>
      <c r="C16" s="86" t="s">
        <v>1030</v>
      </c>
      <c r="D16" s="87" t="s">
        <v>1031</v>
      </c>
      <c r="E16" s="51" t="s">
        <v>418</v>
      </c>
      <c r="F16" s="116">
        <v>7.9</v>
      </c>
      <c r="G16" s="88">
        <v>72</v>
      </c>
      <c r="H16" s="44" t="str">
        <f t="shared" si="0"/>
        <v>300.000</v>
      </c>
      <c r="I16" s="45">
        <f t="shared" si="1"/>
        <v>1500000</v>
      </c>
      <c r="J16" s="69"/>
      <c r="K16" s="46"/>
      <c r="L16" s="57"/>
    </row>
    <row r="17" spans="1:12" s="7" customFormat="1" ht="24.95" customHeight="1">
      <c r="A17" s="218" t="s">
        <v>3</v>
      </c>
      <c r="B17" s="218"/>
      <c r="C17" s="218"/>
      <c r="D17" s="92">
        <f>A16</f>
        <v>7</v>
      </c>
      <c r="E17" s="235" t="s">
        <v>1032</v>
      </c>
      <c r="F17" s="235"/>
      <c r="G17" s="235"/>
      <c r="H17" s="235"/>
      <c r="I17" s="16">
        <f>SUM(I10:I16)</f>
        <v>13125000</v>
      </c>
      <c r="J17" s="241"/>
      <c r="K17" s="241"/>
      <c r="L17" s="47">
        <f>COUNTIF(L10:L16,"Nữ")</f>
        <v>0</v>
      </c>
    </row>
    <row r="18" spans="1:12" ht="24.95" customHeight="1">
      <c r="A18" s="243" t="s">
        <v>1033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8"/>
    </row>
    <row r="19" spans="1:12" s="104" customFormat="1" ht="18" customHeight="1">
      <c r="A19" s="102">
        <v>16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3"/>
    </row>
    <row r="20" spans="1:12" s="105" customFormat="1" ht="18" hidden="1" customHeight="1">
      <c r="A20" s="244" t="s">
        <v>90</v>
      </c>
      <c r="B20" s="244"/>
      <c r="C20" s="244"/>
      <c r="D20" s="244"/>
      <c r="E20" s="244" t="s">
        <v>40</v>
      </c>
      <c r="F20" s="244"/>
      <c r="G20" s="244"/>
      <c r="H20" s="244"/>
      <c r="I20" s="244" t="s">
        <v>39</v>
      </c>
      <c r="J20" s="244"/>
      <c r="L20" s="106"/>
    </row>
    <row r="21" spans="1:12" s="104" customFormat="1" ht="18" hidden="1" customHeight="1">
      <c r="I21" s="77"/>
      <c r="L21" s="107"/>
    </row>
    <row r="22" spans="1:12" s="104" customFormat="1" ht="18" hidden="1" customHeight="1">
      <c r="A22" s="240" t="s">
        <v>51</v>
      </c>
      <c r="B22" s="240"/>
      <c r="C22" s="240"/>
      <c r="D22" s="240"/>
      <c r="E22" s="240" t="s">
        <v>51</v>
      </c>
      <c r="F22" s="240"/>
      <c r="G22" s="240"/>
      <c r="H22" s="240"/>
      <c r="I22" s="240" t="s">
        <v>51</v>
      </c>
      <c r="J22" s="240"/>
      <c r="L22" s="107"/>
    </row>
    <row r="23" spans="1:12" s="104" customFormat="1" ht="18" hidden="1" customHeight="1">
      <c r="A23" s="77"/>
      <c r="B23" s="77"/>
      <c r="C23" s="77"/>
      <c r="D23" s="77"/>
      <c r="E23" s="77"/>
      <c r="F23" s="77"/>
      <c r="G23" s="77"/>
      <c r="H23" s="77"/>
      <c r="I23" s="77"/>
      <c r="J23" s="77"/>
      <c r="L23" s="107"/>
    </row>
    <row r="24" spans="1:12" s="104" customFormat="1" ht="18" hidden="1" customHeight="1">
      <c r="I24" s="77"/>
      <c r="L24" s="107"/>
    </row>
    <row r="25" spans="1:12" s="104" customFormat="1" ht="18" hidden="1" customHeight="1">
      <c r="A25" s="242" t="s">
        <v>88</v>
      </c>
      <c r="B25" s="242"/>
      <c r="C25" s="242"/>
      <c r="D25" s="242"/>
      <c r="E25" s="242" t="s">
        <v>64</v>
      </c>
      <c r="F25" s="242"/>
      <c r="G25" s="242"/>
      <c r="H25" s="242"/>
      <c r="I25" s="242" t="s">
        <v>60</v>
      </c>
      <c r="J25" s="242"/>
      <c r="K25" s="242"/>
      <c r="L25" s="107"/>
    </row>
    <row r="26" spans="1:12" ht="18" customHeight="1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12"/>
    </row>
    <row r="27" spans="1:12" ht="18" customHeight="1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12"/>
    </row>
    <row r="28" spans="1:12" ht="18" customHeight="1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12"/>
    </row>
    <row r="29" spans="1:12" ht="18" customHeight="1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12"/>
    </row>
    <row r="30" spans="1:12" ht="18" customHeight="1">
      <c r="A30" s="94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12"/>
    </row>
    <row r="31" spans="1:12" ht="18" customHeight="1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12"/>
    </row>
    <row r="32" spans="1:12" ht="18" customHeight="1">
      <c r="A32" s="94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12"/>
    </row>
    <row r="33" spans="1:12" ht="18" customHeight="1">
      <c r="A33" s="94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12"/>
    </row>
    <row r="34" spans="1:12" ht="18" customHeight="1">
      <c r="A34" s="165"/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2"/>
    </row>
    <row r="35" spans="1:12" ht="18" customHeight="1">
      <c r="A35" s="165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2"/>
    </row>
    <row r="36" spans="1:12" ht="18" customHeight="1">
      <c r="A36" s="165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2"/>
    </row>
    <row r="37" spans="1:12" ht="18" customHeight="1">
      <c r="A37" s="165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2"/>
    </row>
    <row r="38" spans="1:12" ht="18" customHeight="1">
      <c r="A38" s="165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2"/>
    </row>
    <row r="39" spans="1:12" ht="18" customHeight="1">
      <c r="A39" s="9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12"/>
    </row>
    <row r="40" spans="1:12" ht="18" customHeight="1">
      <c r="A40" s="9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12"/>
    </row>
    <row r="41" spans="1:12" ht="18" customHeight="1"/>
  </sheetData>
  <sortState ref="A10:L12">
    <sortCondition descending="1" ref="F10:F12"/>
  </sortState>
  <mergeCells count="24">
    <mergeCell ref="A25:D25"/>
    <mergeCell ref="E25:H25"/>
    <mergeCell ref="I25:K25"/>
    <mergeCell ref="A18:K18"/>
    <mergeCell ref="A20:D20"/>
    <mergeCell ref="E20:H20"/>
    <mergeCell ref="I20:J20"/>
    <mergeCell ref="A22:D22"/>
    <mergeCell ref="E22:H22"/>
    <mergeCell ref="I22:J22"/>
    <mergeCell ref="A17:C17"/>
    <mergeCell ref="E17:H17"/>
    <mergeCell ref="J17:K17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6 I12:I13">
    <cfRule type="cellIs" dxfId="308" priority="71" stopIfTrue="1" operator="equal">
      <formula>2375000</formula>
    </cfRule>
    <cfRule type="cellIs" dxfId="307" priority="72" stopIfTrue="1" operator="equal">
      <formula>2750000</formula>
    </cfRule>
  </conditionalFormatting>
  <conditionalFormatting sqref="I11">
    <cfRule type="cellIs" dxfId="306" priority="39" stopIfTrue="1" operator="equal">
      <formula>2375000</formula>
    </cfRule>
    <cfRule type="cellIs" dxfId="305" priority="40" stopIfTrue="1" operator="equal">
      <formula>2750000</formula>
    </cfRule>
  </conditionalFormatting>
  <conditionalFormatting sqref="I14">
    <cfRule type="cellIs" dxfId="304" priority="37" stopIfTrue="1" operator="equal">
      <formula>2375000</formula>
    </cfRule>
    <cfRule type="cellIs" dxfId="303" priority="38" stopIfTrue="1" operator="equal">
      <formula>2750000</formula>
    </cfRule>
  </conditionalFormatting>
  <conditionalFormatting sqref="I15">
    <cfRule type="cellIs" dxfId="302" priority="29" stopIfTrue="1" operator="equal">
      <formula>2375000</formula>
    </cfRule>
    <cfRule type="cellIs" dxfId="301" priority="30" stopIfTrue="1" operator="equal">
      <formula>2750000</formula>
    </cfRule>
  </conditionalFormatting>
  <conditionalFormatting sqref="I10">
    <cfRule type="cellIs" dxfId="300" priority="27" stopIfTrue="1" operator="equal">
      <formula>2375000</formula>
    </cfRule>
    <cfRule type="cellIs" dxfId="299" priority="28" stopIfTrue="1" operator="equal">
      <formula>2750000</formula>
    </cfRule>
  </conditionalFormatting>
  <conditionalFormatting sqref="F10:F16">
    <cfRule type="cellIs" dxfId="298" priority="10" stopIfTrue="1" operator="lessThan">
      <formula>3</formula>
    </cfRule>
    <cfRule type="cellIs" dxfId="297" priority="11" stopIfTrue="1" operator="lessThan">
      <formula>5</formula>
    </cfRule>
    <cfRule type="cellIs" dxfId="296" priority="12" stopIfTrue="1" operator="notBetween">
      <formula>7</formula>
      <formula>"&lt;7"</formula>
    </cfRule>
  </conditionalFormatting>
  <conditionalFormatting sqref="G10:G16">
    <cfRule type="cellIs" dxfId="295" priority="4" stopIfTrue="1" operator="lessThan">
      <formula>30</formula>
    </cfRule>
    <cfRule type="cellIs" dxfId="294" priority="5" stopIfTrue="1" operator="lessThan">
      <formula>50</formula>
    </cfRule>
    <cfRule type="cellIs" dxfId="293" priority="6" stopIfTrue="1" operator="notBetween">
      <formula>70</formula>
      <formula>"&lt;70"</formula>
    </cfRule>
  </conditionalFormatting>
  <pageMargins left="0.75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2"/>
  <sheetViews>
    <sheetView view="pageBreakPreview" topLeftCell="A126" zoomScaleNormal="100" workbookViewId="0">
      <selection activeCell="C60" sqref="C60"/>
    </sheetView>
  </sheetViews>
  <sheetFormatPr defaultColWidth="9" defaultRowHeight="15"/>
  <cols>
    <col min="1" max="1" width="4.625" style="2" customWidth="1"/>
    <col min="2" max="2" width="8.625" style="2" customWidth="1"/>
    <col min="3" max="3" width="20.125" style="2" bestFit="1" customWidth="1"/>
    <col min="4" max="4" width="6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1" customWidth="1"/>
    <col min="13" max="16384" width="9" style="2"/>
  </cols>
  <sheetData>
    <row r="1" spans="1:13" ht="17.100000000000001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3" ht="17.100000000000001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3" ht="17.100000000000001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3" s="19" customFormat="1" ht="17.100000000000001" customHeight="1">
      <c r="A4" s="228"/>
      <c r="B4" s="228"/>
      <c r="C4" s="229"/>
      <c r="D4" s="229"/>
      <c r="E4" s="229"/>
      <c r="L4" s="20"/>
    </row>
    <row r="5" spans="1:13" ht="50.1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3" s="7" customFormat="1" ht="24.95" customHeight="1">
      <c r="A6" s="232" t="s">
        <v>97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3" ht="35.1" hidden="1" customHeight="1">
      <c r="A7" s="233" t="s">
        <v>432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3" s="7" customFormat="1" ht="15" customHeight="1">
      <c r="A8" s="111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7"/>
    </row>
    <row r="9" spans="1:13" s="7" customFormat="1" ht="35.1" customHeight="1">
      <c r="A9" s="108" t="s">
        <v>0</v>
      </c>
      <c r="B9" s="108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08" t="s">
        <v>8</v>
      </c>
      <c r="I9" s="4" t="s">
        <v>10</v>
      </c>
      <c r="J9" s="4" t="s">
        <v>9</v>
      </c>
      <c r="K9" s="108" t="s">
        <v>2</v>
      </c>
      <c r="L9" s="4" t="s">
        <v>12</v>
      </c>
    </row>
    <row r="10" spans="1:13" s="7" customFormat="1" ht="15.95" customHeight="1">
      <c r="A10" s="5">
        <v>1</v>
      </c>
      <c r="B10" s="85">
        <v>20003586</v>
      </c>
      <c r="C10" s="86" t="s">
        <v>333</v>
      </c>
      <c r="D10" s="87" t="s">
        <v>1034</v>
      </c>
      <c r="E10" s="85" t="s">
        <v>334</v>
      </c>
      <c r="F10" s="116">
        <v>8.43</v>
      </c>
      <c r="G10" s="88">
        <v>80</v>
      </c>
      <c r="H10" s="44" t="str">
        <f t="shared" ref="H10:H41" si="0">IF(AND(F10&gt;=9,G10&gt;=90),"550.000",IF(AND(F10&gt;=8,G10&gt;=80),"475.000",IF(AND(F10&gt;=7,G10&gt;=70),"300.000"," ")))</f>
        <v>475.000</v>
      </c>
      <c r="I10" s="45">
        <f t="shared" ref="I10:I41" si="1">H10*5</f>
        <v>2375000</v>
      </c>
      <c r="J10" s="96"/>
      <c r="K10" s="46"/>
      <c r="L10" s="88"/>
      <c r="M10" s="7">
        <v>1</v>
      </c>
    </row>
    <row r="11" spans="1:13" s="7" customFormat="1" ht="15.95" customHeight="1">
      <c r="A11" s="5">
        <v>2</v>
      </c>
      <c r="B11" s="85">
        <v>20003248</v>
      </c>
      <c r="C11" s="86" t="s">
        <v>336</v>
      </c>
      <c r="D11" s="87" t="s">
        <v>337</v>
      </c>
      <c r="E11" s="85" t="s">
        <v>334</v>
      </c>
      <c r="F11" s="116">
        <v>8.26</v>
      </c>
      <c r="G11" s="88">
        <v>100</v>
      </c>
      <c r="H11" s="44" t="str">
        <f t="shared" si="0"/>
        <v>475.000</v>
      </c>
      <c r="I11" s="45">
        <f t="shared" si="1"/>
        <v>2375000</v>
      </c>
      <c r="J11" s="48"/>
      <c r="K11" s="46"/>
      <c r="L11" s="88"/>
      <c r="M11" s="7">
        <v>2</v>
      </c>
    </row>
    <row r="12" spans="1:13" s="7" customFormat="1" ht="15.95" customHeight="1">
      <c r="A12" s="5">
        <v>3</v>
      </c>
      <c r="B12" s="85">
        <v>20000061</v>
      </c>
      <c r="C12" s="86" t="s">
        <v>280</v>
      </c>
      <c r="D12" s="87" t="s">
        <v>340</v>
      </c>
      <c r="E12" s="85" t="s">
        <v>339</v>
      </c>
      <c r="F12" s="116">
        <v>8.59</v>
      </c>
      <c r="G12" s="88">
        <v>100</v>
      </c>
      <c r="H12" s="44" t="str">
        <f t="shared" si="0"/>
        <v>475.000</v>
      </c>
      <c r="I12" s="45">
        <f t="shared" si="1"/>
        <v>2375000</v>
      </c>
      <c r="J12" s="67"/>
      <c r="K12" s="46"/>
      <c r="L12" s="88"/>
      <c r="M12" s="7">
        <v>3</v>
      </c>
    </row>
    <row r="13" spans="1:13" s="7" customFormat="1" ht="15.95" customHeight="1">
      <c r="A13" s="5">
        <v>4</v>
      </c>
      <c r="B13" s="85">
        <v>18005491</v>
      </c>
      <c r="C13" s="86" t="s">
        <v>1039</v>
      </c>
      <c r="D13" s="87" t="s">
        <v>107</v>
      </c>
      <c r="E13" s="85" t="s">
        <v>1101</v>
      </c>
      <c r="F13" s="116">
        <v>8.39</v>
      </c>
      <c r="G13" s="88">
        <v>86</v>
      </c>
      <c r="H13" s="44" t="str">
        <f t="shared" si="0"/>
        <v>475.000</v>
      </c>
      <c r="I13" s="45">
        <f t="shared" si="1"/>
        <v>2375000</v>
      </c>
      <c r="J13" s="46"/>
      <c r="K13" s="46"/>
      <c r="L13" s="88"/>
      <c r="M13" s="7">
        <v>4</v>
      </c>
    </row>
    <row r="14" spans="1:13" s="7" customFormat="1" ht="15.95" customHeight="1">
      <c r="A14" s="5">
        <v>5</v>
      </c>
      <c r="B14" s="85">
        <v>20004965</v>
      </c>
      <c r="C14" s="86" t="s">
        <v>1043</v>
      </c>
      <c r="D14" s="87" t="s">
        <v>73</v>
      </c>
      <c r="E14" s="85" t="s">
        <v>341</v>
      </c>
      <c r="F14" s="116">
        <v>8.48</v>
      </c>
      <c r="G14" s="88">
        <v>91</v>
      </c>
      <c r="H14" s="44" t="str">
        <f t="shared" si="0"/>
        <v>475.000</v>
      </c>
      <c r="I14" s="45">
        <f t="shared" si="1"/>
        <v>2375000</v>
      </c>
      <c r="J14" s="69"/>
      <c r="K14" s="46"/>
      <c r="L14" s="88"/>
      <c r="M14" s="7">
        <v>5</v>
      </c>
    </row>
    <row r="15" spans="1:13" s="7" customFormat="1" ht="15.95" customHeight="1">
      <c r="A15" s="5">
        <v>6</v>
      </c>
      <c r="B15" s="85">
        <v>20001047</v>
      </c>
      <c r="C15" s="86" t="s">
        <v>1044</v>
      </c>
      <c r="D15" s="87" t="s">
        <v>1045</v>
      </c>
      <c r="E15" s="85" t="s">
        <v>341</v>
      </c>
      <c r="F15" s="116">
        <v>8.09</v>
      </c>
      <c r="G15" s="88">
        <v>80</v>
      </c>
      <c r="H15" s="44" t="str">
        <f t="shared" si="0"/>
        <v>475.000</v>
      </c>
      <c r="I15" s="45">
        <f t="shared" si="1"/>
        <v>2375000</v>
      </c>
      <c r="J15" s="121"/>
      <c r="K15" s="46"/>
      <c r="L15" s="88"/>
      <c r="M15" s="7">
        <v>6</v>
      </c>
    </row>
    <row r="16" spans="1:13" s="7" customFormat="1" ht="15.95" customHeight="1">
      <c r="A16" s="5">
        <v>7</v>
      </c>
      <c r="B16" s="85">
        <v>20003316</v>
      </c>
      <c r="C16" s="86" t="s">
        <v>81</v>
      </c>
      <c r="D16" s="87" t="s">
        <v>117</v>
      </c>
      <c r="E16" s="85" t="s">
        <v>343</v>
      </c>
      <c r="F16" s="116">
        <v>8.36</v>
      </c>
      <c r="G16" s="88">
        <v>83</v>
      </c>
      <c r="H16" s="44" t="str">
        <f t="shared" si="0"/>
        <v>475.000</v>
      </c>
      <c r="I16" s="45">
        <f t="shared" si="1"/>
        <v>2375000</v>
      </c>
      <c r="J16" s="70"/>
      <c r="K16" s="46"/>
      <c r="L16" s="88"/>
      <c r="M16" s="7">
        <v>7</v>
      </c>
    </row>
    <row r="17" spans="1:13" s="7" customFormat="1" ht="15.95" customHeight="1">
      <c r="A17" s="5">
        <v>8</v>
      </c>
      <c r="B17" s="85">
        <v>20000202</v>
      </c>
      <c r="C17" s="86" t="s">
        <v>184</v>
      </c>
      <c r="D17" s="87" t="s">
        <v>171</v>
      </c>
      <c r="E17" s="85" t="s">
        <v>343</v>
      </c>
      <c r="F17" s="116">
        <v>9.2100000000000009</v>
      </c>
      <c r="G17" s="88">
        <v>88</v>
      </c>
      <c r="H17" s="44" t="str">
        <f t="shared" si="0"/>
        <v>475.000</v>
      </c>
      <c r="I17" s="45">
        <f t="shared" si="1"/>
        <v>2375000</v>
      </c>
      <c r="J17" s="169"/>
      <c r="K17" s="46"/>
      <c r="L17" s="88"/>
      <c r="M17" s="7">
        <v>8</v>
      </c>
    </row>
    <row r="18" spans="1:13" s="7" customFormat="1" ht="15.95" customHeight="1">
      <c r="A18" s="5">
        <v>9</v>
      </c>
      <c r="B18" s="85">
        <v>20002983</v>
      </c>
      <c r="C18" s="86" t="s">
        <v>1061</v>
      </c>
      <c r="D18" s="87" t="s">
        <v>1062</v>
      </c>
      <c r="E18" s="85" t="s">
        <v>1111</v>
      </c>
      <c r="F18" s="116">
        <v>8.18</v>
      </c>
      <c r="G18" s="88">
        <v>80</v>
      </c>
      <c r="H18" s="44" t="str">
        <f t="shared" si="0"/>
        <v>475.000</v>
      </c>
      <c r="I18" s="45">
        <f t="shared" si="1"/>
        <v>2375000</v>
      </c>
      <c r="J18" s="46"/>
      <c r="K18" s="46"/>
      <c r="L18" s="88"/>
      <c r="M18" s="7">
        <v>9</v>
      </c>
    </row>
    <row r="19" spans="1:13" s="7" customFormat="1" ht="15.95" customHeight="1">
      <c r="A19" s="5">
        <v>10</v>
      </c>
      <c r="B19" s="85">
        <v>20001941</v>
      </c>
      <c r="C19" s="86" t="s">
        <v>365</v>
      </c>
      <c r="D19" s="87" t="s">
        <v>78</v>
      </c>
      <c r="E19" s="85" t="s">
        <v>364</v>
      </c>
      <c r="F19" s="116">
        <v>8.5</v>
      </c>
      <c r="G19" s="88">
        <v>98</v>
      </c>
      <c r="H19" s="44" t="str">
        <f t="shared" si="0"/>
        <v>475.000</v>
      </c>
      <c r="I19" s="45">
        <f t="shared" si="1"/>
        <v>2375000</v>
      </c>
      <c r="J19" s="67"/>
      <c r="K19" s="46"/>
      <c r="L19" s="88"/>
      <c r="M19" s="7">
        <v>10</v>
      </c>
    </row>
    <row r="20" spans="1:13" s="7" customFormat="1" ht="15.95" customHeight="1">
      <c r="A20" s="5">
        <v>11</v>
      </c>
      <c r="B20" s="85">
        <v>20003222</v>
      </c>
      <c r="C20" s="86" t="s">
        <v>366</v>
      </c>
      <c r="D20" s="87" t="s">
        <v>136</v>
      </c>
      <c r="E20" s="85" t="s">
        <v>364</v>
      </c>
      <c r="F20" s="116">
        <v>8.1199999999999992</v>
      </c>
      <c r="G20" s="88">
        <v>84</v>
      </c>
      <c r="H20" s="44" t="str">
        <f t="shared" si="0"/>
        <v>475.000</v>
      </c>
      <c r="I20" s="45">
        <f t="shared" si="1"/>
        <v>2375000</v>
      </c>
      <c r="J20" s="69"/>
      <c r="K20" s="46"/>
      <c r="L20" s="88" t="s">
        <v>65</v>
      </c>
      <c r="M20" s="7">
        <v>11</v>
      </c>
    </row>
    <row r="21" spans="1:13" s="7" customFormat="1" ht="15.95" customHeight="1">
      <c r="A21" s="5">
        <v>12</v>
      </c>
      <c r="B21" s="85">
        <v>20002402</v>
      </c>
      <c r="C21" s="86" t="s">
        <v>1069</v>
      </c>
      <c r="D21" s="87" t="s">
        <v>138</v>
      </c>
      <c r="E21" s="85" t="s">
        <v>364</v>
      </c>
      <c r="F21" s="116">
        <v>8.25</v>
      </c>
      <c r="G21" s="88">
        <v>84</v>
      </c>
      <c r="H21" s="44" t="str">
        <f t="shared" si="0"/>
        <v>475.000</v>
      </c>
      <c r="I21" s="45">
        <f t="shared" si="1"/>
        <v>2375000</v>
      </c>
      <c r="J21" s="46"/>
      <c r="K21" s="46"/>
      <c r="L21" s="88" t="s">
        <v>65</v>
      </c>
      <c r="M21" s="7">
        <v>12</v>
      </c>
    </row>
    <row r="22" spans="1:13" s="7" customFormat="1" ht="15.95" customHeight="1">
      <c r="A22" s="5">
        <v>13</v>
      </c>
      <c r="B22" s="85">
        <v>20002049</v>
      </c>
      <c r="C22" s="86" t="s">
        <v>371</v>
      </c>
      <c r="D22" s="87" t="s">
        <v>147</v>
      </c>
      <c r="E22" s="85" t="s">
        <v>369</v>
      </c>
      <c r="F22" s="116">
        <v>8.14</v>
      </c>
      <c r="G22" s="88">
        <v>83</v>
      </c>
      <c r="H22" s="44" t="str">
        <f t="shared" si="0"/>
        <v>475.000</v>
      </c>
      <c r="I22" s="45">
        <f t="shared" si="1"/>
        <v>2375000</v>
      </c>
      <c r="J22" s="70"/>
      <c r="K22" s="46"/>
      <c r="L22" s="88" t="s">
        <v>65</v>
      </c>
      <c r="M22" s="7">
        <v>13</v>
      </c>
    </row>
    <row r="23" spans="1:13" s="7" customFormat="1" ht="15.95" customHeight="1">
      <c r="A23" s="5">
        <v>14</v>
      </c>
      <c r="B23" s="85">
        <v>20004861</v>
      </c>
      <c r="C23" s="86" t="s">
        <v>376</v>
      </c>
      <c r="D23" s="87" t="s">
        <v>158</v>
      </c>
      <c r="E23" s="85" t="s">
        <v>374</v>
      </c>
      <c r="F23" s="116">
        <v>8.0299999999999994</v>
      </c>
      <c r="G23" s="88">
        <v>85</v>
      </c>
      <c r="H23" s="44" t="str">
        <f t="shared" si="0"/>
        <v>475.000</v>
      </c>
      <c r="I23" s="45">
        <f t="shared" si="1"/>
        <v>2375000</v>
      </c>
      <c r="J23" s="48"/>
      <c r="K23" s="46"/>
      <c r="L23" s="88"/>
      <c r="M23" s="7">
        <v>14</v>
      </c>
    </row>
    <row r="24" spans="1:13" s="7" customFormat="1" ht="15.95" customHeight="1">
      <c r="A24" s="5">
        <v>15</v>
      </c>
      <c r="B24" s="85">
        <v>20005571</v>
      </c>
      <c r="C24" s="86" t="s">
        <v>309</v>
      </c>
      <c r="D24" s="87" t="s">
        <v>130</v>
      </c>
      <c r="E24" s="85" t="s">
        <v>384</v>
      </c>
      <c r="F24" s="116">
        <v>8.2799999999999994</v>
      </c>
      <c r="G24" s="88">
        <v>81</v>
      </c>
      <c r="H24" s="44" t="str">
        <f t="shared" si="0"/>
        <v>475.000</v>
      </c>
      <c r="I24" s="45">
        <f t="shared" si="1"/>
        <v>2375000</v>
      </c>
      <c r="J24" s="68"/>
      <c r="K24" s="46"/>
      <c r="L24" s="88"/>
      <c r="M24" s="7">
        <v>15</v>
      </c>
    </row>
    <row r="25" spans="1:13" s="7" customFormat="1" ht="15.95" customHeight="1">
      <c r="A25" s="5">
        <v>16</v>
      </c>
      <c r="B25" s="85">
        <v>20005798</v>
      </c>
      <c r="C25" s="86" t="s">
        <v>386</v>
      </c>
      <c r="D25" s="87" t="s">
        <v>377</v>
      </c>
      <c r="E25" s="85" t="s">
        <v>384</v>
      </c>
      <c r="F25" s="116">
        <v>8.01</v>
      </c>
      <c r="G25" s="88">
        <v>80</v>
      </c>
      <c r="H25" s="44" t="str">
        <f t="shared" si="0"/>
        <v>475.000</v>
      </c>
      <c r="I25" s="45">
        <f t="shared" si="1"/>
        <v>2375000</v>
      </c>
      <c r="J25" s="69"/>
      <c r="K25" s="46"/>
      <c r="L25" s="88" t="s">
        <v>65</v>
      </c>
      <c r="M25" s="7">
        <v>16</v>
      </c>
    </row>
    <row r="26" spans="1:13" s="7" customFormat="1" ht="15.95" customHeight="1">
      <c r="A26" s="5">
        <v>17</v>
      </c>
      <c r="B26" s="85">
        <v>20004464</v>
      </c>
      <c r="C26" s="86" t="s">
        <v>1077</v>
      </c>
      <c r="D26" s="87" t="s">
        <v>132</v>
      </c>
      <c r="E26" s="85" t="s">
        <v>1114</v>
      </c>
      <c r="F26" s="116">
        <v>8.07</v>
      </c>
      <c r="G26" s="88">
        <v>83</v>
      </c>
      <c r="H26" s="44" t="str">
        <f t="shared" si="0"/>
        <v>475.000</v>
      </c>
      <c r="I26" s="45">
        <f t="shared" si="1"/>
        <v>2375000</v>
      </c>
      <c r="J26" s="69"/>
      <c r="K26" s="46"/>
      <c r="L26" s="88"/>
      <c r="M26" s="7">
        <v>17</v>
      </c>
    </row>
    <row r="27" spans="1:13" s="7" customFormat="1" ht="15.95" customHeight="1">
      <c r="A27" s="5">
        <v>18</v>
      </c>
      <c r="B27" s="85">
        <v>20005837</v>
      </c>
      <c r="C27" s="86" t="s">
        <v>1080</v>
      </c>
      <c r="D27" s="87" t="s">
        <v>173</v>
      </c>
      <c r="E27" s="85" t="s">
        <v>1114</v>
      </c>
      <c r="F27" s="116">
        <v>8.19</v>
      </c>
      <c r="G27" s="88">
        <v>81</v>
      </c>
      <c r="H27" s="44" t="str">
        <f t="shared" si="0"/>
        <v>475.000</v>
      </c>
      <c r="I27" s="45">
        <f t="shared" si="1"/>
        <v>2375000</v>
      </c>
      <c r="J27" s="62"/>
      <c r="K27" s="46"/>
      <c r="L27" s="88"/>
      <c r="M27" s="7">
        <v>18</v>
      </c>
    </row>
    <row r="28" spans="1:13" s="7" customFormat="1" ht="15.95" customHeight="1">
      <c r="A28" s="5">
        <v>19</v>
      </c>
      <c r="B28" s="85">
        <v>20004255</v>
      </c>
      <c r="C28" s="86" t="s">
        <v>1081</v>
      </c>
      <c r="D28" s="87" t="s">
        <v>342</v>
      </c>
      <c r="E28" s="85" t="s">
        <v>1114</v>
      </c>
      <c r="F28" s="116">
        <v>8.2799999999999994</v>
      </c>
      <c r="G28" s="88">
        <v>80</v>
      </c>
      <c r="H28" s="44" t="str">
        <f t="shared" si="0"/>
        <v>475.000</v>
      </c>
      <c r="I28" s="45">
        <f t="shared" si="1"/>
        <v>2375000</v>
      </c>
      <c r="J28" s="74"/>
      <c r="K28" s="46"/>
      <c r="L28" s="88"/>
      <c r="M28" s="7">
        <v>19</v>
      </c>
    </row>
    <row r="29" spans="1:13" s="7" customFormat="1" ht="15.95" customHeight="1">
      <c r="A29" s="5">
        <v>20</v>
      </c>
      <c r="B29" s="85">
        <v>20000453</v>
      </c>
      <c r="C29" s="86" t="s">
        <v>393</v>
      </c>
      <c r="D29" s="87" t="s">
        <v>394</v>
      </c>
      <c r="E29" s="85" t="s">
        <v>391</v>
      </c>
      <c r="F29" s="116">
        <v>8.24</v>
      </c>
      <c r="G29" s="88">
        <v>80</v>
      </c>
      <c r="H29" s="44" t="str">
        <f t="shared" si="0"/>
        <v>475.000</v>
      </c>
      <c r="I29" s="45">
        <f t="shared" si="1"/>
        <v>2375000</v>
      </c>
      <c r="J29" s="62"/>
      <c r="K29" s="46"/>
      <c r="L29" s="88" t="s">
        <v>65</v>
      </c>
      <c r="M29" s="7">
        <v>20</v>
      </c>
    </row>
    <row r="30" spans="1:13" s="7" customFormat="1" ht="15.95" customHeight="1">
      <c r="A30" s="5">
        <v>21</v>
      </c>
      <c r="B30" s="85">
        <v>20005534</v>
      </c>
      <c r="C30" s="86" t="s">
        <v>109</v>
      </c>
      <c r="D30" s="87" t="s">
        <v>93</v>
      </c>
      <c r="E30" s="85" t="s">
        <v>397</v>
      </c>
      <c r="F30" s="116">
        <v>8.9</v>
      </c>
      <c r="G30" s="88">
        <v>80</v>
      </c>
      <c r="H30" s="44" t="str">
        <f t="shared" si="0"/>
        <v>475.000</v>
      </c>
      <c r="I30" s="45">
        <f t="shared" si="1"/>
        <v>2375000</v>
      </c>
      <c r="J30" s="140">
        <f>SUM(I10:I30)</f>
        <v>49875000</v>
      </c>
      <c r="K30" s="46"/>
      <c r="L30" s="88"/>
      <c r="M30" s="7">
        <v>21</v>
      </c>
    </row>
    <row r="31" spans="1:13" s="7" customFormat="1" ht="15.95" customHeight="1">
      <c r="A31" s="5">
        <v>22</v>
      </c>
      <c r="B31" s="85">
        <v>20001049</v>
      </c>
      <c r="C31" s="86" t="s">
        <v>313</v>
      </c>
      <c r="D31" s="87" t="s">
        <v>399</v>
      </c>
      <c r="E31" s="85" t="s">
        <v>397</v>
      </c>
      <c r="F31" s="116">
        <v>9.11</v>
      </c>
      <c r="G31" s="88">
        <v>74</v>
      </c>
      <c r="H31" s="44" t="str">
        <f t="shared" si="0"/>
        <v>300.000</v>
      </c>
      <c r="I31" s="45">
        <f t="shared" si="1"/>
        <v>1500000</v>
      </c>
      <c r="J31" s="67"/>
      <c r="K31" s="46"/>
      <c r="L31" s="88" t="s">
        <v>65</v>
      </c>
      <c r="M31" s="7">
        <v>1</v>
      </c>
    </row>
    <row r="32" spans="1:13" s="7" customFormat="1" ht="15.95" customHeight="1">
      <c r="A32" s="5">
        <v>23</v>
      </c>
      <c r="B32" s="85">
        <v>19002957</v>
      </c>
      <c r="C32" s="86" t="s">
        <v>409</v>
      </c>
      <c r="D32" s="87" t="s">
        <v>113</v>
      </c>
      <c r="E32" s="85" t="s">
        <v>383</v>
      </c>
      <c r="F32" s="116">
        <v>9.06</v>
      </c>
      <c r="G32" s="88">
        <v>71</v>
      </c>
      <c r="H32" s="44" t="str">
        <f t="shared" si="0"/>
        <v>300.000</v>
      </c>
      <c r="I32" s="45">
        <f t="shared" si="1"/>
        <v>1500000</v>
      </c>
      <c r="J32" s="69"/>
      <c r="K32" s="46"/>
      <c r="L32" s="88"/>
      <c r="M32" s="7">
        <v>2</v>
      </c>
    </row>
    <row r="33" spans="1:13" s="7" customFormat="1" ht="15.95" customHeight="1">
      <c r="A33" s="5">
        <v>24</v>
      </c>
      <c r="B33" s="85">
        <v>20002515</v>
      </c>
      <c r="C33" s="86" t="s">
        <v>129</v>
      </c>
      <c r="D33" s="87" t="s">
        <v>192</v>
      </c>
      <c r="E33" s="85" t="s">
        <v>395</v>
      </c>
      <c r="F33" s="116">
        <v>8.9700000000000006</v>
      </c>
      <c r="G33" s="88">
        <v>75</v>
      </c>
      <c r="H33" s="44" t="str">
        <f t="shared" si="0"/>
        <v>300.000</v>
      </c>
      <c r="I33" s="45">
        <f t="shared" si="1"/>
        <v>1500000</v>
      </c>
      <c r="J33" s="46"/>
      <c r="K33" s="46"/>
      <c r="L33" s="88"/>
      <c r="M33" s="7">
        <v>3</v>
      </c>
    </row>
    <row r="34" spans="1:13" s="7" customFormat="1" ht="15.95" customHeight="1">
      <c r="A34" s="5">
        <v>25</v>
      </c>
      <c r="B34" s="85">
        <v>20003671</v>
      </c>
      <c r="C34" s="86" t="s">
        <v>1096</v>
      </c>
      <c r="D34" s="87" t="s">
        <v>744</v>
      </c>
      <c r="E34" s="85" t="s">
        <v>397</v>
      </c>
      <c r="F34" s="116">
        <v>8.85</v>
      </c>
      <c r="G34" s="88">
        <v>78</v>
      </c>
      <c r="H34" s="44" t="str">
        <f t="shared" si="0"/>
        <v>300.000</v>
      </c>
      <c r="I34" s="45">
        <f t="shared" si="1"/>
        <v>1500000</v>
      </c>
      <c r="J34" s="68"/>
      <c r="K34" s="46"/>
      <c r="L34" s="88" t="s">
        <v>65</v>
      </c>
      <c r="M34" s="7">
        <v>4</v>
      </c>
    </row>
    <row r="35" spans="1:13" s="7" customFormat="1" ht="15.95" customHeight="1">
      <c r="A35" s="5">
        <v>26</v>
      </c>
      <c r="B35" s="85">
        <v>20003650</v>
      </c>
      <c r="C35" s="86" t="s">
        <v>1082</v>
      </c>
      <c r="D35" s="87" t="s">
        <v>255</v>
      </c>
      <c r="E35" s="85" t="s">
        <v>390</v>
      </c>
      <c r="F35" s="116">
        <v>8.56</v>
      </c>
      <c r="G35" s="88">
        <v>72</v>
      </c>
      <c r="H35" s="123" t="str">
        <f t="shared" si="0"/>
        <v>300.000</v>
      </c>
      <c r="I35" s="83">
        <f t="shared" si="1"/>
        <v>1500000</v>
      </c>
      <c r="J35" s="129"/>
      <c r="K35" s="46"/>
      <c r="L35" s="88" t="s">
        <v>65</v>
      </c>
      <c r="M35" s="7">
        <v>5</v>
      </c>
    </row>
    <row r="36" spans="1:13" s="7" customFormat="1" ht="15.95" customHeight="1">
      <c r="A36" s="5">
        <v>27</v>
      </c>
      <c r="B36" s="85">
        <v>20000288</v>
      </c>
      <c r="C36" s="86" t="s">
        <v>1086</v>
      </c>
      <c r="D36" s="87" t="s">
        <v>1087</v>
      </c>
      <c r="E36" s="85" t="s">
        <v>1116</v>
      </c>
      <c r="F36" s="116">
        <v>8.43</v>
      </c>
      <c r="G36" s="88">
        <v>75</v>
      </c>
      <c r="H36" s="44" t="str">
        <f t="shared" si="0"/>
        <v>300.000</v>
      </c>
      <c r="I36" s="45">
        <f t="shared" si="1"/>
        <v>1500000</v>
      </c>
      <c r="J36" s="69"/>
      <c r="K36" s="46"/>
      <c r="L36" s="88" t="s">
        <v>65</v>
      </c>
      <c r="M36" s="7">
        <v>6</v>
      </c>
    </row>
    <row r="37" spans="1:13" s="7" customFormat="1" ht="15.95" customHeight="1">
      <c r="A37" s="5">
        <v>28</v>
      </c>
      <c r="B37" s="85">
        <v>20000294</v>
      </c>
      <c r="C37" s="86" t="s">
        <v>388</v>
      </c>
      <c r="D37" s="87" t="s">
        <v>72</v>
      </c>
      <c r="E37" s="85" t="s">
        <v>387</v>
      </c>
      <c r="F37" s="116">
        <v>8.39</v>
      </c>
      <c r="G37" s="88">
        <v>78</v>
      </c>
      <c r="H37" s="44" t="str">
        <f t="shared" si="0"/>
        <v>300.000</v>
      </c>
      <c r="I37" s="45">
        <f t="shared" si="1"/>
        <v>1500000</v>
      </c>
      <c r="J37" s="69"/>
      <c r="K37" s="46"/>
      <c r="L37" s="88"/>
      <c r="M37" s="7">
        <v>7</v>
      </c>
    </row>
    <row r="38" spans="1:13" s="7" customFormat="1" ht="15.95" customHeight="1">
      <c r="A38" s="5">
        <v>29</v>
      </c>
      <c r="B38" s="85">
        <v>20000680</v>
      </c>
      <c r="C38" s="86" t="s">
        <v>838</v>
      </c>
      <c r="D38" s="87" t="s">
        <v>238</v>
      </c>
      <c r="E38" s="85" t="s">
        <v>391</v>
      </c>
      <c r="F38" s="116">
        <v>8.3699999999999992</v>
      </c>
      <c r="G38" s="88">
        <v>75</v>
      </c>
      <c r="H38" s="44" t="str">
        <f t="shared" si="0"/>
        <v>300.000</v>
      </c>
      <c r="I38" s="45">
        <f t="shared" si="1"/>
        <v>1500000</v>
      </c>
      <c r="J38" s="69"/>
      <c r="K38" s="46"/>
      <c r="L38" s="88" t="s">
        <v>65</v>
      </c>
      <c r="M38" s="7">
        <v>8</v>
      </c>
    </row>
    <row r="39" spans="1:13" s="7" customFormat="1" ht="15.95" customHeight="1">
      <c r="A39" s="5">
        <v>30</v>
      </c>
      <c r="B39" s="85">
        <v>20000010</v>
      </c>
      <c r="C39" s="86" t="s">
        <v>1035</v>
      </c>
      <c r="D39" s="87" t="s">
        <v>78</v>
      </c>
      <c r="E39" s="85" t="s">
        <v>397</v>
      </c>
      <c r="F39" s="116">
        <v>8.36</v>
      </c>
      <c r="G39" s="88">
        <v>77</v>
      </c>
      <c r="H39" s="44" t="str">
        <f t="shared" si="0"/>
        <v>300.000</v>
      </c>
      <c r="I39" s="45">
        <f t="shared" si="1"/>
        <v>1500000</v>
      </c>
      <c r="J39" s="143"/>
      <c r="K39" s="46"/>
      <c r="L39" s="88"/>
      <c r="M39" s="7">
        <v>9</v>
      </c>
    </row>
    <row r="40" spans="1:13" s="7" customFormat="1" ht="15.95" customHeight="1">
      <c r="A40" s="5">
        <v>31</v>
      </c>
      <c r="B40" s="85">
        <v>20003130</v>
      </c>
      <c r="C40" s="86" t="s">
        <v>367</v>
      </c>
      <c r="D40" s="87" t="s">
        <v>368</v>
      </c>
      <c r="E40" s="85" t="s">
        <v>364</v>
      </c>
      <c r="F40" s="116">
        <v>8.32</v>
      </c>
      <c r="G40" s="88">
        <v>74</v>
      </c>
      <c r="H40" s="44" t="str">
        <f t="shared" si="0"/>
        <v>300.000</v>
      </c>
      <c r="I40" s="45">
        <f t="shared" si="1"/>
        <v>1500000</v>
      </c>
      <c r="J40" s="69"/>
      <c r="K40" s="46"/>
      <c r="L40" s="88" t="s">
        <v>65</v>
      </c>
      <c r="M40" s="7">
        <v>10</v>
      </c>
    </row>
    <row r="41" spans="1:13" s="7" customFormat="1" ht="15.95" customHeight="1">
      <c r="A41" s="5">
        <v>32</v>
      </c>
      <c r="B41" s="85">
        <v>20000313</v>
      </c>
      <c r="C41" s="86" t="s">
        <v>85</v>
      </c>
      <c r="D41" s="87" t="s">
        <v>126</v>
      </c>
      <c r="E41" s="85" t="s">
        <v>391</v>
      </c>
      <c r="F41" s="116">
        <v>8.31</v>
      </c>
      <c r="G41" s="88">
        <v>75</v>
      </c>
      <c r="H41" s="44" t="str">
        <f t="shared" si="0"/>
        <v>300.000</v>
      </c>
      <c r="I41" s="45">
        <f t="shared" si="1"/>
        <v>1500000</v>
      </c>
      <c r="J41" s="67"/>
      <c r="K41" s="46"/>
      <c r="L41" s="88"/>
      <c r="M41" s="7">
        <v>11</v>
      </c>
    </row>
    <row r="42" spans="1:13" s="7" customFormat="1" ht="15.95" customHeight="1">
      <c r="A42" s="5">
        <v>33</v>
      </c>
      <c r="B42" s="85">
        <v>20001037</v>
      </c>
      <c r="C42" s="86" t="s">
        <v>396</v>
      </c>
      <c r="D42" s="87" t="s">
        <v>132</v>
      </c>
      <c r="E42" s="85" t="s">
        <v>397</v>
      </c>
      <c r="F42" s="116">
        <v>8.3000000000000007</v>
      </c>
      <c r="G42" s="88">
        <v>71</v>
      </c>
      <c r="H42" s="44" t="str">
        <f t="shared" ref="H42:H53" si="2">IF(AND(F42&gt;=9,G42&gt;=90),"550.000",IF(AND(F42&gt;=8,G42&gt;=80),"475.000",IF(AND(F42&gt;=7,G42&gt;=70),"300.000"," ")))</f>
        <v>300.000</v>
      </c>
      <c r="I42" s="45">
        <f t="shared" ref="I42:I53" si="3">H42*5</f>
        <v>1500000</v>
      </c>
      <c r="J42" s="69"/>
      <c r="K42" s="46"/>
      <c r="L42" s="88" t="s">
        <v>65</v>
      </c>
      <c r="M42" s="7">
        <v>12</v>
      </c>
    </row>
    <row r="43" spans="1:13" s="7" customFormat="1" ht="15.95" customHeight="1">
      <c r="A43" s="5">
        <v>34</v>
      </c>
      <c r="B43" s="85">
        <v>20002395</v>
      </c>
      <c r="C43" s="86" t="s">
        <v>1054</v>
      </c>
      <c r="D43" s="87" t="s">
        <v>86</v>
      </c>
      <c r="E43" s="85" t="s">
        <v>1108</v>
      </c>
      <c r="F43" s="116">
        <v>8.17</v>
      </c>
      <c r="G43" s="88">
        <v>72</v>
      </c>
      <c r="H43" s="44" t="str">
        <f t="shared" si="2"/>
        <v>300.000</v>
      </c>
      <c r="I43" s="45">
        <f t="shared" si="3"/>
        <v>1500000</v>
      </c>
      <c r="J43" s="69"/>
      <c r="K43" s="46"/>
      <c r="L43" s="88"/>
      <c r="M43" s="7">
        <v>13</v>
      </c>
    </row>
    <row r="44" spans="1:13" s="7" customFormat="1" ht="15.95" customHeight="1">
      <c r="A44" s="5">
        <v>35</v>
      </c>
      <c r="B44" s="85">
        <v>20003537</v>
      </c>
      <c r="C44" s="86" t="s">
        <v>1085</v>
      </c>
      <c r="D44" s="87" t="s">
        <v>132</v>
      </c>
      <c r="E44" s="85" t="s">
        <v>1116</v>
      </c>
      <c r="F44" s="116">
        <v>8.1300000000000008</v>
      </c>
      <c r="G44" s="88">
        <v>75</v>
      </c>
      <c r="H44" s="44" t="str">
        <f t="shared" si="2"/>
        <v>300.000</v>
      </c>
      <c r="I44" s="45">
        <f t="shared" si="3"/>
        <v>1500000</v>
      </c>
      <c r="J44" s="46"/>
      <c r="K44" s="46"/>
      <c r="L44" s="88"/>
      <c r="M44" s="7">
        <v>14</v>
      </c>
    </row>
    <row r="45" spans="1:13" s="7" customFormat="1" ht="15.95" customHeight="1">
      <c r="A45" s="5">
        <v>36</v>
      </c>
      <c r="B45" s="85">
        <v>20002300</v>
      </c>
      <c r="C45" s="86" t="s">
        <v>1057</v>
      </c>
      <c r="D45" s="87" t="s">
        <v>368</v>
      </c>
      <c r="E45" s="85" t="s">
        <v>1108</v>
      </c>
      <c r="F45" s="116">
        <v>8.1</v>
      </c>
      <c r="G45" s="88">
        <v>75</v>
      </c>
      <c r="H45" s="44" t="str">
        <f t="shared" si="2"/>
        <v>300.000</v>
      </c>
      <c r="I45" s="45">
        <f t="shared" si="3"/>
        <v>1500000</v>
      </c>
      <c r="J45" s="119"/>
      <c r="K45" s="46"/>
      <c r="L45" s="88"/>
      <c r="M45" s="7">
        <v>15</v>
      </c>
    </row>
    <row r="46" spans="1:13" s="7" customFormat="1" ht="15.95" customHeight="1">
      <c r="A46" s="5">
        <v>37</v>
      </c>
      <c r="B46" s="85">
        <v>20003317</v>
      </c>
      <c r="C46" s="86" t="s">
        <v>81</v>
      </c>
      <c r="D46" s="87" t="s">
        <v>158</v>
      </c>
      <c r="E46" s="85" t="s">
        <v>334</v>
      </c>
      <c r="F46" s="116">
        <v>8.06</v>
      </c>
      <c r="G46" s="88">
        <v>75</v>
      </c>
      <c r="H46" s="44" t="str">
        <f t="shared" si="2"/>
        <v>300.000</v>
      </c>
      <c r="I46" s="45">
        <f t="shared" si="3"/>
        <v>1500000</v>
      </c>
      <c r="J46" s="177"/>
      <c r="K46" s="46"/>
      <c r="L46" s="88"/>
      <c r="M46" s="7">
        <v>16</v>
      </c>
    </row>
    <row r="47" spans="1:13" s="7" customFormat="1" ht="15.95" customHeight="1">
      <c r="A47" s="5">
        <v>38</v>
      </c>
      <c r="B47" s="85">
        <v>20006701</v>
      </c>
      <c r="C47" s="86" t="s">
        <v>280</v>
      </c>
      <c r="D47" s="87" t="s">
        <v>281</v>
      </c>
      <c r="E47" s="85" t="s">
        <v>1103</v>
      </c>
      <c r="F47" s="116">
        <v>8.06</v>
      </c>
      <c r="G47" s="88">
        <v>75</v>
      </c>
      <c r="H47" s="44" t="str">
        <f t="shared" si="2"/>
        <v>300.000</v>
      </c>
      <c r="I47" s="45">
        <f t="shared" si="3"/>
        <v>1500000</v>
      </c>
      <c r="J47" s="69"/>
      <c r="K47" s="46"/>
      <c r="L47" s="88"/>
      <c r="M47" s="7">
        <v>17</v>
      </c>
    </row>
    <row r="48" spans="1:13" s="7" customFormat="1" ht="15.95" customHeight="1">
      <c r="A48" s="5">
        <v>39</v>
      </c>
      <c r="B48" s="85">
        <v>20004991</v>
      </c>
      <c r="C48" s="86" t="s">
        <v>1042</v>
      </c>
      <c r="D48" s="87" t="s">
        <v>117</v>
      </c>
      <c r="E48" s="85" t="s">
        <v>341</v>
      </c>
      <c r="F48" s="116">
        <v>8.0299999999999994</v>
      </c>
      <c r="G48" s="88">
        <v>79</v>
      </c>
      <c r="H48" s="44" t="str">
        <f t="shared" si="2"/>
        <v>300.000</v>
      </c>
      <c r="I48" s="45">
        <f t="shared" si="3"/>
        <v>1500000</v>
      </c>
      <c r="J48" s="178"/>
      <c r="K48" s="46"/>
      <c r="L48" s="88"/>
      <c r="M48" s="7">
        <v>18</v>
      </c>
    </row>
    <row r="49" spans="1:13" s="7" customFormat="1" ht="15.95" customHeight="1">
      <c r="A49" s="5">
        <v>40</v>
      </c>
      <c r="B49" s="85">
        <v>20004906</v>
      </c>
      <c r="C49" s="86" t="s">
        <v>1047</v>
      </c>
      <c r="D49" s="87" t="s">
        <v>408</v>
      </c>
      <c r="E49" s="85" t="s">
        <v>343</v>
      </c>
      <c r="F49" s="116">
        <v>8.01</v>
      </c>
      <c r="G49" s="88">
        <v>77</v>
      </c>
      <c r="H49" s="44" t="str">
        <f t="shared" si="2"/>
        <v>300.000</v>
      </c>
      <c r="I49" s="45">
        <f t="shared" si="3"/>
        <v>1500000</v>
      </c>
      <c r="J49" s="69"/>
      <c r="K49" s="46"/>
      <c r="L49" s="88"/>
      <c r="M49" s="7">
        <v>19</v>
      </c>
    </row>
    <row r="50" spans="1:13" s="7" customFormat="1" ht="15.95" customHeight="1">
      <c r="A50" s="5">
        <v>41</v>
      </c>
      <c r="B50" s="85">
        <v>20001428</v>
      </c>
      <c r="C50" s="86" t="s">
        <v>355</v>
      </c>
      <c r="D50" s="87" t="s">
        <v>337</v>
      </c>
      <c r="E50" s="85" t="s">
        <v>1107</v>
      </c>
      <c r="F50" s="116">
        <v>7.36</v>
      </c>
      <c r="G50" s="88">
        <v>95</v>
      </c>
      <c r="H50" s="44" t="str">
        <f t="shared" si="2"/>
        <v>300.000</v>
      </c>
      <c r="I50" s="45">
        <f t="shared" si="3"/>
        <v>1500000</v>
      </c>
      <c r="J50" s="62"/>
      <c r="K50" s="46"/>
      <c r="L50" s="88"/>
      <c r="M50" s="7">
        <v>20</v>
      </c>
    </row>
    <row r="51" spans="1:13" s="7" customFormat="1" ht="15.95" customHeight="1">
      <c r="A51" s="5">
        <v>42</v>
      </c>
      <c r="B51" s="85">
        <v>20005090</v>
      </c>
      <c r="C51" s="86" t="s">
        <v>1041</v>
      </c>
      <c r="D51" s="87" t="s">
        <v>106</v>
      </c>
      <c r="E51" s="85" t="s">
        <v>1102</v>
      </c>
      <c r="F51" s="116">
        <v>7.97</v>
      </c>
      <c r="G51" s="88">
        <v>93</v>
      </c>
      <c r="H51" s="44" t="str">
        <f t="shared" si="2"/>
        <v>300.000</v>
      </c>
      <c r="I51" s="45">
        <f t="shared" si="3"/>
        <v>1500000</v>
      </c>
      <c r="J51" s="48"/>
      <c r="K51" s="46"/>
      <c r="L51" s="88"/>
      <c r="M51" s="7">
        <v>21</v>
      </c>
    </row>
    <row r="52" spans="1:13" s="7" customFormat="1" ht="15.95" customHeight="1">
      <c r="A52" s="5">
        <v>43</v>
      </c>
      <c r="B52" s="85">
        <v>20004109</v>
      </c>
      <c r="C52" s="86" t="s">
        <v>923</v>
      </c>
      <c r="D52" s="87" t="s">
        <v>245</v>
      </c>
      <c r="E52" s="85" t="s">
        <v>1112</v>
      </c>
      <c r="F52" s="116">
        <v>7.91</v>
      </c>
      <c r="G52" s="88">
        <v>92</v>
      </c>
      <c r="H52" s="44" t="str">
        <f t="shared" si="2"/>
        <v>300.000</v>
      </c>
      <c r="I52" s="45">
        <f t="shared" si="3"/>
        <v>1500000</v>
      </c>
      <c r="J52" s="62"/>
      <c r="K52" s="46"/>
      <c r="L52" s="88"/>
      <c r="M52" s="7">
        <v>22</v>
      </c>
    </row>
    <row r="53" spans="1:13" s="7" customFormat="1" ht="15.95" customHeight="1">
      <c r="A53" s="260">
        <v>44</v>
      </c>
      <c r="B53" s="261">
        <v>20004537</v>
      </c>
      <c r="C53" s="262" t="s">
        <v>1035</v>
      </c>
      <c r="D53" s="263" t="s">
        <v>1036</v>
      </c>
      <c r="E53" s="261" t="s">
        <v>338</v>
      </c>
      <c r="F53" s="264">
        <v>7.45</v>
      </c>
      <c r="G53" s="265">
        <v>91</v>
      </c>
      <c r="H53" s="266" t="str">
        <f t="shared" si="2"/>
        <v>300.000</v>
      </c>
      <c r="I53" s="267">
        <f t="shared" si="3"/>
        <v>1500000</v>
      </c>
      <c r="J53" s="267">
        <f>SUM(I31:I53)</f>
        <v>34500000</v>
      </c>
      <c r="K53" s="46"/>
      <c r="L53" s="88"/>
      <c r="M53" s="7">
        <v>23</v>
      </c>
    </row>
    <row r="54" spans="1:13" s="7" customFormat="1" ht="15.95" customHeight="1">
      <c r="A54" s="5">
        <v>45</v>
      </c>
      <c r="B54" s="85">
        <v>20005514</v>
      </c>
      <c r="C54" s="86" t="s">
        <v>104</v>
      </c>
      <c r="D54" s="87" t="s">
        <v>78</v>
      </c>
      <c r="E54" s="85" t="s">
        <v>338</v>
      </c>
      <c r="F54" s="116">
        <v>7.99</v>
      </c>
      <c r="G54" s="88">
        <v>80</v>
      </c>
      <c r="H54" s="44" t="str">
        <f t="shared" ref="H54:H85" si="4">IF(AND(F54&gt;=9,G54&gt;=90),"550.000",IF(AND(F54&gt;=8,G54&gt;=80),"475.000",IF(AND(F54&gt;=7,G54&gt;=70),"300.000"," ")))</f>
        <v>300.000</v>
      </c>
      <c r="I54" s="45">
        <f t="shared" ref="I54:I85" si="5">H54*5</f>
        <v>1500000</v>
      </c>
      <c r="J54" s="46"/>
      <c r="K54" s="46"/>
      <c r="L54" s="88"/>
      <c r="M54" s="7">
        <v>1</v>
      </c>
    </row>
    <row r="55" spans="1:13" s="7" customFormat="1" ht="15.95" customHeight="1">
      <c r="A55" s="5">
        <v>46</v>
      </c>
      <c r="B55" s="85">
        <v>20005258</v>
      </c>
      <c r="C55" s="86" t="s">
        <v>335</v>
      </c>
      <c r="D55" s="87" t="s">
        <v>173</v>
      </c>
      <c r="E55" s="85" t="s">
        <v>338</v>
      </c>
      <c r="F55" s="116">
        <v>7.8</v>
      </c>
      <c r="G55" s="88">
        <v>86</v>
      </c>
      <c r="H55" s="44" t="str">
        <f t="shared" si="4"/>
        <v>300.000</v>
      </c>
      <c r="I55" s="45">
        <f t="shared" si="5"/>
        <v>1500000</v>
      </c>
      <c r="J55" s="69"/>
      <c r="K55" s="46"/>
      <c r="L55" s="88"/>
      <c r="M55" s="7">
        <v>2</v>
      </c>
    </row>
    <row r="56" spans="1:13" s="7" customFormat="1" ht="15.95" customHeight="1">
      <c r="A56" s="5">
        <v>47</v>
      </c>
      <c r="B56" s="85">
        <v>20004328</v>
      </c>
      <c r="C56" s="86" t="s">
        <v>109</v>
      </c>
      <c r="D56" s="87" t="s">
        <v>174</v>
      </c>
      <c r="E56" s="85" t="s">
        <v>339</v>
      </c>
      <c r="F56" s="116">
        <v>7.76</v>
      </c>
      <c r="G56" s="88">
        <v>88</v>
      </c>
      <c r="H56" s="44" t="str">
        <f t="shared" si="4"/>
        <v>300.000</v>
      </c>
      <c r="I56" s="45">
        <f t="shared" si="5"/>
        <v>1500000</v>
      </c>
      <c r="J56" s="143"/>
      <c r="K56" s="46"/>
      <c r="L56" s="88"/>
      <c r="M56" s="7">
        <v>3</v>
      </c>
    </row>
    <row r="57" spans="1:13" s="7" customFormat="1" ht="15.95" customHeight="1">
      <c r="A57" s="5">
        <v>48</v>
      </c>
      <c r="B57" s="85">
        <v>20002927</v>
      </c>
      <c r="C57" s="86" t="s">
        <v>1037</v>
      </c>
      <c r="D57" s="87" t="s">
        <v>324</v>
      </c>
      <c r="E57" s="85" t="s">
        <v>339</v>
      </c>
      <c r="F57" s="116">
        <v>7.55</v>
      </c>
      <c r="G57" s="88">
        <v>76</v>
      </c>
      <c r="H57" s="44" t="str">
        <f t="shared" si="4"/>
        <v>300.000</v>
      </c>
      <c r="I57" s="45">
        <f t="shared" si="5"/>
        <v>1500000</v>
      </c>
      <c r="J57" s="74"/>
      <c r="K57" s="46"/>
      <c r="L57" s="88"/>
      <c r="M57" s="7">
        <v>4</v>
      </c>
    </row>
    <row r="58" spans="1:13" s="7" customFormat="1" ht="15.95" customHeight="1">
      <c r="A58" s="5">
        <v>49</v>
      </c>
      <c r="B58" s="85">
        <v>20000152</v>
      </c>
      <c r="C58" s="86" t="s">
        <v>82</v>
      </c>
      <c r="D58" s="87" t="s">
        <v>1038</v>
      </c>
      <c r="E58" s="85" t="s">
        <v>339</v>
      </c>
      <c r="F58" s="116">
        <v>7.32</v>
      </c>
      <c r="G58" s="88">
        <v>71</v>
      </c>
      <c r="H58" s="44" t="str">
        <f t="shared" si="4"/>
        <v>300.000</v>
      </c>
      <c r="I58" s="45">
        <f t="shared" si="5"/>
        <v>1500000</v>
      </c>
      <c r="J58" s="69"/>
      <c r="K58" s="46"/>
      <c r="L58" s="88"/>
      <c r="M58" s="7">
        <v>5</v>
      </c>
    </row>
    <row r="59" spans="1:13" s="7" customFormat="1" ht="15.95" customHeight="1">
      <c r="A59" s="5">
        <v>50</v>
      </c>
      <c r="B59" s="85">
        <v>20002533</v>
      </c>
      <c r="C59" s="86" t="s">
        <v>1040</v>
      </c>
      <c r="D59" s="87" t="s">
        <v>585</v>
      </c>
      <c r="E59" s="85" t="s">
        <v>1102</v>
      </c>
      <c r="F59" s="116">
        <v>7.19</v>
      </c>
      <c r="G59" s="88">
        <v>70</v>
      </c>
      <c r="H59" s="44" t="str">
        <f t="shared" si="4"/>
        <v>300.000</v>
      </c>
      <c r="I59" s="45">
        <f t="shared" si="5"/>
        <v>1500000</v>
      </c>
      <c r="J59" s="70"/>
      <c r="K59" s="46"/>
      <c r="L59" s="88"/>
      <c r="M59" s="7">
        <v>6</v>
      </c>
    </row>
    <row r="60" spans="1:13" s="7" customFormat="1" ht="15.95" customHeight="1">
      <c r="A60" s="5">
        <v>51</v>
      </c>
      <c r="B60" s="85">
        <v>20005065</v>
      </c>
      <c r="C60" s="86" t="s">
        <v>1046</v>
      </c>
      <c r="D60" s="87" t="s">
        <v>178</v>
      </c>
      <c r="E60" s="85" t="s">
        <v>341</v>
      </c>
      <c r="F60" s="116">
        <v>7.49</v>
      </c>
      <c r="G60" s="88">
        <v>75</v>
      </c>
      <c r="H60" s="44" t="str">
        <f t="shared" si="4"/>
        <v>300.000</v>
      </c>
      <c r="I60" s="45">
        <f t="shared" si="5"/>
        <v>1500000</v>
      </c>
      <c r="J60" s="48"/>
      <c r="K60" s="46"/>
      <c r="L60" s="88"/>
      <c r="M60" s="7">
        <v>7</v>
      </c>
    </row>
    <row r="61" spans="1:13" s="7" customFormat="1" ht="15.95" customHeight="1">
      <c r="A61" s="5">
        <v>52</v>
      </c>
      <c r="B61" s="85">
        <v>20004181</v>
      </c>
      <c r="C61" s="86" t="s">
        <v>81</v>
      </c>
      <c r="D61" s="87" t="s">
        <v>128</v>
      </c>
      <c r="E61" s="85" t="s">
        <v>343</v>
      </c>
      <c r="F61" s="116">
        <v>7.9</v>
      </c>
      <c r="G61" s="88">
        <v>82</v>
      </c>
      <c r="H61" s="44" t="str">
        <f t="shared" si="4"/>
        <v>300.000</v>
      </c>
      <c r="I61" s="45">
        <f t="shared" si="5"/>
        <v>1500000</v>
      </c>
      <c r="J61" s="65"/>
      <c r="K61" s="46"/>
      <c r="L61" s="88"/>
      <c r="M61" s="7">
        <v>8</v>
      </c>
    </row>
    <row r="62" spans="1:13" s="7" customFormat="1" ht="15.95" customHeight="1">
      <c r="A62" s="5">
        <v>53</v>
      </c>
      <c r="B62" s="85">
        <v>20004058</v>
      </c>
      <c r="C62" s="86" t="s">
        <v>109</v>
      </c>
      <c r="D62" s="87" t="s">
        <v>120</v>
      </c>
      <c r="E62" s="85" t="s">
        <v>343</v>
      </c>
      <c r="F62" s="116">
        <v>7.23</v>
      </c>
      <c r="G62" s="88">
        <v>79</v>
      </c>
      <c r="H62" s="44" t="str">
        <f t="shared" si="4"/>
        <v>300.000</v>
      </c>
      <c r="I62" s="45">
        <f t="shared" si="5"/>
        <v>1500000</v>
      </c>
      <c r="J62" s="48"/>
      <c r="K62" s="46"/>
      <c r="L62" s="88"/>
      <c r="M62" s="7">
        <v>9</v>
      </c>
    </row>
    <row r="63" spans="1:13" s="7" customFormat="1" ht="15.95" customHeight="1">
      <c r="A63" s="5">
        <v>54</v>
      </c>
      <c r="B63" s="85">
        <v>20003476</v>
      </c>
      <c r="C63" s="86" t="s">
        <v>114</v>
      </c>
      <c r="D63" s="87" t="s">
        <v>237</v>
      </c>
      <c r="E63" s="85" t="s">
        <v>343</v>
      </c>
      <c r="F63" s="116">
        <v>7.04</v>
      </c>
      <c r="G63" s="88">
        <v>70</v>
      </c>
      <c r="H63" s="44" t="str">
        <f t="shared" si="4"/>
        <v>300.000</v>
      </c>
      <c r="I63" s="45">
        <f t="shared" si="5"/>
        <v>1500000</v>
      </c>
      <c r="J63" s="65"/>
      <c r="K63" s="46"/>
      <c r="L63" s="88"/>
      <c r="M63" s="7">
        <v>10</v>
      </c>
    </row>
    <row r="64" spans="1:13" s="7" customFormat="1" ht="15.95" customHeight="1">
      <c r="A64" s="5">
        <v>55</v>
      </c>
      <c r="B64" s="85">
        <v>20005692</v>
      </c>
      <c r="C64" s="86" t="s">
        <v>1048</v>
      </c>
      <c r="D64" s="87" t="s">
        <v>117</v>
      </c>
      <c r="E64" s="85" t="s">
        <v>1104</v>
      </c>
      <c r="F64" s="116">
        <v>7.38</v>
      </c>
      <c r="G64" s="88">
        <v>72</v>
      </c>
      <c r="H64" s="44" t="str">
        <f t="shared" si="4"/>
        <v>300.000</v>
      </c>
      <c r="I64" s="45">
        <f t="shared" si="5"/>
        <v>1500000</v>
      </c>
      <c r="J64" s="69"/>
      <c r="K64" s="46"/>
      <c r="L64" s="88"/>
      <c r="M64" s="7">
        <v>11</v>
      </c>
    </row>
    <row r="65" spans="1:13" s="7" customFormat="1" ht="15.95" customHeight="1">
      <c r="A65" s="5">
        <v>56</v>
      </c>
      <c r="B65" s="85">
        <v>20004130</v>
      </c>
      <c r="C65" s="86" t="s">
        <v>81</v>
      </c>
      <c r="D65" s="87" t="s">
        <v>342</v>
      </c>
      <c r="E65" s="85" t="s">
        <v>345</v>
      </c>
      <c r="F65" s="116">
        <v>7.91</v>
      </c>
      <c r="G65" s="88">
        <v>74</v>
      </c>
      <c r="H65" s="44" t="str">
        <f t="shared" si="4"/>
        <v>300.000</v>
      </c>
      <c r="I65" s="45">
        <f t="shared" si="5"/>
        <v>1500000</v>
      </c>
      <c r="J65" s="69"/>
      <c r="K65" s="46"/>
      <c r="L65" s="88"/>
      <c r="M65" s="7">
        <v>12</v>
      </c>
    </row>
    <row r="66" spans="1:13" s="7" customFormat="1" ht="15.95" customHeight="1">
      <c r="A66" s="5">
        <v>57</v>
      </c>
      <c r="B66" s="85">
        <v>20005284</v>
      </c>
      <c r="C66" s="86" t="s">
        <v>1035</v>
      </c>
      <c r="D66" s="87" t="s">
        <v>176</v>
      </c>
      <c r="E66" s="85" t="s">
        <v>1105</v>
      </c>
      <c r="F66" s="116">
        <v>7.06</v>
      </c>
      <c r="G66" s="88">
        <v>74</v>
      </c>
      <c r="H66" s="44" t="str">
        <f t="shared" si="4"/>
        <v>300.000</v>
      </c>
      <c r="I66" s="45">
        <f t="shared" si="5"/>
        <v>1500000</v>
      </c>
      <c r="J66" s="69"/>
      <c r="K66" s="46"/>
      <c r="L66" s="88"/>
      <c r="M66" s="7">
        <v>13</v>
      </c>
    </row>
    <row r="67" spans="1:13" s="7" customFormat="1" ht="15.95" customHeight="1">
      <c r="A67" s="5">
        <v>58</v>
      </c>
      <c r="B67" s="189">
        <v>20002256</v>
      </c>
      <c r="C67" s="190" t="s">
        <v>272</v>
      </c>
      <c r="D67" s="191" t="s">
        <v>244</v>
      </c>
      <c r="E67" s="193" t="s">
        <v>347</v>
      </c>
      <c r="F67" s="195">
        <v>7.22</v>
      </c>
      <c r="G67" s="206">
        <v>80</v>
      </c>
      <c r="H67" s="44" t="str">
        <f t="shared" si="4"/>
        <v>300.000</v>
      </c>
      <c r="I67" s="45">
        <f t="shared" si="5"/>
        <v>1500000</v>
      </c>
      <c r="J67" s="70"/>
      <c r="K67" s="46"/>
      <c r="L67" s="88"/>
      <c r="M67" s="7">
        <v>14</v>
      </c>
    </row>
    <row r="68" spans="1:13" s="7" customFormat="1" ht="15.95" customHeight="1">
      <c r="A68" s="5">
        <v>59</v>
      </c>
      <c r="B68" s="189">
        <v>20002876</v>
      </c>
      <c r="C68" s="190" t="s">
        <v>348</v>
      </c>
      <c r="D68" s="191" t="s">
        <v>80</v>
      </c>
      <c r="E68" s="193" t="s">
        <v>347</v>
      </c>
      <c r="F68" s="195">
        <v>7.83</v>
      </c>
      <c r="G68" s="206">
        <v>70</v>
      </c>
      <c r="H68" s="44" t="str">
        <f t="shared" si="4"/>
        <v>300.000</v>
      </c>
      <c r="I68" s="45">
        <f t="shared" si="5"/>
        <v>1500000</v>
      </c>
      <c r="J68" s="48"/>
      <c r="K68" s="46"/>
      <c r="L68" s="88"/>
      <c r="M68" s="7">
        <v>15</v>
      </c>
    </row>
    <row r="69" spans="1:13" s="7" customFormat="1" ht="15.95" customHeight="1">
      <c r="A69" s="5">
        <v>60</v>
      </c>
      <c r="B69" s="85">
        <v>20003656</v>
      </c>
      <c r="C69" s="86" t="s">
        <v>1049</v>
      </c>
      <c r="D69" s="87" t="s">
        <v>128</v>
      </c>
      <c r="E69" s="85" t="s">
        <v>350</v>
      </c>
      <c r="F69" s="116">
        <v>7.69</v>
      </c>
      <c r="G69" s="88">
        <v>70</v>
      </c>
      <c r="H69" s="44" t="str">
        <f t="shared" si="4"/>
        <v>300.000</v>
      </c>
      <c r="I69" s="45">
        <f t="shared" si="5"/>
        <v>1500000</v>
      </c>
      <c r="J69" s="48"/>
      <c r="K69" s="46"/>
      <c r="L69" s="88"/>
      <c r="M69" s="7">
        <v>16</v>
      </c>
    </row>
    <row r="70" spans="1:13" s="7" customFormat="1" ht="15.95" customHeight="1">
      <c r="A70" s="5">
        <v>61</v>
      </c>
      <c r="B70" s="85">
        <v>20003581</v>
      </c>
      <c r="C70" s="86" t="s">
        <v>316</v>
      </c>
      <c r="D70" s="87" t="s">
        <v>349</v>
      </c>
      <c r="E70" s="85" t="s">
        <v>350</v>
      </c>
      <c r="F70" s="116">
        <v>7.2</v>
      </c>
      <c r="G70" s="88">
        <v>70</v>
      </c>
      <c r="H70" s="123" t="str">
        <f t="shared" si="4"/>
        <v>300.000</v>
      </c>
      <c r="I70" s="45">
        <f t="shared" si="5"/>
        <v>1500000</v>
      </c>
      <c r="J70" s="95"/>
      <c r="K70" s="46"/>
      <c r="L70" s="88"/>
      <c r="M70" s="7">
        <v>17</v>
      </c>
    </row>
    <row r="71" spans="1:13" s="7" customFormat="1" ht="15.95" customHeight="1">
      <c r="A71" s="5">
        <v>62</v>
      </c>
      <c r="B71" s="189">
        <v>20003564</v>
      </c>
      <c r="C71" s="190" t="s">
        <v>581</v>
      </c>
      <c r="D71" s="191" t="s">
        <v>1050</v>
      </c>
      <c r="E71" s="193" t="s">
        <v>1106</v>
      </c>
      <c r="F71" s="195">
        <v>7.58</v>
      </c>
      <c r="G71" s="206">
        <v>72</v>
      </c>
      <c r="H71" s="44" t="str">
        <f t="shared" si="4"/>
        <v>300.000</v>
      </c>
      <c r="I71" s="45">
        <f t="shared" si="5"/>
        <v>1500000</v>
      </c>
      <c r="J71" s="120"/>
      <c r="K71" s="46"/>
      <c r="L71" s="88"/>
      <c r="M71" s="7">
        <v>18</v>
      </c>
    </row>
    <row r="72" spans="1:13" s="7" customFormat="1" ht="15.95" customHeight="1">
      <c r="A72" s="5">
        <v>63</v>
      </c>
      <c r="B72" s="85">
        <v>20001900</v>
      </c>
      <c r="C72" s="86" t="s">
        <v>270</v>
      </c>
      <c r="D72" s="87" t="s">
        <v>121</v>
      </c>
      <c r="E72" s="85" t="s">
        <v>1107</v>
      </c>
      <c r="F72" s="116">
        <v>7.6</v>
      </c>
      <c r="G72" s="88">
        <v>71</v>
      </c>
      <c r="H72" s="44" t="str">
        <f t="shared" si="4"/>
        <v>300.000</v>
      </c>
      <c r="I72" s="45">
        <f t="shared" si="5"/>
        <v>1500000</v>
      </c>
      <c r="J72" s="46"/>
      <c r="K72" s="46"/>
      <c r="L72" s="88"/>
      <c r="M72" s="7">
        <v>19</v>
      </c>
    </row>
    <row r="73" spans="1:13" s="7" customFormat="1" ht="15.95" customHeight="1">
      <c r="A73" s="5">
        <v>64</v>
      </c>
      <c r="B73" s="85">
        <v>20002667</v>
      </c>
      <c r="C73" s="86" t="s">
        <v>1051</v>
      </c>
      <c r="D73" s="87" t="s">
        <v>296</v>
      </c>
      <c r="E73" s="85" t="s">
        <v>1107</v>
      </c>
      <c r="F73" s="116">
        <v>7.35</v>
      </c>
      <c r="G73" s="88">
        <v>72</v>
      </c>
      <c r="H73" s="44" t="str">
        <f t="shared" si="4"/>
        <v>300.000</v>
      </c>
      <c r="I73" s="45">
        <f t="shared" si="5"/>
        <v>1500000</v>
      </c>
      <c r="J73" s="46"/>
      <c r="K73" s="46"/>
      <c r="L73" s="88"/>
      <c r="M73" s="7">
        <v>20</v>
      </c>
    </row>
    <row r="74" spans="1:13" s="7" customFormat="1" ht="15.95" customHeight="1">
      <c r="A74" s="5">
        <v>65</v>
      </c>
      <c r="B74" s="85">
        <v>20001103</v>
      </c>
      <c r="C74" s="86" t="s">
        <v>1052</v>
      </c>
      <c r="D74" s="87" t="s">
        <v>150</v>
      </c>
      <c r="E74" s="85" t="s">
        <v>1107</v>
      </c>
      <c r="F74" s="116">
        <v>7.75</v>
      </c>
      <c r="G74" s="88">
        <v>80</v>
      </c>
      <c r="H74" s="139" t="str">
        <f t="shared" si="4"/>
        <v>300.000</v>
      </c>
      <c r="I74" s="45">
        <f t="shared" si="5"/>
        <v>1500000</v>
      </c>
      <c r="J74" s="6"/>
      <c r="K74" s="46"/>
      <c r="L74" s="88" t="s">
        <v>65</v>
      </c>
      <c r="M74" s="7">
        <v>21</v>
      </c>
    </row>
    <row r="75" spans="1:13" s="7" customFormat="1" ht="15.95" customHeight="1">
      <c r="A75" s="5">
        <v>66</v>
      </c>
      <c r="B75" s="85">
        <v>20002514</v>
      </c>
      <c r="C75" s="86" t="s">
        <v>85</v>
      </c>
      <c r="D75" s="87" t="s">
        <v>125</v>
      </c>
      <c r="E75" s="85" t="s">
        <v>1108</v>
      </c>
      <c r="F75" s="116">
        <v>7.4</v>
      </c>
      <c r="G75" s="88">
        <v>71</v>
      </c>
      <c r="H75" s="44" t="str">
        <f t="shared" si="4"/>
        <v>300.000</v>
      </c>
      <c r="I75" s="45">
        <f t="shared" si="5"/>
        <v>1500000</v>
      </c>
      <c r="J75" s="69"/>
      <c r="K75" s="46"/>
      <c r="L75" s="88"/>
      <c r="M75" s="7">
        <v>22</v>
      </c>
    </row>
    <row r="76" spans="1:13" s="7" customFormat="1" ht="15.95" customHeight="1">
      <c r="A76" s="5">
        <v>67</v>
      </c>
      <c r="B76" s="85">
        <v>20002568</v>
      </c>
      <c r="C76" s="86" t="s">
        <v>1053</v>
      </c>
      <c r="D76" s="87" t="s">
        <v>78</v>
      </c>
      <c r="E76" s="85" t="s">
        <v>1108</v>
      </c>
      <c r="F76" s="116">
        <v>7.88</v>
      </c>
      <c r="G76" s="88">
        <v>79</v>
      </c>
      <c r="H76" s="44" t="str">
        <f t="shared" si="4"/>
        <v>300.000</v>
      </c>
      <c r="I76" s="45">
        <f t="shared" si="5"/>
        <v>1500000</v>
      </c>
      <c r="J76" s="120"/>
      <c r="K76" s="46"/>
      <c r="L76" s="88"/>
      <c r="M76" s="7">
        <v>23</v>
      </c>
    </row>
    <row r="77" spans="1:13" s="7" customFormat="1" ht="15.95" customHeight="1">
      <c r="A77" s="5">
        <v>68</v>
      </c>
      <c r="B77" s="85">
        <v>20002481</v>
      </c>
      <c r="C77" s="86" t="s">
        <v>1055</v>
      </c>
      <c r="D77" s="87" t="s">
        <v>344</v>
      </c>
      <c r="E77" s="85" t="s">
        <v>1108</v>
      </c>
      <c r="F77" s="116">
        <v>7.64</v>
      </c>
      <c r="G77" s="88">
        <v>73</v>
      </c>
      <c r="H77" s="44" t="str">
        <f t="shared" si="4"/>
        <v>300.000</v>
      </c>
      <c r="I77" s="45">
        <f t="shared" si="5"/>
        <v>1500000</v>
      </c>
      <c r="J77" s="69"/>
      <c r="K77" s="46"/>
      <c r="L77" s="88"/>
      <c r="M77" s="7">
        <v>24</v>
      </c>
    </row>
    <row r="78" spans="1:13" s="7" customFormat="1" ht="15.95" customHeight="1">
      <c r="A78" s="5">
        <v>69</v>
      </c>
      <c r="B78" s="85">
        <v>20002480</v>
      </c>
      <c r="C78" s="86" t="s">
        <v>1056</v>
      </c>
      <c r="D78" s="87" t="s">
        <v>71</v>
      </c>
      <c r="E78" s="85" t="s">
        <v>1108</v>
      </c>
      <c r="F78" s="116">
        <v>7.46</v>
      </c>
      <c r="G78" s="88">
        <v>73</v>
      </c>
      <c r="H78" s="44" t="str">
        <f t="shared" si="4"/>
        <v>300.000</v>
      </c>
      <c r="I78" s="45">
        <f t="shared" si="5"/>
        <v>1500000</v>
      </c>
      <c r="J78" s="62"/>
      <c r="K78" s="46"/>
      <c r="L78" s="88"/>
      <c r="M78" s="7">
        <v>25</v>
      </c>
    </row>
    <row r="79" spans="1:13" s="7" customFormat="1" ht="15.95" customHeight="1">
      <c r="A79" s="5">
        <v>70</v>
      </c>
      <c r="B79" s="85">
        <v>20002731</v>
      </c>
      <c r="C79" s="86" t="s">
        <v>356</v>
      </c>
      <c r="D79" s="87" t="s">
        <v>73</v>
      </c>
      <c r="E79" s="85" t="s">
        <v>357</v>
      </c>
      <c r="F79" s="116">
        <v>7.65</v>
      </c>
      <c r="G79" s="88">
        <v>77</v>
      </c>
      <c r="H79" s="44" t="str">
        <f t="shared" si="4"/>
        <v>300.000</v>
      </c>
      <c r="I79" s="45">
        <f t="shared" si="5"/>
        <v>1500000</v>
      </c>
      <c r="J79" s="69"/>
      <c r="K79" s="46"/>
      <c r="L79" s="88"/>
      <c r="M79" s="7">
        <v>26</v>
      </c>
    </row>
    <row r="80" spans="1:13" s="7" customFormat="1" ht="15.95" customHeight="1">
      <c r="A80" s="5">
        <v>71</v>
      </c>
      <c r="B80" s="85">
        <v>20003853</v>
      </c>
      <c r="C80" s="86" t="s">
        <v>647</v>
      </c>
      <c r="D80" s="87" t="s">
        <v>128</v>
      </c>
      <c r="E80" s="85" t="s">
        <v>358</v>
      </c>
      <c r="F80" s="116">
        <v>7.3</v>
      </c>
      <c r="G80" s="88">
        <v>80</v>
      </c>
      <c r="H80" s="44" t="str">
        <f t="shared" si="4"/>
        <v>300.000</v>
      </c>
      <c r="I80" s="45">
        <f t="shared" si="5"/>
        <v>1500000</v>
      </c>
      <c r="J80" s="69"/>
      <c r="K80" s="46"/>
      <c r="L80" s="88"/>
      <c r="M80" s="7">
        <v>27</v>
      </c>
    </row>
    <row r="81" spans="1:13" s="7" customFormat="1" ht="15.95" customHeight="1">
      <c r="A81" s="5">
        <v>72</v>
      </c>
      <c r="B81" s="85">
        <v>20002844</v>
      </c>
      <c r="C81" s="86" t="s">
        <v>351</v>
      </c>
      <c r="D81" s="87" t="s">
        <v>78</v>
      </c>
      <c r="E81" s="85" t="s">
        <v>358</v>
      </c>
      <c r="F81" s="116">
        <v>7.38</v>
      </c>
      <c r="G81" s="88">
        <v>70</v>
      </c>
      <c r="H81" s="44" t="str">
        <f t="shared" si="4"/>
        <v>300.000</v>
      </c>
      <c r="I81" s="45">
        <f t="shared" si="5"/>
        <v>1500000</v>
      </c>
      <c r="J81" s="135"/>
      <c r="K81" s="46"/>
      <c r="L81" s="88"/>
      <c r="M81" s="7">
        <v>28</v>
      </c>
    </row>
    <row r="82" spans="1:13" s="7" customFormat="1" ht="15.95" customHeight="1">
      <c r="A82" s="5">
        <v>73</v>
      </c>
      <c r="B82" s="85">
        <v>20002827</v>
      </c>
      <c r="C82" s="86" t="s">
        <v>422</v>
      </c>
      <c r="D82" s="87" t="s">
        <v>73</v>
      </c>
      <c r="E82" s="85" t="s">
        <v>358</v>
      </c>
      <c r="F82" s="116">
        <v>7.78</v>
      </c>
      <c r="G82" s="88">
        <v>81</v>
      </c>
      <c r="H82" s="44" t="str">
        <f t="shared" si="4"/>
        <v>300.000</v>
      </c>
      <c r="I82" s="45">
        <f t="shared" si="5"/>
        <v>1500000</v>
      </c>
      <c r="J82" s="46"/>
      <c r="K82" s="46"/>
      <c r="L82" s="88"/>
      <c r="M82" s="7">
        <v>29</v>
      </c>
    </row>
    <row r="83" spans="1:13" s="7" customFormat="1" ht="15.95" customHeight="1">
      <c r="A83" s="5">
        <v>74</v>
      </c>
      <c r="B83" s="85">
        <v>20003004</v>
      </c>
      <c r="C83" s="86" t="s">
        <v>398</v>
      </c>
      <c r="D83" s="87" t="s">
        <v>1058</v>
      </c>
      <c r="E83" s="85" t="s">
        <v>1109</v>
      </c>
      <c r="F83" s="116">
        <v>7.43</v>
      </c>
      <c r="G83" s="88">
        <v>73</v>
      </c>
      <c r="H83" s="44" t="str">
        <f t="shared" si="4"/>
        <v>300.000</v>
      </c>
      <c r="I83" s="45">
        <f t="shared" si="5"/>
        <v>1500000</v>
      </c>
      <c r="J83" s="69"/>
      <c r="K83" s="46"/>
      <c r="L83" s="88"/>
      <c r="M83" s="7">
        <v>30</v>
      </c>
    </row>
    <row r="84" spans="1:13" s="7" customFormat="1" ht="15.95" customHeight="1">
      <c r="A84" s="5">
        <v>75</v>
      </c>
      <c r="B84" s="85">
        <v>20003524</v>
      </c>
      <c r="C84" s="86" t="s">
        <v>131</v>
      </c>
      <c r="D84" s="87" t="s">
        <v>360</v>
      </c>
      <c r="E84" s="85" t="s">
        <v>359</v>
      </c>
      <c r="F84" s="116">
        <v>7.04</v>
      </c>
      <c r="G84" s="88">
        <v>70</v>
      </c>
      <c r="H84" s="44" t="str">
        <f t="shared" si="4"/>
        <v>300.000</v>
      </c>
      <c r="I84" s="45">
        <f t="shared" si="5"/>
        <v>1500000</v>
      </c>
      <c r="J84" s="212"/>
      <c r="K84" s="46"/>
      <c r="L84" s="88"/>
      <c r="M84" s="7">
        <v>31</v>
      </c>
    </row>
    <row r="85" spans="1:13" s="7" customFormat="1" ht="15.95" customHeight="1">
      <c r="A85" s="5">
        <v>76</v>
      </c>
      <c r="B85" s="85">
        <v>20003604</v>
      </c>
      <c r="C85" s="86" t="s">
        <v>362</v>
      </c>
      <c r="D85" s="87" t="s">
        <v>125</v>
      </c>
      <c r="E85" s="85" t="s">
        <v>361</v>
      </c>
      <c r="F85" s="116">
        <v>7.85</v>
      </c>
      <c r="G85" s="88">
        <v>75</v>
      </c>
      <c r="H85" s="44" t="str">
        <f t="shared" si="4"/>
        <v>300.000</v>
      </c>
      <c r="I85" s="45">
        <f t="shared" si="5"/>
        <v>1500000</v>
      </c>
      <c r="J85" s="67"/>
      <c r="K85" s="46"/>
      <c r="L85" s="88"/>
      <c r="M85" s="7">
        <v>32</v>
      </c>
    </row>
    <row r="86" spans="1:13" s="7" customFormat="1" ht="15.95" customHeight="1">
      <c r="A86" s="5">
        <v>77</v>
      </c>
      <c r="B86" s="85">
        <v>20003699</v>
      </c>
      <c r="C86" s="86" t="s">
        <v>549</v>
      </c>
      <c r="D86" s="87" t="s">
        <v>145</v>
      </c>
      <c r="E86" s="85" t="s">
        <v>361</v>
      </c>
      <c r="F86" s="116">
        <v>7.43</v>
      </c>
      <c r="G86" s="88">
        <v>82</v>
      </c>
      <c r="H86" s="44" t="str">
        <f t="shared" ref="H86:H117" si="6">IF(AND(F86&gt;=9,G86&gt;=90),"550.000",IF(AND(F86&gt;=8,G86&gt;=80),"475.000",IF(AND(F86&gt;=7,G86&gt;=70),"300.000"," ")))</f>
        <v>300.000</v>
      </c>
      <c r="I86" s="45">
        <f t="shared" ref="I86:I117" si="7">H86*5</f>
        <v>1500000</v>
      </c>
      <c r="J86" s="46"/>
      <c r="K86" s="46"/>
      <c r="L86" s="88"/>
      <c r="M86" s="7">
        <v>33</v>
      </c>
    </row>
    <row r="87" spans="1:13" s="7" customFormat="1" ht="15.95" customHeight="1">
      <c r="A87" s="5">
        <v>78</v>
      </c>
      <c r="B87" s="85">
        <v>20003637</v>
      </c>
      <c r="C87" s="86" t="s">
        <v>189</v>
      </c>
      <c r="D87" s="87" t="s">
        <v>79</v>
      </c>
      <c r="E87" s="85" t="s">
        <v>361</v>
      </c>
      <c r="F87" s="116">
        <v>7.31</v>
      </c>
      <c r="G87" s="88">
        <v>72</v>
      </c>
      <c r="H87" s="44" t="str">
        <f t="shared" si="6"/>
        <v>300.000</v>
      </c>
      <c r="I87" s="45">
        <f t="shared" si="7"/>
        <v>1500000</v>
      </c>
      <c r="J87" s="46"/>
      <c r="K87" s="46"/>
      <c r="L87" s="88"/>
      <c r="M87" s="7">
        <v>34</v>
      </c>
    </row>
    <row r="88" spans="1:13" s="7" customFormat="1" ht="15.95" customHeight="1">
      <c r="A88" s="5">
        <v>79</v>
      </c>
      <c r="B88" s="85">
        <v>20003888</v>
      </c>
      <c r="C88" s="86" t="s">
        <v>129</v>
      </c>
      <c r="D88" s="87" t="s">
        <v>192</v>
      </c>
      <c r="E88" s="85" t="s">
        <v>361</v>
      </c>
      <c r="F88" s="116">
        <v>7.12</v>
      </c>
      <c r="G88" s="88">
        <v>83</v>
      </c>
      <c r="H88" s="44" t="str">
        <f t="shared" si="6"/>
        <v>300.000</v>
      </c>
      <c r="I88" s="45">
        <f t="shared" si="7"/>
        <v>1500000</v>
      </c>
      <c r="J88" s="46"/>
      <c r="K88" s="46"/>
      <c r="L88" s="88"/>
      <c r="M88" s="7">
        <v>35</v>
      </c>
    </row>
    <row r="89" spans="1:13" s="7" customFormat="1" ht="15.95" customHeight="1">
      <c r="A89" s="5">
        <v>80</v>
      </c>
      <c r="B89" s="85">
        <v>20003769</v>
      </c>
      <c r="C89" s="86" t="s">
        <v>248</v>
      </c>
      <c r="D89" s="87" t="s">
        <v>72</v>
      </c>
      <c r="E89" s="85" t="s">
        <v>1110</v>
      </c>
      <c r="F89" s="116">
        <v>7.39</v>
      </c>
      <c r="G89" s="88">
        <v>72</v>
      </c>
      <c r="H89" s="44" t="str">
        <f t="shared" si="6"/>
        <v>300.000</v>
      </c>
      <c r="I89" s="45">
        <f t="shared" si="7"/>
        <v>1500000</v>
      </c>
      <c r="J89" s="201"/>
      <c r="K89" s="46"/>
      <c r="L89" s="88"/>
      <c r="M89" s="7">
        <v>36</v>
      </c>
    </row>
    <row r="90" spans="1:13" s="7" customFormat="1" ht="15.95" customHeight="1">
      <c r="A90" s="5">
        <v>81</v>
      </c>
      <c r="B90" s="85">
        <v>20003928</v>
      </c>
      <c r="C90" s="86" t="s">
        <v>1059</v>
      </c>
      <c r="D90" s="87" t="s">
        <v>1060</v>
      </c>
      <c r="E90" s="85" t="s">
        <v>1111</v>
      </c>
      <c r="F90" s="116">
        <v>7.02</v>
      </c>
      <c r="G90" s="88">
        <v>74</v>
      </c>
      <c r="H90" s="44" t="str">
        <f t="shared" si="6"/>
        <v>300.000</v>
      </c>
      <c r="I90" s="45">
        <f t="shared" si="7"/>
        <v>1500000</v>
      </c>
      <c r="J90" s="69"/>
      <c r="K90" s="46"/>
      <c r="L90" s="88"/>
      <c r="M90" s="7">
        <v>37</v>
      </c>
    </row>
    <row r="91" spans="1:13" s="7" customFormat="1" ht="15.95" customHeight="1">
      <c r="A91" s="5">
        <v>82</v>
      </c>
      <c r="B91" s="85">
        <v>20003926</v>
      </c>
      <c r="C91" s="86" t="s">
        <v>111</v>
      </c>
      <c r="D91" s="87" t="s">
        <v>677</v>
      </c>
      <c r="E91" s="85" t="s">
        <v>1111</v>
      </c>
      <c r="F91" s="116">
        <v>7.77</v>
      </c>
      <c r="G91" s="88">
        <v>79</v>
      </c>
      <c r="H91" s="44" t="str">
        <f t="shared" si="6"/>
        <v>300.000</v>
      </c>
      <c r="I91" s="45">
        <f t="shared" si="7"/>
        <v>1500000</v>
      </c>
      <c r="J91" s="69"/>
      <c r="K91" s="46"/>
      <c r="L91" s="88"/>
      <c r="M91" s="7">
        <v>38</v>
      </c>
    </row>
    <row r="92" spans="1:13" s="7" customFormat="1" ht="15.95" customHeight="1">
      <c r="A92" s="5">
        <v>83</v>
      </c>
      <c r="B92" s="85">
        <v>20003999</v>
      </c>
      <c r="C92" s="86" t="s">
        <v>1063</v>
      </c>
      <c r="D92" s="87" t="s">
        <v>178</v>
      </c>
      <c r="E92" s="85" t="s">
        <v>1111</v>
      </c>
      <c r="F92" s="116">
        <v>7.35</v>
      </c>
      <c r="G92" s="88">
        <v>76</v>
      </c>
      <c r="H92" s="44" t="str">
        <f t="shared" si="6"/>
        <v>300.000</v>
      </c>
      <c r="I92" s="45">
        <f t="shared" si="7"/>
        <v>1500000</v>
      </c>
      <c r="J92" s="121"/>
      <c r="K92" s="46"/>
      <c r="L92" s="88"/>
      <c r="M92" s="7">
        <v>39</v>
      </c>
    </row>
    <row r="93" spans="1:13" s="7" customFormat="1" ht="15.95" customHeight="1">
      <c r="A93" s="5">
        <v>84</v>
      </c>
      <c r="B93" s="85">
        <v>20004286</v>
      </c>
      <c r="C93" s="86" t="s">
        <v>270</v>
      </c>
      <c r="D93" s="87" t="s">
        <v>117</v>
      </c>
      <c r="E93" s="85" t="s">
        <v>1113</v>
      </c>
      <c r="F93" s="116">
        <v>7.31</v>
      </c>
      <c r="G93" s="88">
        <v>71</v>
      </c>
      <c r="H93" s="44" t="str">
        <f t="shared" si="6"/>
        <v>300.000</v>
      </c>
      <c r="I93" s="45">
        <f t="shared" si="7"/>
        <v>1500000</v>
      </c>
      <c r="J93" s="62"/>
      <c r="K93" s="46"/>
      <c r="L93" s="88"/>
      <c r="M93" s="7">
        <v>40</v>
      </c>
    </row>
    <row r="94" spans="1:13" s="7" customFormat="1" ht="15.95" customHeight="1">
      <c r="A94" s="5">
        <v>85</v>
      </c>
      <c r="B94" s="85">
        <v>20004329</v>
      </c>
      <c r="C94" s="86" t="s">
        <v>1064</v>
      </c>
      <c r="D94" s="87" t="s">
        <v>135</v>
      </c>
      <c r="E94" s="85" t="s">
        <v>1113</v>
      </c>
      <c r="F94" s="116">
        <v>7.15</v>
      </c>
      <c r="G94" s="88">
        <v>71</v>
      </c>
      <c r="H94" s="44" t="str">
        <f t="shared" si="6"/>
        <v>300.000</v>
      </c>
      <c r="I94" s="45">
        <f t="shared" si="7"/>
        <v>1500000</v>
      </c>
      <c r="J94" s="164"/>
      <c r="K94" s="46"/>
      <c r="L94" s="88"/>
      <c r="M94" s="7">
        <v>41</v>
      </c>
    </row>
    <row r="95" spans="1:13" s="7" customFormat="1" ht="15.95" customHeight="1">
      <c r="A95" s="5">
        <v>86</v>
      </c>
      <c r="B95" s="85">
        <v>20004246</v>
      </c>
      <c r="C95" s="86" t="s">
        <v>248</v>
      </c>
      <c r="D95" s="87" t="s">
        <v>321</v>
      </c>
      <c r="E95" s="85" t="s">
        <v>1113</v>
      </c>
      <c r="F95" s="116">
        <v>7.74</v>
      </c>
      <c r="G95" s="88">
        <v>81</v>
      </c>
      <c r="H95" s="44" t="str">
        <f t="shared" si="6"/>
        <v>300.000</v>
      </c>
      <c r="I95" s="45">
        <f t="shared" si="7"/>
        <v>1500000</v>
      </c>
      <c r="J95" s="62"/>
      <c r="K95" s="46"/>
      <c r="L95" s="88"/>
      <c r="M95" s="7">
        <v>42</v>
      </c>
    </row>
    <row r="96" spans="1:13" s="7" customFormat="1" ht="15.95" customHeight="1">
      <c r="A96" s="5">
        <v>87</v>
      </c>
      <c r="B96" s="85">
        <v>20003240</v>
      </c>
      <c r="C96" s="86" t="s">
        <v>593</v>
      </c>
      <c r="D96" s="87" t="s">
        <v>1065</v>
      </c>
      <c r="E96" s="85" t="s">
        <v>1113</v>
      </c>
      <c r="F96" s="116">
        <v>7.1</v>
      </c>
      <c r="G96" s="88">
        <v>74</v>
      </c>
      <c r="H96" s="44" t="str">
        <f t="shared" si="6"/>
        <v>300.000</v>
      </c>
      <c r="I96" s="45">
        <f t="shared" si="7"/>
        <v>1500000</v>
      </c>
      <c r="J96" s="46"/>
      <c r="K96" s="46"/>
      <c r="L96" s="88"/>
      <c r="M96" s="7">
        <v>43</v>
      </c>
    </row>
    <row r="97" spans="1:13" s="7" customFormat="1" ht="15.95" customHeight="1">
      <c r="A97" s="5">
        <v>88</v>
      </c>
      <c r="B97" s="85">
        <v>20004205</v>
      </c>
      <c r="C97" s="86" t="s">
        <v>805</v>
      </c>
      <c r="D97" s="87" t="s">
        <v>812</v>
      </c>
      <c r="E97" s="85" t="s">
        <v>364</v>
      </c>
      <c r="F97" s="116">
        <v>7.37</v>
      </c>
      <c r="G97" s="88">
        <v>79</v>
      </c>
      <c r="H97" s="44" t="str">
        <f t="shared" si="6"/>
        <v>300.000</v>
      </c>
      <c r="I97" s="45">
        <f t="shared" si="7"/>
        <v>1500000</v>
      </c>
      <c r="J97" s="48"/>
      <c r="K97" s="46"/>
      <c r="L97" s="88" t="s">
        <v>65</v>
      </c>
      <c r="M97" s="7">
        <v>44</v>
      </c>
    </row>
    <row r="98" spans="1:13" s="7" customFormat="1" ht="15.95" customHeight="1">
      <c r="A98" s="5">
        <v>89</v>
      </c>
      <c r="B98" s="85">
        <v>20005710</v>
      </c>
      <c r="C98" s="86" t="s">
        <v>1066</v>
      </c>
      <c r="D98" s="87" t="s">
        <v>136</v>
      </c>
      <c r="E98" s="85" t="s">
        <v>364</v>
      </c>
      <c r="F98" s="116">
        <v>7.74</v>
      </c>
      <c r="G98" s="88">
        <v>71</v>
      </c>
      <c r="H98" s="44" t="str">
        <f t="shared" si="6"/>
        <v>300.000</v>
      </c>
      <c r="I98" s="45">
        <f t="shared" si="7"/>
        <v>1500000</v>
      </c>
      <c r="J98" s="69"/>
      <c r="K98" s="46"/>
      <c r="L98" s="88" t="s">
        <v>65</v>
      </c>
      <c r="M98" s="7">
        <v>45</v>
      </c>
    </row>
    <row r="99" spans="1:13" s="7" customFormat="1" ht="15.95" customHeight="1">
      <c r="A99" s="5">
        <v>90</v>
      </c>
      <c r="B99" s="85">
        <v>20002641</v>
      </c>
      <c r="C99" s="86" t="s">
        <v>1067</v>
      </c>
      <c r="D99" s="87" t="s">
        <v>259</v>
      </c>
      <c r="E99" s="85" t="s">
        <v>364</v>
      </c>
      <c r="F99" s="116">
        <v>7.7</v>
      </c>
      <c r="G99" s="88">
        <v>81</v>
      </c>
      <c r="H99" s="44" t="str">
        <f t="shared" si="6"/>
        <v>300.000</v>
      </c>
      <c r="I99" s="45">
        <f t="shared" si="7"/>
        <v>1500000</v>
      </c>
      <c r="J99" s="69"/>
      <c r="K99" s="46"/>
      <c r="L99" s="88" t="s">
        <v>65</v>
      </c>
      <c r="M99" s="7">
        <v>46</v>
      </c>
    </row>
    <row r="100" spans="1:13" s="7" customFormat="1" ht="15.95" customHeight="1">
      <c r="A100" s="5">
        <v>91</v>
      </c>
      <c r="B100" s="85">
        <v>20001001</v>
      </c>
      <c r="C100" s="86" t="s">
        <v>1068</v>
      </c>
      <c r="D100" s="87" t="s">
        <v>300</v>
      </c>
      <c r="E100" s="85" t="s">
        <v>364</v>
      </c>
      <c r="F100" s="116">
        <v>7.61</v>
      </c>
      <c r="G100" s="88">
        <v>79</v>
      </c>
      <c r="H100" s="44" t="str">
        <f t="shared" si="6"/>
        <v>300.000</v>
      </c>
      <c r="I100" s="45">
        <f t="shared" si="7"/>
        <v>1500000</v>
      </c>
      <c r="J100" s="68"/>
      <c r="K100" s="46"/>
      <c r="L100" s="88" t="s">
        <v>65</v>
      </c>
      <c r="M100" s="7">
        <v>47</v>
      </c>
    </row>
    <row r="101" spans="1:13" s="7" customFormat="1" ht="15.95" customHeight="1">
      <c r="A101" s="5">
        <v>92</v>
      </c>
      <c r="B101" s="85">
        <v>20003939</v>
      </c>
      <c r="C101" s="86" t="s">
        <v>738</v>
      </c>
      <c r="D101" s="87" t="s">
        <v>146</v>
      </c>
      <c r="E101" s="85" t="s">
        <v>364</v>
      </c>
      <c r="F101" s="116">
        <v>7.86</v>
      </c>
      <c r="G101" s="88">
        <v>81</v>
      </c>
      <c r="H101" s="44" t="str">
        <f t="shared" si="6"/>
        <v>300.000</v>
      </c>
      <c r="I101" s="45">
        <f t="shared" si="7"/>
        <v>1500000</v>
      </c>
      <c r="J101" s="69"/>
      <c r="K101" s="46"/>
      <c r="L101" s="88" t="s">
        <v>65</v>
      </c>
      <c r="M101" s="7">
        <v>48</v>
      </c>
    </row>
    <row r="102" spans="1:13" s="7" customFormat="1" ht="15.95" customHeight="1">
      <c r="A102" s="5">
        <v>93</v>
      </c>
      <c r="B102" s="85">
        <v>20002237</v>
      </c>
      <c r="C102" s="86" t="s">
        <v>140</v>
      </c>
      <c r="D102" s="87" t="s">
        <v>196</v>
      </c>
      <c r="E102" s="85" t="s">
        <v>364</v>
      </c>
      <c r="F102" s="116">
        <v>7.55</v>
      </c>
      <c r="G102" s="88">
        <v>81</v>
      </c>
      <c r="H102" s="44" t="str">
        <f t="shared" si="6"/>
        <v>300.000</v>
      </c>
      <c r="I102" s="45">
        <f t="shared" si="7"/>
        <v>1500000</v>
      </c>
      <c r="J102" s="46"/>
      <c r="K102" s="46"/>
      <c r="L102" s="88" t="s">
        <v>65</v>
      </c>
      <c r="M102" s="7">
        <v>49</v>
      </c>
    </row>
    <row r="103" spans="1:13" s="7" customFormat="1" ht="15.95" customHeight="1">
      <c r="A103" s="5">
        <v>94</v>
      </c>
      <c r="B103" s="85">
        <v>20000635</v>
      </c>
      <c r="C103" s="86" t="s">
        <v>183</v>
      </c>
      <c r="D103" s="87" t="s">
        <v>86</v>
      </c>
      <c r="E103" s="85" t="s">
        <v>369</v>
      </c>
      <c r="F103" s="116">
        <v>7.93</v>
      </c>
      <c r="G103" s="88">
        <v>70</v>
      </c>
      <c r="H103" s="44" t="str">
        <f t="shared" si="6"/>
        <v>300.000</v>
      </c>
      <c r="I103" s="45">
        <f t="shared" si="7"/>
        <v>1500000</v>
      </c>
      <c r="J103" s="69"/>
      <c r="K103" s="46"/>
      <c r="L103" s="88"/>
      <c r="M103" s="7">
        <v>50</v>
      </c>
    </row>
    <row r="104" spans="1:13" s="7" customFormat="1" ht="15.95" customHeight="1">
      <c r="A104" s="5">
        <v>95</v>
      </c>
      <c r="B104" s="85">
        <v>20004978</v>
      </c>
      <c r="C104" s="86" t="s">
        <v>1070</v>
      </c>
      <c r="D104" s="87" t="s">
        <v>101</v>
      </c>
      <c r="E104" s="85" t="s">
        <v>369</v>
      </c>
      <c r="F104" s="116">
        <v>7.65</v>
      </c>
      <c r="G104" s="88">
        <v>70</v>
      </c>
      <c r="H104" s="44" t="str">
        <f t="shared" si="6"/>
        <v>300.000</v>
      </c>
      <c r="I104" s="45">
        <f t="shared" si="7"/>
        <v>1500000</v>
      </c>
      <c r="J104" s="46"/>
      <c r="K104" s="46"/>
      <c r="L104" s="88"/>
      <c r="M104" s="7">
        <v>51</v>
      </c>
    </row>
    <row r="105" spans="1:13" s="7" customFormat="1" ht="15.95" customHeight="1">
      <c r="A105" s="5">
        <v>96</v>
      </c>
      <c r="B105" s="85">
        <v>20003850</v>
      </c>
      <c r="C105" s="86" t="s">
        <v>1071</v>
      </c>
      <c r="D105" s="87" t="s">
        <v>709</v>
      </c>
      <c r="E105" s="85" t="s">
        <v>369</v>
      </c>
      <c r="F105" s="116">
        <v>7.67</v>
      </c>
      <c r="G105" s="88">
        <v>70</v>
      </c>
      <c r="H105" s="44" t="str">
        <f t="shared" si="6"/>
        <v>300.000</v>
      </c>
      <c r="I105" s="45">
        <f t="shared" si="7"/>
        <v>1500000</v>
      </c>
      <c r="J105" s="69"/>
      <c r="K105" s="46"/>
      <c r="L105" s="88" t="s">
        <v>65</v>
      </c>
      <c r="M105" s="7">
        <v>52</v>
      </c>
    </row>
    <row r="106" spans="1:13" s="7" customFormat="1" ht="15.95" customHeight="1">
      <c r="A106" s="5">
        <v>97</v>
      </c>
      <c r="B106" s="85">
        <v>20001107</v>
      </c>
      <c r="C106" s="86" t="s">
        <v>129</v>
      </c>
      <c r="D106" s="87" t="s">
        <v>171</v>
      </c>
      <c r="E106" s="85" t="s">
        <v>369</v>
      </c>
      <c r="F106" s="116">
        <v>7.7</v>
      </c>
      <c r="G106" s="88">
        <v>70</v>
      </c>
      <c r="H106" s="44" t="str">
        <f t="shared" si="6"/>
        <v>300.000</v>
      </c>
      <c r="I106" s="45">
        <f t="shared" si="7"/>
        <v>1500000</v>
      </c>
      <c r="J106" s="177"/>
      <c r="K106" s="46"/>
      <c r="L106" s="88"/>
      <c r="M106" s="7">
        <v>53</v>
      </c>
    </row>
    <row r="107" spans="1:13" s="7" customFormat="1" ht="15.95" customHeight="1">
      <c r="A107" s="5">
        <v>98</v>
      </c>
      <c r="B107" s="85">
        <v>20000018</v>
      </c>
      <c r="C107" s="86" t="s">
        <v>352</v>
      </c>
      <c r="D107" s="87" t="s">
        <v>171</v>
      </c>
      <c r="E107" s="85" t="s">
        <v>369</v>
      </c>
      <c r="F107" s="116">
        <v>7.6</v>
      </c>
      <c r="G107" s="88">
        <v>71</v>
      </c>
      <c r="H107" s="44" t="str">
        <f t="shared" si="6"/>
        <v>300.000</v>
      </c>
      <c r="I107" s="45">
        <f t="shared" si="7"/>
        <v>1500000</v>
      </c>
      <c r="J107" s="62"/>
      <c r="K107" s="46"/>
      <c r="L107" s="88"/>
      <c r="M107" s="7">
        <v>54</v>
      </c>
    </row>
    <row r="108" spans="1:13" s="7" customFormat="1" ht="15.95" customHeight="1">
      <c r="A108" s="5">
        <v>99</v>
      </c>
      <c r="B108" s="85">
        <v>20000929</v>
      </c>
      <c r="C108" s="86" t="s">
        <v>1072</v>
      </c>
      <c r="D108" s="87" t="s">
        <v>227</v>
      </c>
      <c r="E108" s="85" t="s">
        <v>369</v>
      </c>
      <c r="F108" s="116">
        <v>7.88</v>
      </c>
      <c r="G108" s="88">
        <v>72</v>
      </c>
      <c r="H108" s="44" t="str">
        <f t="shared" si="6"/>
        <v>300.000</v>
      </c>
      <c r="I108" s="45">
        <f t="shared" si="7"/>
        <v>1500000</v>
      </c>
      <c r="J108" s="208"/>
      <c r="K108" s="46"/>
      <c r="L108" s="88"/>
      <c r="M108" s="7">
        <v>55</v>
      </c>
    </row>
    <row r="109" spans="1:13" s="7" customFormat="1" ht="15.95" customHeight="1">
      <c r="A109" s="5">
        <v>100</v>
      </c>
      <c r="B109" s="85">
        <v>20000189</v>
      </c>
      <c r="C109" s="86" t="s">
        <v>206</v>
      </c>
      <c r="D109" s="87" t="s">
        <v>107</v>
      </c>
      <c r="E109" s="85" t="s">
        <v>369</v>
      </c>
      <c r="F109" s="116">
        <v>7.68</v>
      </c>
      <c r="G109" s="88">
        <v>70</v>
      </c>
      <c r="H109" s="139" t="str">
        <f t="shared" si="6"/>
        <v>300.000</v>
      </c>
      <c r="I109" s="45">
        <f t="shared" si="7"/>
        <v>1500000</v>
      </c>
      <c r="J109" s="209"/>
      <c r="K109" s="46"/>
      <c r="L109" s="88"/>
      <c r="M109" s="7">
        <v>56</v>
      </c>
    </row>
    <row r="110" spans="1:13" s="7" customFormat="1" ht="15.95" customHeight="1">
      <c r="A110" s="5">
        <v>101</v>
      </c>
      <c r="B110" s="85">
        <v>20003063</v>
      </c>
      <c r="C110" s="86" t="s">
        <v>945</v>
      </c>
      <c r="D110" s="87" t="s">
        <v>534</v>
      </c>
      <c r="E110" s="85" t="s">
        <v>369</v>
      </c>
      <c r="F110" s="116">
        <v>7.62</v>
      </c>
      <c r="G110" s="88">
        <v>85</v>
      </c>
      <c r="H110" s="44" t="str">
        <f t="shared" si="6"/>
        <v>300.000</v>
      </c>
      <c r="I110" s="45">
        <f t="shared" si="7"/>
        <v>1500000</v>
      </c>
      <c r="J110" s="48"/>
      <c r="K110" s="46"/>
      <c r="L110" s="88"/>
      <c r="M110" s="7">
        <v>57</v>
      </c>
    </row>
    <row r="111" spans="1:13" s="7" customFormat="1" ht="15.95" customHeight="1">
      <c r="A111" s="5">
        <v>102</v>
      </c>
      <c r="B111" s="85">
        <v>20003127</v>
      </c>
      <c r="C111" s="86" t="s">
        <v>373</v>
      </c>
      <c r="D111" s="87" t="s">
        <v>80</v>
      </c>
      <c r="E111" s="85" t="s">
        <v>369</v>
      </c>
      <c r="F111" s="116">
        <v>7.7</v>
      </c>
      <c r="G111" s="88">
        <v>72</v>
      </c>
      <c r="H111" s="44" t="str">
        <f t="shared" si="6"/>
        <v>300.000</v>
      </c>
      <c r="I111" s="45">
        <f t="shared" si="7"/>
        <v>1500000</v>
      </c>
      <c r="J111" s="69"/>
      <c r="K111" s="46"/>
      <c r="L111" s="88"/>
      <c r="M111" s="7">
        <v>58</v>
      </c>
    </row>
    <row r="112" spans="1:13" s="7" customFormat="1" ht="15.95" customHeight="1">
      <c r="A112" s="5">
        <v>103</v>
      </c>
      <c r="B112" s="85">
        <v>20003179</v>
      </c>
      <c r="C112" s="86" t="s">
        <v>1073</v>
      </c>
      <c r="D112" s="87" t="s">
        <v>646</v>
      </c>
      <c r="E112" s="85" t="s">
        <v>369</v>
      </c>
      <c r="F112" s="116">
        <v>7.31</v>
      </c>
      <c r="G112" s="88">
        <v>71</v>
      </c>
      <c r="H112" s="44" t="str">
        <f t="shared" si="6"/>
        <v>300.000</v>
      </c>
      <c r="I112" s="45">
        <f t="shared" si="7"/>
        <v>1500000</v>
      </c>
      <c r="J112" s="69"/>
      <c r="K112" s="46"/>
      <c r="L112" s="88" t="s">
        <v>65</v>
      </c>
      <c r="M112" s="7">
        <v>59</v>
      </c>
    </row>
    <row r="113" spans="1:13" s="7" customFormat="1" ht="15.95" customHeight="1">
      <c r="A113" s="5">
        <v>104</v>
      </c>
      <c r="B113" s="85">
        <v>20004783</v>
      </c>
      <c r="C113" s="86" t="s">
        <v>1074</v>
      </c>
      <c r="D113" s="87" t="s">
        <v>130</v>
      </c>
      <c r="E113" s="85" t="s">
        <v>374</v>
      </c>
      <c r="F113" s="116">
        <v>7.6</v>
      </c>
      <c r="G113" s="88">
        <v>77</v>
      </c>
      <c r="H113" s="44" t="str">
        <f t="shared" si="6"/>
        <v>300.000</v>
      </c>
      <c r="I113" s="45">
        <f t="shared" si="7"/>
        <v>1500000</v>
      </c>
      <c r="J113" s="201"/>
      <c r="K113" s="46"/>
      <c r="L113" s="88"/>
      <c r="M113" s="7">
        <v>60</v>
      </c>
    </row>
    <row r="114" spans="1:13" s="7" customFormat="1" ht="15.95" customHeight="1">
      <c r="A114" s="5">
        <v>105</v>
      </c>
      <c r="B114" s="85">
        <v>20004274</v>
      </c>
      <c r="C114" s="86" t="s">
        <v>367</v>
      </c>
      <c r="D114" s="87" t="s">
        <v>252</v>
      </c>
      <c r="E114" s="85" t="s">
        <v>374</v>
      </c>
      <c r="F114" s="116">
        <v>7.47</v>
      </c>
      <c r="G114" s="88">
        <v>79</v>
      </c>
      <c r="H114" s="44" t="str">
        <f t="shared" si="6"/>
        <v>300.000</v>
      </c>
      <c r="I114" s="45">
        <f t="shared" si="7"/>
        <v>1500000</v>
      </c>
      <c r="J114" s="211"/>
      <c r="K114" s="46"/>
      <c r="L114" s="88" t="s">
        <v>65</v>
      </c>
      <c r="M114" s="7">
        <v>61</v>
      </c>
    </row>
    <row r="115" spans="1:13" s="7" customFormat="1" ht="15.95" customHeight="1">
      <c r="A115" s="5">
        <v>106</v>
      </c>
      <c r="B115" s="85">
        <v>20005102</v>
      </c>
      <c r="C115" s="86" t="s">
        <v>1075</v>
      </c>
      <c r="D115" s="87" t="s">
        <v>375</v>
      </c>
      <c r="E115" s="85" t="s">
        <v>374</v>
      </c>
      <c r="F115" s="116">
        <v>7.38</v>
      </c>
      <c r="G115" s="88">
        <v>75</v>
      </c>
      <c r="H115" s="44" t="str">
        <f t="shared" si="6"/>
        <v>300.000</v>
      </c>
      <c r="I115" s="45">
        <f t="shared" si="7"/>
        <v>1500000</v>
      </c>
      <c r="J115" s="67"/>
      <c r="K115" s="46"/>
      <c r="L115" s="88" t="s">
        <v>65</v>
      </c>
      <c r="M115" s="7">
        <v>62</v>
      </c>
    </row>
    <row r="116" spans="1:13" s="7" customFormat="1" ht="15.95" customHeight="1">
      <c r="A116" s="5">
        <v>107</v>
      </c>
      <c r="B116" s="85">
        <v>20004998</v>
      </c>
      <c r="C116" s="86" t="s">
        <v>1076</v>
      </c>
      <c r="D116" s="87" t="s">
        <v>377</v>
      </c>
      <c r="E116" s="85" t="s">
        <v>374</v>
      </c>
      <c r="F116" s="116">
        <v>7.54</v>
      </c>
      <c r="G116" s="88">
        <v>73</v>
      </c>
      <c r="H116" s="44" t="str">
        <f t="shared" si="6"/>
        <v>300.000</v>
      </c>
      <c r="I116" s="45">
        <f t="shared" si="7"/>
        <v>1500000</v>
      </c>
      <c r="J116" s="46"/>
      <c r="K116" s="46"/>
      <c r="L116" s="88" t="s">
        <v>65</v>
      </c>
      <c r="M116" s="7">
        <v>63</v>
      </c>
    </row>
    <row r="117" spans="1:13" s="7" customFormat="1" ht="15.95" customHeight="1">
      <c r="A117" s="5">
        <v>108</v>
      </c>
      <c r="B117" s="85">
        <v>20004236</v>
      </c>
      <c r="C117" s="86" t="s">
        <v>83</v>
      </c>
      <c r="D117" s="87" t="s">
        <v>450</v>
      </c>
      <c r="E117" s="85" t="s">
        <v>374</v>
      </c>
      <c r="F117" s="116">
        <v>7.36</v>
      </c>
      <c r="G117" s="88">
        <v>70</v>
      </c>
      <c r="H117" s="44" t="str">
        <f t="shared" si="6"/>
        <v>300.000</v>
      </c>
      <c r="I117" s="45">
        <f t="shared" si="7"/>
        <v>1500000</v>
      </c>
      <c r="J117" s="120"/>
      <c r="K117" s="46"/>
      <c r="L117" s="88"/>
      <c r="M117" s="7">
        <v>64</v>
      </c>
    </row>
    <row r="118" spans="1:13" s="7" customFormat="1" ht="15.95" customHeight="1">
      <c r="A118" s="5">
        <v>109</v>
      </c>
      <c r="B118" s="85">
        <v>20004818</v>
      </c>
      <c r="C118" s="86" t="s">
        <v>379</v>
      </c>
      <c r="D118" s="87" t="s">
        <v>380</v>
      </c>
      <c r="E118" s="85" t="s">
        <v>374</v>
      </c>
      <c r="F118" s="116">
        <v>7.74</v>
      </c>
      <c r="G118" s="88">
        <v>86</v>
      </c>
      <c r="H118" s="44" t="str">
        <f t="shared" ref="H118:H144" si="8">IF(AND(F118&gt;=9,G118&gt;=90),"550.000",IF(AND(F118&gt;=8,G118&gt;=80),"475.000",IF(AND(F118&gt;=7,G118&gt;=70),"300.000"," ")))</f>
        <v>300.000</v>
      </c>
      <c r="I118" s="45">
        <f t="shared" ref="I118:I144" si="9">H118*5</f>
        <v>1500000</v>
      </c>
      <c r="J118" s="46"/>
      <c r="K118" s="46"/>
      <c r="L118" s="88"/>
      <c r="M118" s="7">
        <v>65</v>
      </c>
    </row>
    <row r="119" spans="1:13" s="7" customFormat="1" ht="15.95" customHeight="1">
      <c r="A119" s="5">
        <v>110</v>
      </c>
      <c r="B119" s="85">
        <v>20007956</v>
      </c>
      <c r="C119" s="86" t="s">
        <v>814</v>
      </c>
      <c r="D119" s="87" t="s">
        <v>126</v>
      </c>
      <c r="E119" s="85" t="s">
        <v>374</v>
      </c>
      <c r="F119" s="116">
        <v>7.55</v>
      </c>
      <c r="G119" s="88">
        <v>83</v>
      </c>
      <c r="H119" s="44" t="str">
        <f t="shared" si="8"/>
        <v>300.000</v>
      </c>
      <c r="I119" s="45">
        <f t="shared" si="9"/>
        <v>1500000</v>
      </c>
      <c r="J119" s="46"/>
      <c r="K119" s="46"/>
      <c r="L119" s="88"/>
      <c r="M119" s="7">
        <v>66</v>
      </c>
    </row>
    <row r="120" spans="1:13" s="7" customFormat="1" ht="15.95" customHeight="1">
      <c r="A120" s="5">
        <v>111</v>
      </c>
      <c r="B120" s="85">
        <v>20005386</v>
      </c>
      <c r="C120" s="86" t="s">
        <v>381</v>
      </c>
      <c r="D120" s="87" t="s">
        <v>227</v>
      </c>
      <c r="E120" s="85" t="s">
        <v>374</v>
      </c>
      <c r="F120" s="116">
        <v>7.89</v>
      </c>
      <c r="G120" s="88">
        <v>88</v>
      </c>
      <c r="H120" s="44" t="str">
        <f t="shared" si="8"/>
        <v>300.000</v>
      </c>
      <c r="I120" s="45">
        <f t="shared" si="9"/>
        <v>1500000</v>
      </c>
      <c r="J120" s="69"/>
      <c r="K120" s="46"/>
      <c r="L120" s="88" t="s">
        <v>65</v>
      </c>
      <c r="M120" s="7">
        <v>67</v>
      </c>
    </row>
    <row r="121" spans="1:13" s="7" customFormat="1" ht="15.95" customHeight="1">
      <c r="A121" s="5">
        <v>112</v>
      </c>
      <c r="B121" s="85">
        <v>20003267</v>
      </c>
      <c r="C121" s="86" t="s">
        <v>382</v>
      </c>
      <c r="D121" s="87" t="s">
        <v>238</v>
      </c>
      <c r="E121" s="85" t="s">
        <v>383</v>
      </c>
      <c r="F121" s="116">
        <v>7.92</v>
      </c>
      <c r="G121" s="88">
        <v>81</v>
      </c>
      <c r="H121" s="44" t="str">
        <f t="shared" si="8"/>
        <v>300.000</v>
      </c>
      <c r="I121" s="45">
        <f t="shared" si="9"/>
        <v>1500000</v>
      </c>
      <c r="J121" s="70"/>
      <c r="K121" s="46"/>
      <c r="L121" s="88" t="s">
        <v>65</v>
      </c>
      <c r="M121" s="7">
        <v>68</v>
      </c>
    </row>
    <row r="122" spans="1:13" s="7" customFormat="1" ht="15.95" customHeight="1">
      <c r="A122" s="5">
        <v>113</v>
      </c>
      <c r="B122" s="85">
        <v>20005835</v>
      </c>
      <c r="C122" s="86" t="s">
        <v>385</v>
      </c>
      <c r="D122" s="87" t="s">
        <v>120</v>
      </c>
      <c r="E122" s="85" t="s">
        <v>384</v>
      </c>
      <c r="F122" s="116">
        <v>7.31</v>
      </c>
      <c r="G122" s="88">
        <v>71</v>
      </c>
      <c r="H122" s="44" t="str">
        <f t="shared" si="8"/>
        <v>300.000</v>
      </c>
      <c r="I122" s="45">
        <f t="shared" si="9"/>
        <v>1500000</v>
      </c>
      <c r="J122" s="70"/>
      <c r="K122" s="46"/>
      <c r="L122" s="88"/>
      <c r="M122" s="7">
        <v>69</v>
      </c>
    </row>
    <row r="123" spans="1:13" s="7" customFormat="1" ht="15.95" customHeight="1">
      <c r="A123" s="5">
        <v>114</v>
      </c>
      <c r="B123" s="85">
        <v>20002695</v>
      </c>
      <c r="C123" s="86" t="s">
        <v>941</v>
      </c>
      <c r="D123" s="87" t="s">
        <v>219</v>
      </c>
      <c r="E123" s="85" t="s">
        <v>384</v>
      </c>
      <c r="F123" s="116">
        <v>7.85</v>
      </c>
      <c r="G123" s="88">
        <v>71</v>
      </c>
      <c r="H123" s="44" t="str">
        <f t="shared" si="8"/>
        <v>300.000</v>
      </c>
      <c r="I123" s="45">
        <f t="shared" si="9"/>
        <v>1500000</v>
      </c>
      <c r="J123" s="62"/>
      <c r="K123" s="46"/>
      <c r="L123" s="88"/>
      <c r="M123" s="7">
        <v>70</v>
      </c>
    </row>
    <row r="124" spans="1:13" s="7" customFormat="1" ht="15.95" customHeight="1">
      <c r="A124" s="5">
        <v>115</v>
      </c>
      <c r="B124" s="85">
        <v>20003037</v>
      </c>
      <c r="C124" s="86" t="s">
        <v>119</v>
      </c>
      <c r="D124" s="87" t="s">
        <v>117</v>
      </c>
      <c r="E124" s="85" t="s">
        <v>387</v>
      </c>
      <c r="F124" s="116">
        <v>7.92</v>
      </c>
      <c r="G124" s="88">
        <v>71</v>
      </c>
      <c r="H124" s="44" t="str">
        <f t="shared" si="8"/>
        <v>300.000</v>
      </c>
      <c r="I124" s="45">
        <f t="shared" si="9"/>
        <v>1500000</v>
      </c>
      <c r="J124" s="48"/>
      <c r="K124" s="46"/>
      <c r="L124" s="88"/>
      <c r="M124" s="7">
        <v>71</v>
      </c>
    </row>
    <row r="125" spans="1:13" s="7" customFormat="1" ht="15.95" customHeight="1">
      <c r="A125" s="5">
        <v>116</v>
      </c>
      <c r="B125" s="85">
        <v>20003979</v>
      </c>
      <c r="C125" s="86" t="s">
        <v>819</v>
      </c>
      <c r="D125" s="87" t="s">
        <v>78</v>
      </c>
      <c r="E125" s="85" t="s">
        <v>1114</v>
      </c>
      <c r="F125" s="116">
        <v>7.27</v>
      </c>
      <c r="G125" s="88">
        <v>72</v>
      </c>
      <c r="H125" s="44" t="str">
        <f t="shared" si="8"/>
        <v>300.000</v>
      </c>
      <c r="I125" s="45">
        <f t="shared" si="9"/>
        <v>1500000</v>
      </c>
      <c r="J125" s="62"/>
      <c r="K125" s="46"/>
      <c r="L125" s="88"/>
      <c r="M125" s="7">
        <v>72</v>
      </c>
    </row>
    <row r="126" spans="1:13" s="7" customFormat="1" ht="15.95" customHeight="1">
      <c r="A126" s="5">
        <v>117</v>
      </c>
      <c r="B126" s="85">
        <v>20002154</v>
      </c>
      <c r="C126" s="86" t="s">
        <v>1078</v>
      </c>
      <c r="D126" s="87" t="s">
        <v>193</v>
      </c>
      <c r="E126" s="85" t="s">
        <v>1114</v>
      </c>
      <c r="F126" s="116">
        <v>7.32</v>
      </c>
      <c r="G126" s="88">
        <v>72</v>
      </c>
      <c r="H126" s="44" t="str">
        <f t="shared" si="8"/>
        <v>300.000</v>
      </c>
      <c r="I126" s="45">
        <f t="shared" si="9"/>
        <v>1500000</v>
      </c>
      <c r="J126" s="62"/>
      <c r="K126" s="46"/>
      <c r="L126" s="88"/>
      <c r="M126" s="7">
        <v>73</v>
      </c>
    </row>
    <row r="127" spans="1:13" s="7" customFormat="1" ht="15.95" customHeight="1">
      <c r="A127" s="5">
        <v>118</v>
      </c>
      <c r="B127" s="85">
        <v>20005536</v>
      </c>
      <c r="C127" s="86" t="s">
        <v>1079</v>
      </c>
      <c r="D127" s="87" t="s">
        <v>73</v>
      </c>
      <c r="E127" s="85" t="s">
        <v>1114</v>
      </c>
      <c r="F127" s="116">
        <v>7.98</v>
      </c>
      <c r="G127" s="88">
        <v>71</v>
      </c>
      <c r="H127" s="44" t="str">
        <f t="shared" si="8"/>
        <v>300.000</v>
      </c>
      <c r="I127" s="45">
        <f t="shared" si="9"/>
        <v>1500000</v>
      </c>
      <c r="J127" s="78"/>
      <c r="K127" s="46"/>
      <c r="L127" s="88"/>
      <c r="M127" s="7">
        <v>74</v>
      </c>
    </row>
    <row r="128" spans="1:13" s="7" customFormat="1" ht="15.95" customHeight="1">
      <c r="A128" s="5">
        <v>119</v>
      </c>
      <c r="B128" s="85">
        <v>20005715</v>
      </c>
      <c r="C128" s="86" t="s">
        <v>890</v>
      </c>
      <c r="D128" s="87" t="s">
        <v>155</v>
      </c>
      <c r="E128" s="85" t="s">
        <v>1114</v>
      </c>
      <c r="F128" s="116">
        <v>7.01</v>
      </c>
      <c r="G128" s="88">
        <v>70</v>
      </c>
      <c r="H128" s="44" t="str">
        <f t="shared" si="8"/>
        <v>300.000</v>
      </c>
      <c r="I128" s="45">
        <f t="shared" si="9"/>
        <v>1500000</v>
      </c>
      <c r="J128" s="179"/>
      <c r="K128" s="46"/>
      <c r="L128" s="88"/>
      <c r="M128" s="7">
        <v>75</v>
      </c>
    </row>
    <row r="129" spans="1:13" s="7" customFormat="1" ht="15.95" customHeight="1">
      <c r="A129" s="5">
        <v>120</v>
      </c>
      <c r="B129" s="85">
        <v>20004625</v>
      </c>
      <c r="C129" s="86" t="s">
        <v>1083</v>
      </c>
      <c r="D129" s="87" t="s">
        <v>265</v>
      </c>
      <c r="E129" s="85" t="s">
        <v>1115</v>
      </c>
      <c r="F129" s="116">
        <v>7.47</v>
      </c>
      <c r="G129" s="88">
        <v>72</v>
      </c>
      <c r="H129" s="44" t="str">
        <f t="shared" si="8"/>
        <v>300.000</v>
      </c>
      <c r="I129" s="45">
        <f t="shared" si="9"/>
        <v>1500000</v>
      </c>
      <c r="J129" s="46"/>
      <c r="K129" s="46"/>
      <c r="L129" s="88"/>
      <c r="M129" s="7">
        <v>76</v>
      </c>
    </row>
    <row r="130" spans="1:13" s="7" customFormat="1" ht="15.95" customHeight="1">
      <c r="A130" s="5">
        <v>121</v>
      </c>
      <c r="B130" s="85">
        <v>20006694</v>
      </c>
      <c r="C130" s="86" t="s">
        <v>81</v>
      </c>
      <c r="D130" s="87" t="s">
        <v>110</v>
      </c>
      <c r="E130" s="85" t="s">
        <v>1115</v>
      </c>
      <c r="F130" s="116">
        <v>7.44</v>
      </c>
      <c r="G130" s="88">
        <v>70</v>
      </c>
      <c r="H130" s="44" t="str">
        <f t="shared" si="8"/>
        <v>300.000</v>
      </c>
      <c r="I130" s="45">
        <f t="shared" si="9"/>
        <v>1500000</v>
      </c>
      <c r="J130" s="46"/>
      <c r="K130" s="46"/>
      <c r="L130" s="88"/>
      <c r="M130" s="7">
        <v>77</v>
      </c>
    </row>
    <row r="131" spans="1:13" s="7" customFormat="1" ht="15.95" customHeight="1">
      <c r="A131" s="5">
        <v>122</v>
      </c>
      <c r="B131" s="85">
        <v>20005825</v>
      </c>
      <c r="C131" s="86" t="s">
        <v>1084</v>
      </c>
      <c r="D131" s="87" t="s">
        <v>377</v>
      </c>
      <c r="E131" s="85" t="s">
        <v>391</v>
      </c>
      <c r="F131" s="116">
        <v>7.61</v>
      </c>
      <c r="G131" s="88">
        <v>76</v>
      </c>
      <c r="H131" s="44" t="str">
        <f t="shared" si="8"/>
        <v>300.000</v>
      </c>
      <c r="I131" s="45">
        <f t="shared" si="9"/>
        <v>1500000</v>
      </c>
      <c r="J131" s="69"/>
      <c r="K131" s="46"/>
      <c r="L131" s="88" t="s">
        <v>65</v>
      </c>
      <c r="M131" s="7">
        <v>78</v>
      </c>
    </row>
    <row r="132" spans="1:13" s="7" customFormat="1" ht="15.95" customHeight="1">
      <c r="A132" s="5">
        <v>123</v>
      </c>
      <c r="B132" s="85">
        <v>20003811</v>
      </c>
      <c r="C132" s="86" t="s">
        <v>392</v>
      </c>
      <c r="D132" s="87" t="s">
        <v>124</v>
      </c>
      <c r="E132" s="85" t="s">
        <v>391</v>
      </c>
      <c r="F132" s="116">
        <v>7.73</v>
      </c>
      <c r="G132" s="88">
        <v>80</v>
      </c>
      <c r="H132" s="44" t="str">
        <f t="shared" si="8"/>
        <v>300.000</v>
      </c>
      <c r="I132" s="45">
        <f t="shared" si="9"/>
        <v>1500000</v>
      </c>
      <c r="J132" s="70"/>
      <c r="K132" s="46"/>
      <c r="L132" s="88" t="s">
        <v>65</v>
      </c>
      <c r="M132" s="7">
        <v>79</v>
      </c>
    </row>
    <row r="133" spans="1:13" s="7" customFormat="1" ht="15.95" customHeight="1">
      <c r="A133" s="5">
        <v>124</v>
      </c>
      <c r="B133" s="85">
        <v>20000107</v>
      </c>
      <c r="C133" s="86" t="s">
        <v>1088</v>
      </c>
      <c r="D133" s="87" t="s">
        <v>155</v>
      </c>
      <c r="E133" s="85" t="s">
        <v>1116</v>
      </c>
      <c r="F133" s="116">
        <v>7.6</v>
      </c>
      <c r="G133" s="88">
        <v>75</v>
      </c>
      <c r="H133" s="44" t="str">
        <f t="shared" si="8"/>
        <v>300.000</v>
      </c>
      <c r="I133" s="45">
        <f t="shared" si="9"/>
        <v>1500000</v>
      </c>
      <c r="J133" s="69"/>
      <c r="K133" s="46"/>
      <c r="L133" s="88"/>
      <c r="M133" s="7">
        <v>80</v>
      </c>
    </row>
    <row r="134" spans="1:13" s="7" customFormat="1" ht="15.95" customHeight="1">
      <c r="A134" s="5">
        <v>125</v>
      </c>
      <c r="B134" s="85">
        <v>20004340</v>
      </c>
      <c r="C134" s="86" t="s">
        <v>1091</v>
      </c>
      <c r="D134" s="87" t="s">
        <v>406</v>
      </c>
      <c r="E134" s="85" t="s">
        <v>395</v>
      </c>
      <c r="F134" s="116">
        <v>7.95</v>
      </c>
      <c r="G134" s="88">
        <v>75</v>
      </c>
      <c r="H134" s="44" t="str">
        <f t="shared" si="8"/>
        <v>300.000</v>
      </c>
      <c r="I134" s="45">
        <f t="shared" si="9"/>
        <v>1500000</v>
      </c>
      <c r="J134" s="69"/>
      <c r="K134" s="46"/>
      <c r="L134" s="88" t="s">
        <v>65</v>
      </c>
      <c r="M134" s="7">
        <v>81</v>
      </c>
    </row>
    <row r="135" spans="1:13" s="7" customFormat="1" ht="15.95" customHeight="1">
      <c r="A135" s="5">
        <v>126</v>
      </c>
      <c r="B135" s="85">
        <v>20004536</v>
      </c>
      <c r="C135" s="86" t="s">
        <v>1089</v>
      </c>
      <c r="D135" s="87" t="s">
        <v>1090</v>
      </c>
      <c r="E135" s="85" t="s">
        <v>395</v>
      </c>
      <c r="F135" s="116">
        <v>7.89</v>
      </c>
      <c r="G135" s="88">
        <v>70</v>
      </c>
      <c r="H135" s="44" t="str">
        <f t="shared" si="8"/>
        <v>300.000</v>
      </c>
      <c r="I135" s="45">
        <f t="shared" si="9"/>
        <v>1500000</v>
      </c>
      <c r="J135" s="207"/>
      <c r="K135" s="46"/>
      <c r="L135" s="88"/>
      <c r="M135" s="7">
        <v>82</v>
      </c>
    </row>
    <row r="136" spans="1:13" s="7" customFormat="1" ht="15.95" customHeight="1">
      <c r="A136" s="5">
        <v>127</v>
      </c>
      <c r="B136" s="85">
        <v>20005401</v>
      </c>
      <c r="C136" s="86" t="s">
        <v>1094</v>
      </c>
      <c r="D136" s="87" t="s">
        <v>1095</v>
      </c>
      <c r="E136" s="85" t="s">
        <v>397</v>
      </c>
      <c r="F136" s="116">
        <v>7.79</v>
      </c>
      <c r="G136" s="88">
        <v>72</v>
      </c>
      <c r="H136" s="44" t="str">
        <f t="shared" si="8"/>
        <v>300.000</v>
      </c>
      <c r="I136" s="45">
        <f t="shared" si="9"/>
        <v>1500000</v>
      </c>
      <c r="J136" s="69"/>
      <c r="K136" s="46"/>
      <c r="L136" s="88" t="s">
        <v>65</v>
      </c>
      <c r="M136" s="7">
        <v>83</v>
      </c>
    </row>
    <row r="137" spans="1:13" s="7" customFormat="1" ht="15.95" customHeight="1">
      <c r="A137" s="5">
        <v>128</v>
      </c>
      <c r="B137" s="85">
        <v>20005734</v>
      </c>
      <c r="C137" s="86" t="s">
        <v>1093</v>
      </c>
      <c r="D137" s="87" t="s">
        <v>162</v>
      </c>
      <c r="E137" s="85" t="s">
        <v>397</v>
      </c>
      <c r="F137" s="116">
        <v>7.6</v>
      </c>
      <c r="G137" s="88">
        <v>72</v>
      </c>
      <c r="H137" s="44" t="str">
        <f t="shared" si="8"/>
        <v>300.000</v>
      </c>
      <c r="I137" s="45">
        <f t="shared" si="9"/>
        <v>1500000</v>
      </c>
      <c r="J137" s="74"/>
      <c r="K137" s="46"/>
      <c r="L137" s="88" t="s">
        <v>65</v>
      </c>
      <c r="M137" s="7">
        <v>84</v>
      </c>
    </row>
    <row r="138" spans="1:13" s="7" customFormat="1" ht="15.95" customHeight="1">
      <c r="A138" s="5">
        <v>129</v>
      </c>
      <c r="B138" s="85">
        <v>20005578</v>
      </c>
      <c r="C138" s="86" t="s">
        <v>533</v>
      </c>
      <c r="D138" s="87" t="s">
        <v>257</v>
      </c>
      <c r="E138" s="85" t="s">
        <v>397</v>
      </c>
      <c r="F138" s="116">
        <v>7.55</v>
      </c>
      <c r="G138" s="88">
        <v>70</v>
      </c>
      <c r="H138" s="44" t="str">
        <f t="shared" si="8"/>
        <v>300.000</v>
      </c>
      <c r="I138" s="45">
        <f t="shared" si="9"/>
        <v>1500000</v>
      </c>
      <c r="J138" s="69"/>
      <c r="K138" s="46"/>
      <c r="L138" s="88"/>
      <c r="M138" s="7">
        <v>85</v>
      </c>
    </row>
    <row r="139" spans="1:13" s="7" customFormat="1" ht="15.95" customHeight="1">
      <c r="A139" s="5">
        <v>130</v>
      </c>
      <c r="B139" s="85">
        <v>20001380</v>
      </c>
      <c r="C139" s="86" t="s">
        <v>398</v>
      </c>
      <c r="D139" s="87" t="s">
        <v>297</v>
      </c>
      <c r="E139" s="85" t="s">
        <v>397</v>
      </c>
      <c r="F139" s="116">
        <v>7.48</v>
      </c>
      <c r="G139" s="88">
        <v>76</v>
      </c>
      <c r="H139" s="44" t="str">
        <f t="shared" si="8"/>
        <v>300.000</v>
      </c>
      <c r="I139" s="45">
        <f t="shared" si="9"/>
        <v>1500000</v>
      </c>
      <c r="J139" s="46"/>
      <c r="K139" s="46"/>
      <c r="L139" s="88" t="s">
        <v>65</v>
      </c>
      <c r="M139" s="7">
        <v>86</v>
      </c>
    </row>
    <row r="140" spans="1:13" s="7" customFormat="1" ht="15.95" customHeight="1">
      <c r="A140" s="5">
        <v>131</v>
      </c>
      <c r="B140" s="85">
        <v>20005458</v>
      </c>
      <c r="C140" s="86" t="s">
        <v>109</v>
      </c>
      <c r="D140" s="87" t="s">
        <v>71</v>
      </c>
      <c r="E140" s="85" t="s">
        <v>397</v>
      </c>
      <c r="F140" s="116">
        <v>7.37</v>
      </c>
      <c r="G140" s="88">
        <v>70</v>
      </c>
      <c r="H140" s="44" t="str">
        <f t="shared" si="8"/>
        <v>300.000</v>
      </c>
      <c r="I140" s="45">
        <f t="shared" si="9"/>
        <v>1500000</v>
      </c>
      <c r="J140" s="69"/>
      <c r="K140" s="46"/>
      <c r="L140" s="88"/>
      <c r="M140" s="7">
        <v>87</v>
      </c>
    </row>
    <row r="141" spans="1:13" s="7" customFormat="1" ht="15.95" customHeight="1">
      <c r="A141" s="5">
        <v>132</v>
      </c>
      <c r="B141" s="85">
        <v>20005834</v>
      </c>
      <c r="C141" s="86" t="s">
        <v>1092</v>
      </c>
      <c r="D141" s="87" t="s">
        <v>360</v>
      </c>
      <c r="E141" s="85" t="s">
        <v>1117</v>
      </c>
      <c r="F141" s="116">
        <v>7.5</v>
      </c>
      <c r="G141" s="88">
        <v>70</v>
      </c>
      <c r="H141" s="44" t="str">
        <f t="shared" si="8"/>
        <v>300.000</v>
      </c>
      <c r="I141" s="45">
        <f t="shared" si="9"/>
        <v>1500000</v>
      </c>
      <c r="J141" s="46"/>
      <c r="K141" s="46"/>
      <c r="L141" s="88"/>
      <c r="M141" s="7">
        <v>88</v>
      </c>
    </row>
    <row r="142" spans="1:13" s="7" customFormat="1" ht="15.95" customHeight="1">
      <c r="A142" s="5">
        <v>133</v>
      </c>
      <c r="B142" s="202" t="s">
        <v>1099</v>
      </c>
      <c r="C142" s="203" t="s">
        <v>1100</v>
      </c>
      <c r="D142" s="204" t="s">
        <v>180</v>
      </c>
      <c r="E142" s="192" t="s">
        <v>403</v>
      </c>
      <c r="F142" s="194">
        <v>7.83</v>
      </c>
      <c r="G142" s="205">
        <v>70</v>
      </c>
      <c r="H142" s="44" t="str">
        <f t="shared" si="8"/>
        <v>300.000</v>
      </c>
      <c r="I142" s="45">
        <f t="shared" si="9"/>
        <v>1500000</v>
      </c>
      <c r="J142" s="69"/>
      <c r="K142" s="46"/>
      <c r="L142" s="88"/>
      <c r="M142" s="7">
        <v>89</v>
      </c>
    </row>
    <row r="143" spans="1:13" s="7" customFormat="1" ht="15.95" customHeight="1">
      <c r="A143" s="5">
        <v>134</v>
      </c>
      <c r="B143" s="202" t="s">
        <v>401</v>
      </c>
      <c r="C143" s="203" t="s">
        <v>402</v>
      </c>
      <c r="D143" s="204" t="s">
        <v>315</v>
      </c>
      <c r="E143" s="192" t="s">
        <v>403</v>
      </c>
      <c r="F143" s="194">
        <v>7.72</v>
      </c>
      <c r="G143" s="205">
        <v>75</v>
      </c>
      <c r="H143" s="44" t="str">
        <f t="shared" si="8"/>
        <v>300.000</v>
      </c>
      <c r="I143" s="45">
        <f t="shared" si="9"/>
        <v>1500000</v>
      </c>
      <c r="J143" s="69"/>
      <c r="K143" s="46"/>
      <c r="L143" s="88"/>
      <c r="M143" s="7">
        <v>90</v>
      </c>
    </row>
    <row r="144" spans="1:13" s="7" customFormat="1" ht="15.95" customHeight="1">
      <c r="A144" s="5">
        <v>135</v>
      </c>
      <c r="B144" s="202" t="s">
        <v>1097</v>
      </c>
      <c r="C144" s="203" t="s">
        <v>309</v>
      </c>
      <c r="D144" s="204" t="s">
        <v>1098</v>
      </c>
      <c r="E144" s="192" t="s">
        <v>403</v>
      </c>
      <c r="F144" s="194">
        <v>7.29</v>
      </c>
      <c r="G144" s="205">
        <v>70</v>
      </c>
      <c r="H144" s="44" t="str">
        <f t="shared" si="8"/>
        <v>300.000</v>
      </c>
      <c r="I144" s="45">
        <f t="shared" si="9"/>
        <v>1500000</v>
      </c>
      <c r="J144" s="213">
        <f>SUM(I54:I144)</f>
        <v>136500000</v>
      </c>
      <c r="K144" s="46"/>
      <c r="L144" s="88"/>
      <c r="M144" s="7">
        <v>91</v>
      </c>
    </row>
    <row r="145" spans="1:13" s="7" customFormat="1" ht="21.95" customHeight="1">
      <c r="A145" s="219" t="s">
        <v>3</v>
      </c>
      <c r="B145" s="219"/>
      <c r="C145" s="219"/>
      <c r="D145" s="97">
        <f>A144</f>
        <v>135</v>
      </c>
      <c r="E145" s="245" t="s">
        <v>1118</v>
      </c>
      <c r="F145" s="245"/>
      <c r="G145" s="245"/>
      <c r="H145" s="245"/>
      <c r="I145" s="101">
        <f>SUM(I10:I144)</f>
        <v>220875000</v>
      </c>
      <c r="J145" s="246"/>
      <c r="K145" s="241"/>
      <c r="L145" s="47">
        <f>COUNTIF(L10:L144,"Nữ")</f>
        <v>32</v>
      </c>
      <c r="M145" s="7">
        <f>21+114</f>
        <v>135</v>
      </c>
    </row>
    <row r="146" spans="1:13" ht="21.95" customHeight="1">
      <c r="A146" s="243" t="s">
        <v>1119</v>
      </c>
      <c r="B146" s="243"/>
      <c r="C146" s="243"/>
      <c r="D146" s="243"/>
      <c r="E146" s="243"/>
      <c r="F146" s="243"/>
      <c r="G146" s="243"/>
      <c r="H146" s="243"/>
      <c r="I146" s="243"/>
      <c r="J146" s="243"/>
      <c r="K146" s="243"/>
      <c r="L146" s="8"/>
    </row>
    <row r="147" spans="1:13" ht="18" customHeight="1">
      <c r="A147" s="100">
        <v>1819</v>
      </c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9"/>
    </row>
    <row r="148" spans="1:13" s="42" customFormat="1" ht="18" hidden="1" customHeight="1">
      <c r="A148" s="247" t="s">
        <v>90</v>
      </c>
      <c r="B148" s="247"/>
      <c r="C148" s="247"/>
      <c r="D148" s="247"/>
      <c r="E148" s="247" t="s">
        <v>40</v>
      </c>
      <c r="F148" s="247"/>
      <c r="G148" s="247"/>
      <c r="H148" s="247"/>
      <c r="I148" s="247" t="s">
        <v>39</v>
      </c>
      <c r="J148" s="247"/>
      <c r="L148" s="59"/>
    </row>
    <row r="149" spans="1:13" ht="18" hidden="1" customHeight="1">
      <c r="I149" s="13"/>
      <c r="L149" s="12"/>
    </row>
    <row r="150" spans="1:13" s="104" customFormat="1" ht="18" hidden="1" customHeight="1">
      <c r="A150" s="240" t="s">
        <v>51</v>
      </c>
      <c r="B150" s="240"/>
      <c r="C150" s="240"/>
      <c r="D150" s="240"/>
      <c r="E150" s="240" t="s">
        <v>51</v>
      </c>
      <c r="F150" s="240"/>
      <c r="G150" s="240"/>
      <c r="H150" s="240"/>
      <c r="I150" s="240" t="s">
        <v>51</v>
      </c>
      <c r="J150" s="240"/>
      <c r="L150" s="107"/>
    </row>
    <row r="151" spans="1:13" ht="18" hidden="1" customHeight="1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L151" s="12"/>
    </row>
    <row r="152" spans="1:13" ht="18" hidden="1" customHeight="1">
      <c r="I152" s="13"/>
      <c r="L152" s="12"/>
    </row>
    <row r="153" spans="1:13" ht="18" hidden="1" customHeight="1">
      <c r="A153" s="225" t="s">
        <v>88</v>
      </c>
      <c r="B153" s="225"/>
      <c r="C153" s="225"/>
      <c r="D153" s="225"/>
      <c r="E153" s="225" t="s">
        <v>64</v>
      </c>
      <c r="F153" s="225"/>
      <c r="G153" s="225"/>
      <c r="H153" s="225"/>
      <c r="I153" s="225" t="s">
        <v>60</v>
      </c>
      <c r="J153" s="225"/>
      <c r="K153" s="225"/>
      <c r="L153" s="12"/>
    </row>
    <row r="154" spans="1:13" ht="18" customHeight="1">
      <c r="A154" s="11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2"/>
    </row>
    <row r="155" spans="1:13" ht="18" customHeight="1">
      <c r="B155" s="10"/>
    </row>
    <row r="156" spans="1:13" ht="18" customHeight="1"/>
    <row r="157" spans="1:13" ht="18" customHeight="1"/>
    <row r="158" spans="1:13" ht="18" customHeight="1"/>
    <row r="159" spans="1:13" ht="18" customHeight="1"/>
    <row r="160" spans="1:13" ht="18" customHeight="1"/>
    <row r="161" ht="18" customHeight="1"/>
    <row r="162" ht="18" customHeight="1"/>
  </sheetData>
  <sortState ref="A139:M140">
    <sortCondition ref="D139:D140"/>
    <sortCondition ref="C139:C140"/>
  </sortState>
  <mergeCells count="24">
    <mergeCell ref="A153:D153"/>
    <mergeCell ref="E153:H153"/>
    <mergeCell ref="I153:K153"/>
    <mergeCell ref="A146:K146"/>
    <mergeCell ref="A148:D148"/>
    <mergeCell ref="E148:H148"/>
    <mergeCell ref="I148:J148"/>
    <mergeCell ref="A150:D150"/>
    <mergeCell ref="E150:H150"/>
    <mergeCell ref="I150:J150"/>
    <mergeCell ref="A145:C145"/>
    <mergeCell ref="E145:H145"/>
    <mergeCell ref="J145:K145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54:I80 I82:I144">
    <cfRule type="cellIs" dxfId="292" priority="60" stopIfTrue="1" operator="equal">
      <formula>2375000</formula>
    </cfRule>
    <cfRule type="cellIs" dxfId="291" priority="61" stopIfTrue="1" operator="equal">
      <formula>2750000</formula>
    </cfRule>
  </conditionalFormatting>
  <conditionalFormatting sqref="I81">
    <cfRule type="cellIs" dxfId="290" priority="55" stopIfTrue="1" operator="equal">
      <formula>2375000</formula>
    </cfRule>
    <cfRule type="cellIs" dxfId="289" priority="56" stopIfTrue="1" operator="equal">
      <formula>2750000</formula>
    </cfRule>
  </conditionalFormatting>
  <conditionalFormatting sqref="I10:I41 I43:I53">
    <cfRule type="cellIs" dxfId="288" priority="50" stopIfTrue="1" operator="equal">
      <formula>2375000</formula>
    </cfRule>
    <cfRule type="cellIs" dxfId="287" priority="51" stopIfTrue="1" operator="equal">
      <formula>2750000</formula>
    </cfRule>
  </conditionalFormatting>
  <conditionalFormatting sqref="I42">
    <cfRule type="cellIs" dxfId="286" priority="45" stopIfTrue="1" operator="equal">
      <formula>2375000</formula>
    </cfRule>
    <cfRule type="cellIs" dxfId="285" priority="46" stopIfTrue="1" operator="equal">
      <formula>2750000</formula>
    </cfRule>
  </conditionalFormatting>
  <conditionalFormatting sqref="F71 F67:F68">
    <cfRule type="cellIs" dxfId="284" priority="4" stopIfTrue="1" operator="lessThan">
      <formula>3</formula>
    </cfRule>
    <cfRule type="cellIs" dxfId="283" priority="5" stopIfTrue="1" operator="lessThan">
      <formula>5</formula>
    </cfRule>
    <cfRule type="cellIs" dxfId="282" priority="6" stopIfTrue="1" operator="notBetween">
      <formula>7</formula>
      <formula>"&lt;7"</formula>
    </cfRule>
  </conditionalFormatting>
  <conditionalFormatting sqref="G71 G67:G68">
    <cfRule type="cellIs" dxfId="281" priority="1" stopIfTrue="1" operator="lessThan">
      <formula>30</formula>
    </cfRule>
    <cfRule type="cellIs" dxfId="280" priority="2" stopIfTrue="1" operator="lessThan">
      <formula>50</formula>
    </cfRule>
    <cfRule type="cellIs" dxfId="279" priority="3" stopIfTrue="1" operator="notBetween">
      <formula>70</formula>
      <formula>"&gt;70"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view="pageBreakPreview" topLeftCell="A5" zoomScaleNormal="100" workbookViewId="0">
      <selection activeCell="A16" sqref="A16:J16"/>
    </sheetView>
  </sheetViews>
  <sheetFormatPr defaultColWidth="9"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1" customWidth="1"/>
    <col min="13" max="16384" width="9" style="2"/>
  </cols>
  <sheetData>
    <row r="1" spans="1:12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2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2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2" s="19" customFormat="1" ht="18" customHeight="1">
      <c r="A4" s="228"/>
      <c r="B4" s="228"/>
      <c r="C4" s="229"/>
      <c r="D4" s="229"/>
      <c r="E4" s="229"/>
      <c r="L4" s="20"/>
    </row>
    <row r="5" spans="1:12" ht="50.1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2" s="7" customFormat="1" ht="24.95" customHeight="1">
      <c r="A6" s="232" t="s">
        <v>423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2" ht="35.1" hidden="1" customHeight="1">
      <c r="A7" s="233" t="s">
        <v>435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2" s="7" customFormat="1" ht="15" customHeight="1">
      <c r="A8" s="111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7"/>
    </row>
    <row r="9" spans="1:12" s="7" customFormat="1" ht="35.1" customHeight="1">
      <c r="A9" s="108" t="s">
        <v>0</v>
      </c>
      <c r="B9" s="108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08" t="s">
        <v>8</v>
      </c>
      <c r="I9" s="4" t="s">
        <v>10</v>
      </c>
      <c r="J9" s="4" t="s">
        <v>9</v>
      </c>
      <c r="K9" s="108" t="s">
        <v>2</v>
      </c>
      <c r="L9" s="4" t="s">
        <v>12</v>
      </c>
    </row>
    <row r="10" spans="1:12" s="7" customFormat="1" ht="20.100000000000001" customHeight="1">
      <c r="A10" s="5">
        <v>1</v>
      </c>
      <c r="B10" s="85">
        <v>20000760</v>
      </c>
      <c r="C10" s="199" t="s">
        <v>111</v>
      </c>
      <c r="D10" s="200" t="s">
        <v>318</v>
      </c>
      <c r="E10" s="85" t="s">
        <v>322</v>
      </c>
      <c r="F10" s="116">
        <v>8.75</v>
      </c>
      <c r="G10" s="88">
        <v>75</v>
      </c>
      <c r="H10" s="123" t="str">
        <f t="shared" ref="H10:H22" si="0">IF(AND(F10&gt;=9,G10&gt;=90),"550.000",IF(AND(F10&gt;=8,G10&gt;=80),"475.000",IF(AND(F10&gt;=7,G10&gt;=70),"300.000"," ")))</f>
        <v>300.000</v>
      </c>
      <c r="I10" s="83">
        <f t="shared" ref="I10:I22" si="1">H10*5</f>
        <v>1500000</v>
      </c>
      <c r="J10" s="69"/>
      <c r="K10" s="46"/>
      <c r="L10" s="57"/>
    </row>
    <row r="11" spans="1:12" s="7" customFormat="1" ht="20.100000000000001" customHeight="1">
      <c r="A11" s="5">
        <v>2</v>
      </c>
      <c r="B11" s="85">
        <v>20000872</v>
      </c>
      <c r="C11" s="199" t="s">
        <v>317</v>
      </c>
      <c r="D11" s="200" t="s">
        <v>162</v>
      </c>
      <c r="E11" s="85" t="s">
        <v>322</v>
      </c>
      <c r="F11" s="116">
        <v>8.7200000000000006</v>
      </c>
      <c r="G11" s="88">
        <v>70</v>
      </c>
      <c r="H11" s="123" t="str">
        <f t="shared" si="0"/>
        <v>300.000</v>
      </c>
      <c r="I11" s="83">
        <f t="shared" si="1"/>
        <v>1500000</v>
      </c>
      <c r="J11" s="69"/>
      <c r="K11" s="46"/>
      <c r="L11" s="57"/>
    </row>
    <row r="12" spans="1:12" s="7" customFormat="1" ht="20.100000000000001" customHeight="1">
      <c r="A12" s="5">
        <v>3</v>
      </c>
      <c r="B12" s="85">
        <v>20005727</v>
      </c>
      <c r="C12" s="199" t="s">
        <v>1123</v>
      </c>
      <c r="D12" s="200" t="s">
        <v>174</v>
      </c>
      <c r="E12" s="85" t="s">
        <v>1128</v>
      </c>
      <c r="F12" s="116">
        <v>8.42</v>
      </c>
      <c r="G12" s="88">
        <v>70</v>
      </c>
      <c r="H12" s="123" t="str">
        <f t="shared" si="0"/>
        <v>300.000</v>
      </c>
      <c r="I12" s="83">
        <f t="shared" si="1"/>
        <v>1500000</v>
      </c>
      <c r="J12" s="69"/>
      <c r="K12" s="46"/>
      <c r="L12" s="57"/>
    </row>
    <row r="13" spans="1:12" s="7" customFormat="1" ht="20.100000000000001" customHeight="1">
      <c r="A13" s="5">
        <v>4</v>
      </c>
      <c r="B13" s="85">
        <v>20003956</v>
      </c>
      <c r="C13" s="199" t="s">
        <v>81</v>
      </c>
      <c r="D13" s="200" t="s">
        <v>116</v>
      </c>
      <c r="E13" s="85" t="s">
        <v>1128</v>
      </c>
      <c r="F13" s="116">
        <v>8.3699999999999992</v>
      </c>
      <c r="G13" s="88">
        <v>70</v>
      </c>
      <c r="H13" s="123" t="str">
        <f t="shared" si="0"/>
        <v>300.000</v>
      </c>
      <c r="I13" s="83">
        <f t="shared" si="1"/>
        <v>1500000</v>
      </c>
      <c r="J13" s="69"/>
      <c r="K13" s="46"/>
      <c r="L13" s="57"/>
    </row>
    <row r="14" spans="1:12" s="7" customFormat="1" ht="20.100000000000001" customHeight="1">
      <c r="A14" s="5">
        <v>5</v>
      </c>
      <c r="B14" s="85">
        <v>20004804</v>
      </c>
      <c r="C14" s="199" t="s">
        <v>320</v>
      </c>
      <c r="D14" s="200" t="s">
        <v>120</v>
      </c>
      <c r="E14" s="85" t="s">
        <v>322</v>
      </c>
      <c r="F14" s="116">
        <v>8.18</v>
      </c>
      <c r="G14" s="88">
        <v>70</v>
      </c>
      <c r="H14" s="123" t="str">
        <f t="shared" si="0"/>
        <v>300.000</v>
      </c>
      <c r="I14" s="83">
        <f t="shared" si="1"/>
        <v>1500000</v>
      </c>
      <c r="J14" s="69"/>
      <c r="K14" s="46"/>
      <c r="L14" s="57"/>
    </row>
    <row r="15" spans="1:12" s="7" customFormat="1" ht="20.100000000000001" customHeight="1">
      <c r="A15" s="5">
        <v>6</v>
      </c>
      <c r="B15" s="85">
        <v>20003012</v>
      </c>
      <c r="C15" s="199" t="s">
        <v>1126</v>
      </c>
      <c r="D15" s="200" t="s">
        <v>158</v>
      </c>
      <c r="E15" s="85" t="s">
        <v>1129</v>
      </c>
      <c r="F15" s="116">
        <v>8.09</v>
      </c>
      <c r="G15" s="88">
        <v>70</v>
      </c>
      <c r="H15" s="123" t="str">
        <f t="shared" si="0"/>
        <v>300.000</v>
      </c>
      <c r="I15" s="83">
        <f t="shared" si="1"/>
        <v>1500000</v>
      </c>
      <c r="J15" s="69"/>
      <c r="K15" s="46"/>
      <c r="L15" s="57"/>
    </row>
    <row r="16" spans="1:12" s="7" customFormat="1" ht="20.100000000000001" customHeight="1">
      <c r="A16" s="260">
        <v>7</v>
      </c>
      <c r="B16" s="261">
        <v>20003517</v>
      </c>
      <c r="C16" s="272" t="s">
        <v>1120</v>
      </c>
      <c r="D16" s="273" t="s">
        <v>120</v>
      </c>
      <c r="E16" s="261" t="s">
        <v>1127</v>
      </c>
      <c r="F16" s="264">
        <v>7.99</v>
      </c>
      <c r="G16" s="265">
        <v>92</v>
      </c>
      <c r="H16" s="266" t="str">
        <f t="shared" si="0"/>
        <v>300.000</v>
      </c>
      <c r="I16" s="267">
        <f t="shared" si="1"/>
        <v>1500000</v>
      </c>
      <c r="J16" s="131">
        <f>SUM(I10:I16)</f>
        <v>10500000</v>
      </c>
      <c r="K16" s="46"/>
      <c r="L16" s="57"/>
    </row>
    <row r="17" spans="1:12" s="7" customFormat="1" ht="20.100000000000001" customHeight="1">
      <c r="A17" s="5">
        <v>8</v>
      </c>
      <c r="B17" s="85">
        <v>20002786</v>
      </c>
      <c r="C17" s="199" t="s">
        <v>1121</v>
      </c>
      <c r="D17" s="200" t="s">
        <v>155</v>
      </c>
      <c r="E17" s="85" t="s">
        <v>1127</v>
      </c>
      <c r="F17" s="116">
        <v>7.66</v>
      </c>
      <c r="G17" s="88">
        <v>80</v>
      </c>
      <c r="H17" s="123" t="str">
        <f>IF(AND(F17&gt;=9,G17&gt;=90),"550.000",IF(AND(F17&gt;=8,G17&gt;=80),"475.000",IF(AND(F17&gt;=7,G17&gt;=70),"300.000"," ")))</f>
        <v>300.000</v>
      </c>
      <c r="I17" s="83">
        <f>H17*5</f>
        <v>1500000</v>
      </c>
      <c r="J17" s="69"/>
      <c r="K17" s="46"/>
      <c r="L17" s="57"/>
    </row>
    <row r="18" spans="1:12" s="7" customFormat="1" ht="20.100000000000001" customHeight="1">
      <c r="A18" s="5">
        <v>9</v>
      </c>
      <c r="B18" s="85">
        <v>20003410</v>
      </c>
      <c r="C18" s="199" t="s">
        <v>1122</v>
      </c>
      <c r="D18" s="200" t="s">
        <v>86</v>
      </c>
      <c r="E18" s="85" t="s">
        <v>322</v>
      </c>
      <c r="F18" s="116">
        <v>7.66</v>
      </c>
      <c r="G18" s="88">
        <v>70</v>
      </c>
      <c r="H18" s="123" t="str">
        <f>IF(AND(F18&gt;=9,G18&gt;=90),"550.000",IF(AND(F18&gt;=8,G18&gt;=80),"475.000",IF(AND(F18&gt;=7,G18&gt;=70),"300.000"," ")))</f>
        <v>300.000</v>
      </c>
      <c r="I18" s="83">
        <f>H18*5</f>
        <v>1500000</v>
      </c>
      <c r="J18" s="69"/>
      <c r="K18" s="46"/>
      <c r="L18" s="57"/>
    </row>
    <row r="19" spans="1:12" s="7" customFormat="1" ht="20.100000000000001" customHeight="1">
      <c r="A19" s="5">
        <v>10</v>
      </c>
      <c r="B19" s="85">
        <v>20003053</v>
      </c>
      <c r="C19" s="199" t="s">
        <v>280</v>
      </c>
      <c r="D19" s="200" t="s">
        <v>213</v>
      </c>
      <c r="E19" s="85" t="s">
        <v>322</v>
      </c>
      <c r="F19" s="116">
        <v>7.8</v>
      </c>
      <c r="G19" s="88">
        <v>70</v>
      </c>
      <c r="H19" s="123" t="str">
        <f>IF(AND(F19&gt;=9,G19&gt;=90),"550.000",IF(AND(F19&gt;=8,G19&gt;=80),"475.000",IF(AND(F19&gt;=7,G19&gt;=70),"300.000"," ")))</f>
        <v>300.000</v>
      </c>
      <c r="I19" s="83">
        <f>H19*5</f>
        <v>1500000</v>
      </c>
      <c r="J19" s="69"/>
      <c r="K19" s="46"/>
      <c r="L19" s="57"/>
    </row>
    <row r="20" spans="1:12" s="7" customFormat="1" ht="20.100000000000001" customHeight="1">
      <c r="A20" s="5">
        <v>11</v>
      </c>
      <c r="B20" s="85">
        <v>20002652</v>
      </c>
      <c r="C20" s="199" t="s">
        <v>112</v>
      </c>
      <c r="D20" s="200" t="s">
        <v>321</v>
      </c>
      <c r="E20" s="85" t="s">
        <v>1128</v>
      </c>
      <c r="F20" s="116">
        <v>7.58</v>
      </c>
      <c r="G20" s="88">
        <v>72</v>
      </c>
      <c r="H20" s="123" t="str">
        <f>IF(AND(F20&gt;=9,G20&gt;=90),"550.000",IF(AND(F20&gt;=8,G20&gt;=80),"475.000",IF(AND(F20&gt;=7,G20&gt;=70),"300.000"," ")))</f>
        <v>300.000</v>
      </c>
      <c r="I20" s="83">
        <f>H20*5</f>
        <v>1500000</v>
      </c>
      <c r="J20" s="69"/>
      <c r="K20" s="46"/>
      <c r="L20" s="57"/>
    </row>
    <row r="21" spans="1:12" s="7" customFormat="1" ht="20.100000000000001" customHeight="1">
      <c r="A21" s="5">
        <v>12</v>
      </c>
      <c r="B21" s="85">
        <v>20004047</v>
      </c>
      <c r="C21" s="199" t="s">
        <v>1124</v>
      </c>
      <c r="D21" s="200" t="s">
        <v>173</v>
      </c>
      <c r="E21" s="85" t="s">
        <v>1128</v>
      </c>
      <c r="F21" s="116">
        <v>7.35</v>
      </c>
      <c r="G21" s="88">
        <v>70</v>
      </c>
      <c r="H21" s="123" t="str">
        <f>IF(AND(F21&gt;=9,G21&gt;=90),"550.000",IF(AND(F21&gt;=8,G21&gt;=80),"475.000",IF(AND(F21&gt;=7,G21&gt;=70),"300.000"," ")))</f>
        <v>300.000</v>
      </c>
      <c r="I21" s="83">
        <f>H21*5</f>
        <v>1500000</v>
      </c>
      <c r="J21" s="69"/>
      <c r="K21" s="46"/>
      <c r="L21" s="57"/>
    </row>
    <row r="22" spans="1:12" s="7" customFormat="1" ht="20.100000000000001" customHeight="1">
      <c r="A22" s="5">
        <v>13</v>
      </c>
      <c r="B22" s="85">
        <v>20003342</v>
      </c>
      <c r="C22" s="199" t="s">
        <v>1125</v>
      </c>
      <c r="D22" s="200" t="s">
        <v>1034</v>
      </c>
      <c r="E22" s="85" t="s">
        <v>1129</v>
      </c>
      <c r="F22" s="116">
        <v>7.75</v>
      </c>
      <c r="G22" s="88">
        <v>77</v>
      </c>
      <c r="H22" s="123" t="str">
        <f t="shared" si="0"/>
        <v>300.000</v>
      </c>
      <c r="I22" s="83">
        <f t="shared" si="1"/>
        <v>1500000</v>
      </c>
      <c r="J22" s="134"/>
      <c r="K22" s="46"/>
      <c r="L22" s="57"/>
    </row>
    <row r="23" spans="1:12" s="7" customFormat="1" ht="24.95" customHeight="1">
      <c r="A23" s="218" t="s">
        <v>3</v>
      </c>
      <c r="B23" s="218"/>
      <c r="C23" s="218"/>
      <c r="D23" s="113">
        <f>A22</f>
        <v>13</v>
      </c>
      <c r="E23" s="245" t="s">
        <v>1130</v>
      </c>
      <c r="F23" s="245"/>
      <c r="G23" s="245"/>
      <c r="H23" s="245"/>
      <c r="I23" s="16">
        <f>SUM(I10:I22)</f>
        <v>19500000</v>
      </c>
      <c r="J23" s="241"/>
      <c r="K23" s="241"/>
      <c r="L23" s="47">
        <f>COUNTIF(L10:L22,"Nữ")</f>
        <v>0</v>
      </c>
    </row>
    <row r="24" spans="1:12" ht="24.95" customHeight="1">
      <c r="A24" s="243" t="s">
        <v>1131</v>
      </c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8"/>
    </row>
    <row r="25" spans="1:12" ht="18" customHeight="1">
      <c r="A25" s="14">
        <v>144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9"/>
    </row>
    <row r="26" spans="1:12" s="42" customFormat="1" ht="18" hidden="1" customHeight="1">
      <c r="A26" s="247" t="s">
        <v>90</v>
      </c>
      <c r="B26" s="247"/>
      <c r="C26" s="247"/>
      <c r="D26" s="247"/>
      <c r="E26" s="247" t="s">
        <v>40</v>
      </c>
      <c r="F26" s="247"/>
      <c r="G26" s="247"/>
      <c r="H26" s="247"/>
      <c r="I26" s="247" t="s">
        <v>39</v>
      </c>
      <c r="J26" s="247"/>
      <c r="L26" s="59"/>
    </row>
    <row r="27" spans="1:12" ht="18" hidden="1" customHeight="1">
      <c r="I27" s="13"/>
      <c r="L27" s="12"/>
    </row>
    <row r="28" spans="1:12" s="104" customFormat="1" ht="18" hidden="1" customHeight="1">
      <c r="A28" s="240" t="s">
        <v>51</v>
      </c>
      <c r="B28" s="240"/>
      <c r="C28" s="240"/>
      <c r="D28" s="240"/>
      <c r="E28" s="240" t="s">
        <v>51</v>
      </c>
      <c r="F28" s="240"/>
      <c r="G28" s="240"/>
      <c r="H28" s="240"/>
      <c r="I28" s="240" t="s">
        <v>51</v>
      </c>
      <c r="J28" s="240"/>
      <c r="L28" s="107"/>
    </row>
    <row r="29" spans="1:12" ht="18" hidden="1" customHeight="1">
      <c r="A29" s="50"/>
      <c r="B29" s="50"/>
      <c r="C29" s="50"/>
      <c r="D29" s="50"/>
      <c r="E29" s="50"/>
      <c r="F29" s="50"/>
      <c r="G29" s="50"/>
      <c r="H29" s="50"/>
      <c r="I29" s="50"/>
      <c r="J29" s="50"/>
      <c r="L29" s="12"/>
    </row>
    <row r="30" spans="1:12" ht="18" hidden="1" customHeight="1">
      <c r="I30" s="13"/>
      <c r="L30" s="12"/>
    </row>
    <row r="31" spans="1:12" ht="18" hidden="1" customHeight="1">
      <c r="A31" s="225" t="s">
        <v>88</v>
      </c>
      <c r="B31" s="225"/>
      <c r="C31" s="225"/>
      <c r="D31" s="225"/>
      <c r="E31" s="225" t="s">
        <v>64</v>
      </c>
      <c r="F31" s="225"/>
      <c r="G31" s="225"/>
      <c r="H31" s="225"/>
      <c r="I31" s="225" t="s">
        <v>60</v>
      </c>
      <c r="J31" s="225"/>
      <c r="K31" s="225"/>
      <c r="L31" s="12"/>
    </row>
    <row r="32" spans="1:12" ht="18" customHeight="1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2"/>
    </row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</sheetData>
  <sortState ref="A18:L19">
    <sortCondition ref="D18:D19"/>
    <sortCondition ref="C18:C19"/>
  </sortState>
  <mergeCells count="24">
    <mergeCell ref="A31:D31"/>
    <mergeCell ref="E31:H31"/>
    <mergeCell ref="I31:K31"/>
    <mergeCell ref="A24:K24"/>
    <mergeCell ref="A26:D26"/>
    <mergeCell ref="E26:H26"/>
    <mergeCell ref="I26:J26"/>
    <mergeCell ref="A28:D28"/>
    <mergeCell ref="E28:H28"/>
    <mergeCell ref="I28:J28"/>
    <mergeCell ref="A23:C23"/>
    <mergeCell ref="E23:H23"/>
    <mergeCell ref="J23:K23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0 I17:I22">
    <cfRule type="cellIs" dxfId="278" priority="269" stopIfTrue="1" operator="equal">
      <formula>2375000</formula>
    </cfRule>
    <cfRule type="cellIs" dxfId="277" priority="270" stopIfTrue="1" operator="equal">
      <formula>2750000</formula>
    </cfRule>
  </conditionalFormatting>
  <conditionalFormatting sqref="F10:F22">
    <cfRule type="cellIs" dxfId="276" priority="62" stopIfTrue="1" operator="lessThan">
      <formula>3</formula>
    </cfRule>
    <cfRule type="cellIs" dxfId="275" priority="63" stopIfTrue="1" operator="lessThan">
      <formula>5</formula>
    </cfRule>
    <cfRule type="cellIs" dxfId="274" priority="64" stopIfTrue="1" operator="notBetween">
      <formula>7</formula>
      <formula>"&lt;7"</formula>
    </cfRule>
  </conditionalFormatting>
  <conditionalFormatting sqref="G10:G22">
    <cfRule type="cellIs" dxfId="273" priority="35" stopIfTrue="1" operator="lessThan">
      <formula>30</formula>
    </cfRule>
    <cfRule type="cellIs" dxfId="272" priority="36" stopIfTrue="1" operator="lessThan">
      <formula>50</formula>
    </cfRule>
    <cfRule type="cellIs" dxfId="271" priority="37" stopIfTrue="1" operator="notBetween">
      <formula>70</formula>
      <formula>"&lt;70"</formula>
    </cfRule>
  </conditionalFormatting>
  <conditionalFormatting sqref="I11:I16">
    <cfRule type="cellIs" dxfId="270" priority="1" stopIfTrue="1" operator="equal">
      <formula>2375000</formula>
    </cfRule>
    <cfRule type="cellIs" dxfId="269" priority="2" stopIfTrue="1" operator="equal">
      <formula>2750000</formula>
    </cfRule>
  </conditionalFormatting>
  <pageMargins left="0.75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view="pageBreakPreview" zoomScaleNormal="100" workbookViewId="0">
      <selection activeCell="F4" sqref="F4"/>
    </sheetView>
  </sheetViews>
  <sheetFormatPr defaultColWidth="9"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1" customWidth="1"/>
    <col min="13" max="14" width="5.625" style="2" customWidth="1"/>
    <col min="15" max="16384" width="9" style="2"/>
  </cols>
  <sheetData>
    <row r="1" spans="1:14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4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4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4" s="19" customFormat="1" ht="18" customHeight="1">
      <c r="A4" s="228"/>
      <c r="B4" s="228"/>
      <c r="C4" s="229"/>
      <c r="D4" s="229"/>
      <c r="E4" s="229"/>
      <c r="F4" s="274" t="s">
        <v>1132</v>
      </c>
      <c r="L4" s="20"/>
    </row>
    <row r="5" spans="1:14" ht="50.1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4" s="7" customFormat="1" ht="24.95" customHeight="1">
      <c r="A6" s="232" t="s">
        <v>98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4" ht="35.1" hidden="1" customHeight="1">
      <c r="A7" s="233" t="s">
        <v>436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4" s="7" customFormat="1" ht="15" customHeight="1">
      <c r="A8" s="111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7"/>
    </row>
    <row r="9" spans="1:14" s="7" customFormat="1" ht="35.1" customHeight="1">
      <c r="A9" s="108" t="s">
        <v>0</v>
      </c>
      <c r="B9" s="108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08" t="s">
        <v>8</v>
      </c>
      <c r="I9" s="4" t="s">
        <v>10</v>
      </c>
      <c r="J9" s="4" t="s">
        <v>9</v>
      </c>
      <c r="K9" s="108" t="s">
        <v>2</v>
      </c>
      <c r="L9" s="4" t="s">
        <v>12</v>
      </c>
    </row>
    <row r="10" spans="1:14" s="7" customFormat="1" ht="24.95" customHeight="1">
      <c r="A10" s="5">
        <v>1</v>
      </c>
      <c r="B10" s="85"/>
      <c r="C10" s="86"/>
      <c r="D10" s="87"/>
      <c r="E10" s="85"/>
      <c r="F10" s="116"/>
      <c r="G10" s="88"/>
      <c r="H10" s="44" t="str">
        <f t="shared" ref="H10:H15" si="0">IF(AND(F10&gt;=9,G10&gt;=90),"550.000",IF(AND(F10&gt;=8,G10&gt;=80),"475.000",IF(AND(F10&gt;=7,G10&gt;=70),"300.000"," ")))</f>
        <v xml:space="preserve"> </v>
      </c>
      <c r="I10" s="45" t="e">
        <f t="shared" ref="I10:I15" si="1">H10*5</f>
        <v>#VALUE!</v>
      </c>
      <c r="J10" s="69"/>
      <c r="K10" s="46"/>
      <c r="L10" s="43"/>
      <c r="M10" s="7">
        <v>2</v>
      </c>
      <c r="N10" s="5">
        <v>4</v>
      </c>
    </row>
    <row r="11" spans="1:14" s="7" customFormat="1" ht="24.95" customHeight="1">
      <c r="A11" s="5">
        <v>2</v>
      </c>
      <c r="B11" s="85"/>
      <c r="C11" s="86"/>
      <c r="D11" s="87"/>
      <c r="E11" s="85"/>
      <c r="F11" s="116"/>
      <c r="G11" s="88"/>
      <c r="H11" s="44" t="str">
        <f t="shared" si="0"/>
        <v xml:space="preserve"> </v>
      </c>
      <c r="I11" s="45" t="e">
        <f t="shared" si="1"/>
        <v>#VALUE!</v>
      </c>
      <c r="J11" s="69"/>
      <c r="K11" s="46"/>
      <c r="L11" s="43"/>
      <c r="M11" s="7">
        <v>5</v>
      </c>
      <c r="N11" s="5">
        <v>10</v>
      </c>
    </row>
    <row r="12" spans="1:14" s="7" customFormat="1" ht="24.95" customHeight="1">
      <c r="A12" s="5">
        <v>3</v>
      </c>
      <c r="B12" s="125"/>
      <c r="C12" s="126"/>
      <c r="D12" s="127"/>
      <c r="E12" s="125"/>
      <c r="F12" s="132"/>
      <c r="G12" s="128"/>
      <c r="H12" s="123" t="str">
        <f t="shared" si="0"/>
        <v xml:space="preserve"> </v>
      </c>
      <c r="I12" s="45" t="e">
        <f t="shared" si="1"/>
        <v>#VALUE!</v>
      </c>
      <c r="J12" s="171"/>
      <c r="K12" s="46"/>
      <c r="L12" s="57"/>
      <c r="M12" s="7">
        <v>1</v>
      </c>
      <c r="N12" s="5">
        <v>3</v>
      </c>
    </row>
    <row r="13" spans="1:14" s="7" customFormat="1" ht="24.95" customHeight="1">
      <c r="A13" s="5">
        <v>4</v>
      </c>
      <c r="B13" s="85"/>
      <c r="C13" s="86"/>
      <c r="D13" s="87"/>
      <c r="E13" s="85"/>
      <c r="F13" s="116"/>
      <c r="G13" s="88"/>
      <c r="H13" s="44" t="str">
        <f t="shared" si="0"/>
        <v xml:space="preserve"> </v>
      </c>
      <c r="I13" s="45" t="e">
        <f t="shared" si="1"/>
        <v>#VALUE!</v>
      </c>
      <c r="J13" s="69"/>
      <c r="K13" s="46"/>
      <c r="L13" s="43"/>
      <c r="M13" s="7">
        <v>4</v>
      </c>
      <c r="N13" s="5">
        <v>7</v>
      </c>
    </row>
    <row r="14" spans="1:14" s="7" customFormat="1" ht="24.95" customHeight="1">
      <c r="A14" s="5">
        <v>5</v>
      </c>
      <c r="B14" s="85"/>
      <c r="C14" s="86"/>
      <c r="D14" s="87"/>
      <c r="E14" s="85"/>
      <c r="F14" s="116"/>
      <c r="G14" s="88"/>
      <c r="H14" s="44" t="str">
        <f t="shared" si="0"/>
        <v xml:space="preserve"> </v>
      </c>
      <c r="I14" s="45" t="e">
        <f t="shared" si="1"/>
        <v>#VALUE!</v>
      </c>
      <c r="J14" s="163"/>
      <c r="K14" s="46"/>
      <c r="L14" s="43"/>
      <c r="M14" s="7">
        <v>6</v>
      </c>
      <c r="N14" s="5">
        <v>13</v>
      </c>
    </row>
    <row r="15" spans="1:14" s="7" customFormat="1" ht="24.95" customHeight="1">
      <c r="A15" s="170">
        <v>6</v>
      </c>
      <c r="B15" s="125"/>
      <c r="C15" s="126"/>
      <c r="D15" s="127"/>
      <c r="E15" s="125"/>
      <c r="F15" s="132"/>
      <c r="G15" s="128"/>
      <c r="H15" s="123" t="str">
        <f t="shared" si="0"/>
        <v xml:space="preserve"> </v>
      </c>
      <c r="I15" s="45" t="e">
        <f t="shared" si="1"/>
        <v>#VALUE!</v>
      </c>
      <c r="J15" s="134"/>
      <c r="K15" s="46"/>
      <c r="L15" s="57"/>
      <c r="M15" s="7">
        <v>3</v>
      </c>
      <c r="N15" s="5">
        <v>5</v>
      </c>
    </row>
    <row r="16" spans="1:14" s="7" customFormat="1" ht="24.95" customHeight="1">
      <c r="A16" s="5">
        <v>7</v>
      </c>
      <c r="B16" s="85"/>
      <c r="C16" s="86"/>
      <c r="D16" s="87"/>
      <c r="E16" s="85"/>
      <c r="F16" s="116"/>
      <c r="G16" s="88"/>
      <c r="H16" s="44" t="str">
        <f t="shared" ref="H16:H22" si="2">IF(AND(F16&gt;=9,G16&gt;=90),"550.000",IF(AND(F16&gt;=8,G16&gt;=80),"475.000",IF(AND(F16&gt;=7,G16&gt;=70),"300.000"," ")))</f>
        <v xml:space="preserve"> </v>
      </c>
      <c r="I16" s="45" t="e">
        <f t="shared" ref="I16:I22" si="3">H16*5</f>
        <v>#VALUE!</v>
      </c>
      <c r="J16" s="69"/>
      <c r="K16" s="46"/>
      <c r="L16" s="43"/>
      <c r="M16" s="7">
        <v>1</v>
      </c>
      <c r="N16" s="5">
        <v>1</v>
      </c>
    </row>
    <row r="17" spans="1:14" s="7" customFormat="1" ht="24.95" customHeight="1">
      <c r="A17" s="5">
        <v>8</v>
      </c>
      <c r="B17" s="85"/>
      <c r="C17" s="86"/>
      <c r="D17" s="87"/>
      <c r="E17" s="85"/>
      <c r="F17" s="116"/>
      <c r="G17" s="88"/>
      <c r="H17" s="44" t="str">
        <f t="shared" si="2"/>
        <v xml:space="preserve"> </v>
      </c>
      <c r="I17" s="45" t="e">
        <f t="shared" si="3"/>
        <v>#VALUE!</v>
      </c>
      <c r="J17" s="69"/>
      <c r="K17" s="46"/>
      <c r="L17" s="57"/>
      <c r="M17" s="7">
        <v>2</v>
      </c>
      <c r="N17" s="5">
        <v>2</v>
      </c>
    </row>
    <row r="18" spans="1:14" s="7" customFormat="1" ht="24.95" customHeight="1">
      <c r="A18" s="5">
        <v>9</v>
      </c>
      <c r="B18" s="85"/>
      <c r="C18" s="86"/>
      <c r="D18" s="87"/>
      <c r="E18" s="85"/>
      <c r="F18" s="116"/>
      <c r="G18" s="88"/>
      <c r="H18" s="44" t="str">
        <f t="shared" si="2"/>
        <v xml:space="preserve"> </v>
      </c>
      <c r="I18" s="45" t="e">
        <f t="shared" si="3"/>
        <v>#VALUE!</v>
      </c>
      <c r="J18" s="69"/>
      <c r="K18" s="46"/>
      <c r="L18" s="57"/>
      <c r="M18" s="7">
        <v>3</v>
      </c>
      <c r="N18" s="5">
        <v>6</v>
      </c>
    </row>
    <row r="19" spans="1:14" s="7" customFormat="1" ht="24.95" customHeight="1">
      <c r="A19" s="5">
        <v>10</v>
      </c>
      <c r="B19" s="85"/>
      <c r="C19" s="86"/>
      <c r="D19" s="87"/>
      <c r="E19" s="85"/>
      <c r="F19" s="116"/>
      <c r="G19" s="88"/>
      <c r="H19" s="44" t="str">
        <f t="shared" si="2"/>
        <v xml:space="preserve"> </v>
      </c>
      <c r="I19" s="45" t="e">
        <f t="shared" si="3"/>
        <v>#VALUE!</v>
      </c>
      <c r="J19" s="69"/>
      <c r="K19" s="46"/>
      <c r="L19" s="57"/>
      <c r="M19" s="7">
        <v>4</v>
      </c>
      <c r="N19" s="5">
        <v>8</v>
      </c>
    </row>
    <row r="20" spans="1:14" s="7" customFormat="1" ht="24.95" customHeight="1">
      <c r="A20" s="5">
        <v>11</v>
      </c>
      <c r="B20" s="85"/>
      <c r="C20" s="86"/>
      <c r="D20" s="87"/>
      <c r="E20" s="85"/>
      <c r="F20" s="116"/>
      <c r="G20" s="88"/>
      <c r="H20" s="44" t="str">
        <f t="shared" si="2"/>
        <v xml:space="preserve"> </v>
      </c>
      <c r="I20" s="45" t="e">
        <f t="shared" si="3"/>
        <v>#VALUE!</v>
      </c>
      <c r="J20" s="69"/>
      <c r="K20" s="46"/>
      <c r="L20" s="57"/>
      <c r="M20" s="7">
        <v>5</v>
      </c>
      <c r="N20" s="5">
        <v>9</v>
      </c>
    </row>
    <row r="21" spans="1:14" s="7" customFormat="1" ht="24.95" customHeight="1">
      <c r="A21" s="5">
        <v>12</v>
      </c>
      <c r="B21" s="85"/>
      <c r="C21" s="86"/>
      <c r="D21" s="87"/>
      <c r="E21" s="85"/>
      <c r="F21" s="116"/>
      <c r="G21" s="88"/>
      <c r="H21" s="44" t="str">
        <f t="shared" si="2"/>
        <v xml:space="preserve"> </v>
      </c>
      <c r="I21" s="45" t="e">
        <f t="shared" si="3"/>
        <v>#VALUE!</v>
      </c>
      <c r="J21" s="69"/>
      <c r="K21" s="46"/>
      <c r="L21" s="57"/>
      <c r="M21" s="7">
        <v>6</v>
      </c>
      <c r="N21" s="5">
        <v>11</v>
      </c>
    </row>
    <row r="22" spans="1:14" s="7" customFormat="1" ht="24.95" customHeight="1">
      <c r="A22" s="5">
        <v>13</v>
      </c>
      <c r="B22" s="85"/>
      <c r="C22" s="86"/>
      <c r="D22" s="87"/>
      <c r="E22" s="85"/>
      <c r="F22" s="116"/>
      <c r="G22" s="88"/>
      <c r="H22" s="44" t="str">
        <f t="shared" si="2"/>
        <v xml:space="preserve"> </v>
      </c>
      <c r="I22" s="45" t="e">
        <f t="shared" si="3"/>
        <v>#VALUE!</v>
      </c>
      <c r="J22" s="161"/>
      <c r="K22" s="46"/>
      <c r="L22" s="57"/>
      <c r="M22" s="7">
        <v>7</v>
      </c>
      <c r="N22" s="5">
        <v>12</v>
      </c>
    </row>
    <row r="23" spans="1:14" s="7" customFormat="1" ht="24.95" customHeight="1">
      <c r="A23" s="218" t="s">
        <v>3</v>
      </c>
      <c r="B23" s="218"/>
      <c r="C23" s="218"/>
      <c r="D23" s="113">
        <f>A22</f>
        <v>13</v>
      </c>
      <c r="E23" s="220" t="s">
        <v>499</v>
      </c>
      <c r="F23" s="221"/>
      <c r="G23" s="221"/>
      <c r="H23" s="222"/>
      <c r="I23" s="16" t="e">
        <f>SUM(I10:I22)</f>
        <v>#VALUE!</v>
      </c>
      <c r="J23" s="241"/>
      <c r="K23" s="241"/>
      <c r="L23" s="47">
        <f>COUNTIF(L10:L22,"Nữ")</f>
        <v>0</v>
      </c>
    </row>
    <row r="24" spans="1:14" ht="24.95" customHeight="1">
      <c r="A24" s="243" t="s">
        <v>437</v>
      </c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8"/>
    </row>
    <row r="25" spans="1:14" s="104" customFormat="1" ht="18" customHeight="1">
      <c r="A25" s="102">
        <v>22</v>
      </c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3"/>
    </row>
    <row r="26" spans="1:14" s="105" customFormat="1" ht="18" hidden="1" customHeight="1">
      <c r="A26" s="244" t="s">
        <v>90</v>
      </c>
      <c r="B26" s="244"/>
      <c r="C26" s="244"/>
      <c r="D26" s="244"/>
      <c r="E26" s="244" t="s">
        <v>40</v>
      </c>
      <c r="F26" s="244"/>
      <c r="G26" s="244"/>
      <c r="H26" s="244"/>
      <c r="I26" s="244" t="s">
        <v>39</v>
      </c>
      <c r="J26" s="244"/>
      <c r="L26" s="106"/>
    </row>
    <row r="27" spans="1:14" s="104" customFormat="1" ht="18" hidden="1" customHeight="1">
      <c r="I27" s="110"/>
      <c r="L27" s="107"/>
    </row>
    <row r="28" spans="1:14" s="104" customFormat="1" ht="18" hidden="1" customHeight="1">
      <c r="A28" s="240" t="s">
        <v>51</v>
      </c>
      <c r="B28" s="240"/>
      <c r="C28" s="240"/>
      <c r="D28" s="240"/>
      <c r="E28" s="240" t="s">
        <v>51</v>
      </c>
      <c r="F28" s="240"/>
      <c r="G28" s="240"/>
      <c r="H28" s="240"/>
      <c r="I28" s="240" t="s">
        <v>51</v>
      </c>
      <c r="J28" s="240"/>
      <c r="L28" s="107"/>
    </row>
    <row r="29" spans="1:14" s="104" customFormat="1" ht="18" hidden="1" customHeight="1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L29" s="107"/>
    </row>
    <row r="30" spans="1:14" s="104" customFormat="1" ht="18" hidden="1" customHeight="1">
      <c r="I30" s="110"/>
      <c r="L30" s="107"/>
    </row>
    <row r="31" spans="1:14" s="104" customFormat="1" ht="18" hidden="1" customHeight="1">
      <c r="A31" s="242" t="s">
        <v>88</v>
      </c>
      <c r="B31" s="242"/>
      <c r="C31" s="242"/>
      <c r="D31" s="242"/>
      <c r="E31" s="242" t="s">
        <v>64</v>
      </c>
      <c r="F31" s="242"/>
      <c r="G31" s="242"/>
      <c r="H31" s="242"/>
      <c r="I31" s="242" t="s">
        <v>60</v>
      </c>
      <c r="J31" s="242"/>
      <c r="K31" s="242"/>
      <c r="L31" s="107"/>
    </row>
    <row r="32" spans="1:14" ht="18" customHeight="1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2"/>
    </row>
    <row r="33" spans="1:12" ht="18" customHeight="1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2"/>
    </row>
    <row r="34" spans="1:12" ht="18" customHeight="1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2"/>
    </row>
    <row r="35" spans="1:12" ht="18" customHeight="1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2"/>
    </row>
    <row r="36" spans="1:12" ht="18" customHeight="1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2"/>
    </row>
    <row r="37" spans="1:12" ht="18" customHeight="1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2"/>
    </row>
    <row r="38" spans="1:12" ht="18" customHeight="1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2"/>
    </row>
    <row r="39" spans="1:12" ht="18" customHeight="1"/>
  </sheetData>
  <sortState ref="A12:N15">
    <sortCondition descending="1" ref="G12:G15"/>
  </sortState>
  <mergeCells count="24">
    <mergeCell ref="A31:D31"/>
    <mergeCell ref="E31:H31"/>
    <mergeCell ref="I31:K31"/>
    <mergeCell ref="A24:K24"/>
    <mergeCell ref="A26:D26"/>
    <mergeCell ref="E26:H26"/>
    <mergeCell ref="I26:J26"/>
    <mergeCell ref="A28:D28"/>
    <mergeCell ref="E28:H28"/>
    <mergeCell ref="I28:J28"/>
    <mergeCell ref="A23:C23"/>
    <mergeCell ref="E23:H23"/>
    <mergeCell ref="J23:K23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0">
    <cfRule type="cellIs" dxfId="268" priority="61" stopIfTrue="1" operator="equal">
      <formula>2375000</formula>
    </cfRule>
    <cfRule type="cellIs" dxfId="267" priority="62" stopIfTrue="1" operator="equal">
      <formula>2750000</formula>
    </cfRule>
  </conditionalFormatting>
  <conditionalFormatting sqref="I20">
    <cfRule type="cellIs" dxfId="266" priority="59" stopIfTrue="1" operator="equal">
      <formula>2375000</formula>
    </cfRule>
    <cfRule type="cellIs" dxfId="265" priority="60" stopIfTrue="1" operator="equal">
      <formula>2750000</formula>
    </cfRule>
  </conditionalFormatting>
  <conditionalFormatting sqref="I22">
    <cfRule type="cellIs" dxfId="264" priority="51" stopIfTrue="1" operator="equal">
      <formula>2375000</formula>
    </cfRule>
    <cfRule type="cellIs" dxfId="263" priority="52" stopIfTrue="1" operator="equal">
      <formula>2750000</formula>
    </cfRule>
  </conditionalFormatting>
  <conditionalFormatting sqref="I21">
    <cfRule type="cellIs" dxfId="262" priority="49" stopIfTrue="1" operator="equal">
      <formula>2375000</formula>
    </cfRule>
    <cfRule type="cellIs" dxfId="261" priority="50" stopIfTrue="1" operator="equal">
      <formula>2750000</formula>
    </cfRule>
  </conditionalFormatting>
  <conditionalFormatting sqref="F10 F20:F22">
    <cfRule type="cellIs" dxfId="260" priority="40" stopIfTrue="1" operator="lessThan">
      <formula>3</formula>
    </cfRule>
    <cfRule type="cellIs" dxfId="259" priority="41" stopIfTrue="1" operator="lessThan">
      <formula>5</formula>
    </cfRule>
    <cfRule type="cellIs" dxfId="258" priority="42" stopIfTrue="1" operator="notBetween">
      <formula>7</formula>
      <formula>"&lt;7"</formula>
    </cfRule>
  </conditionalFormatting>
  <conditionalFormatting sqref="G10 G20:G22">
    <cfRule type="cellIs" dxfId="257" priority="37" stopIfTrue="1" operator="lessThan">
      <formula>30</formula>
    </cfRule>
    <cfRule type="cellIs" dxfId="256" priority="38" stopIfTrue="1" operator="lessThan">
      <formula>50</formula>
    </cfRule>
    <cfRule type="cellIs" dxfId="255" priority="39" stopIfTrue="1" operator="notBetween">
      <formula>70</formula>
      <formula>"&lt;70"</formula>
    </cfRule>
  </conditionalFormatting>
  <conditionalFormatting sqref="I17">
    <cfRule type="cellIs" dxfId="254" priority="35" stopIfTrue="1" operator="equal">
      <formula>2375000</formula>
    </cfRule>
    <cfRule type="cellIs" dxfId="253" priority="36" stopIfTrue="1" operator="equal">
      <formula>2750000</formula>
    </cfRule>
  </conditionalFormatting>
  <conditionalFormatting sqref="I19">
    <cfRule type="cellIs" dxfId="252" priority="33" stopIfTrue="1" operator="equal">
      <formula>2375000</formula>
    </cfRule>
    <cfRule type="cellIs" dxfId="251" priority="34" stopIfTrue="1" operator="equal">
      <formula>2750000</formula>
    </cfRule>
  </conditionalFormatting>
  <conditionalFormatting sqref="I18">
    <cfRule type="cellIs" dxfId="250" priority="31" stopIfTrue="1" operator="equal">
      <formula>2375000</formula>
    </cfRule>
    <cfRule type="cellIs" dxfId="249" priority="32" stopIfTrue="1" operator="equal">
      <formula>2750000</formula>
    </cfRule>
  </conditionalFormatting>
  <conditionalFormatting sqref="F17:F19">
    <cfRule type="cellIs" dxfId="248" priority="28" stopIfTrue="1" operator="lessThan">
      <formula>3</formula>
    </cfRule>
    <cfRule type="cellIs" dxfId="247" priority="29" stopIfTrue="1" operator="lessThan">
      <formula>5</formula>
    </cfRule>
    <cfRule type="cellIs" dxfId="246" priority="30" stopIfTrue="1" operator="notBetween">
      <formula>7</formula>
      <formula>"&lt;7"</formula>
    </cfRule>
  </conditionalFormatting>
  <conditionalFormatting sqref="G17:G19">
    <cfRule type="cellIs" dxfId="245" priority="25" stopIfTrue="1" operator="lessThan">
      <formula>30</formula>
    </cfRule>
    <cfRule type="cellIs" dxfId="244" priority="26" stopIfTrue="1" operator="lessThan">
      <formula>50</formula>
    </cfRule>
    <cfRule type="cellIs" dxfId="243" priority="27" stopIfTrue="1" operator="notBetween">
      <formula>70</formula>
      <formula>"&lt;70"</formula>
    </cfRule>
  </conditionalFormatting>
  <conditionalFormatting sqref="I14">
    <cfRule type="cellIs" dxfId="242" priority="23" stopIfTrue="1" operator="equal">
      <formula>2375000</formula>
    </cfRule>
    <cfRule type="cellIs" dxfId="241" priority="24" stopIfTrue="1" operator="equal">
      <formula>2750000</formula>
    </cfRule>
  </conditionalFormatting>
  <conditionalFormatting sqref="I16">
    <cfRule type="cellIs" dxfId="240" priority="21" stopIfTrue="1" operator="equal">
      <formula>2375000</formula>
    </cfRule>
    <cfRule type="cellIs" dxfId="239" priority="22" stopIfTrue="1" operator="equal">
      <formula>2750000</formula>
    </cfRule>
  </conditionalFormatting>
  <conditionalFormatting sqref="I15">
    <cfRule type="cellIs" dxfId="238" priority="19" stopIfTrue="1" operator="equal">
      <formula>2375000</formula>
    </cfRule>
    <cfRule type="cellIs" dxfId="237" priority="20" stopIfTrue="1" operator="equal">
      <formula>2750000</formula>
    </cfRule>
  </conditionalFormatting>
  <conditionalFormatting sqref="F14:F16">
    <cfRule type="cellIs" dxfId="236" priority="16" stopIfTrue="1" operator="lessThan">
      <formula>3</formula>
    </cfRule>
    <cfRule type="cellIs" dxfId="235" priority="17" stopIfTrue="1" operator="lessThan">
      <formula>5</formula>
    </cfRule>
    <cfRule type="cellIs" dxfId="234" priority="18" stopIfTrue="1" operator="notBetween">
      <formula>7</formula>
      <formula>"&lt;7"</formula>
    </cfRule>
  </conditionalFormatting>
  <conditionalFormatting sqref="G14:G16">
    <cfRule type="cellIs" dxfId="233" priority="13" stopIfTrue="1" operator="lessThan">
      <formula>30</formula>
    </cfRule>
    <cfRule type="cellIs" dxfId="232" priority="14" stopIfTrue="1" operator="lessThan">
      <formula>50</formula>
    </cfRule>
    <cfRule type="cellIs" dxfId="231" priority="15" stopIfTrue="1" operator="notBetween">
      <formula>70</formula>
      <formula>"&lt;70"</formula>
    </cfRule>
  </conditionalFormatting>
  <conditionalFormatting sqref="I11">
    <cfRule type="cellIs" dxfId="230" priority="11" stopIfTrue="1" operator="equal">
      <formula>2375000</formula>
    </cfRule>
    <cfRule type="cellIs" dxfId="229" priority="12" stopIfTrue="1" operator="equal">
      <formula>2750000</formula>
    </cfRule>
  </conditionalFormatting>
  <conditionalFormatting sqref="I13">
    <cfRule type="cellIs" dxfId="228" priority="9" stopIfTrue="1" operator="equal">
      <formula>2375000</formula>
    </cfRule>
    <cfRule type="cellIs" dxfId="227" priority="10" stopIfTrue="1" operator="equal">
      <formula>2750000</formula>
    </cfRule>
  </conditionalFormatting>
  <conditionalFormatting sqref="I12">
    <cfRule type="cellIs" dxfId="226" priority="7" stopIfTrue="1" operator="equal">
      <formula>2375000</formula>
    </cfRule>
    <cfRule type="cellIs" dxfId="225" priority="8" stopIfTrue="1" operator="equal">
      <formula>2750000</formula>
    </cfRule>
  </conditionalFormatting>
  <conditionalFormatting sqref="F11:F13">
    <cfRule type="cellIs" dxfId="224" priority="4" stopIfTrue="1" operator="lessThan">
      <formula>3</formula>
    </cfRule>
    <cfRule type="cellIs" dxfId="223" priority="5" stopIfTrue="1" operator="lessThan">
      <formula>5</formula>
    </cfRule>
    <cfRule type="cellIs" dxfId="222" priority="6" stopIfTrue="1" operator="notBetween">
      <formula>7</formula>
      <formula>"&lt;7"</formula>
    </cfRule>
  </conditionalFormatting>
  <conditionalFormatting sqref="G11:G13">
    <cfRule type="cellIs" dxfId="221" priority="1" stopIfTrue="1" operator="lessThan">
      <formula>30</formula>
    </cfRule>
    <cfRule type="cellIs" dxfId="220" priority="2" stopIfTrue="1" operator="lessThan">
      <formula>50</formula>
    </cfRule>
    <cfRule type="cellIs" dxfId="219" priority="3" stopIfTrue="1" operator="notBetween">
      <formula>70</formula>
      <formula>"&lt;70"</formula>
    </cfRule>
  </conditionalFormatting>
  <pageMargins left="0.75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view="pageBreakPreview" topLeftCell="A2" zoomScaleNormal="100" workbookViewId="0">
      <selection activeCell="C13" sqref="C13"/>
    </sheetView>
  </sheetViews>
  <sheetFormatPr defaultColWidth="9"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1" customWidth="1"/>
    <col min="13" max="16384" width="9" style="2"/>
  </cols>
  <sheetData>
    <row r="1" spans="1:12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2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2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2" s="19" customFormat="1" ht="18" customHeight="1">
      <c r="A4" s="228"/>
      <c r="B4" s="228"/>
      <c r="C4" s="229"/>
      <c r="D4" s="229"/>
      <c r="E4" s="229"/>
      <c r="L4" s="20"/>
    </row>
    <row r="5" spans="1:12" ht="45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2" s="7" customFormat="1" ht="24.95" customHeight="1">
      <c r="A6" s="232" t="s">
        <v>99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2" ht="35.1" hidden="1" customHeight="1">
      <c r="A7" s="233" t="s">
        <v>438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2" s="7" customFormat="1" ht="15" customHeight="1">
      <c r="A8" s="111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7"/>
    </row>
    <row r="9" spans="1:12" s="7" customFormat="1" ht="35.1" customHeight="1">
      <c r="A9" s="108" t="s">
        <v>0</v>
      </c>
      <c r="B9" s="108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08" t="s">
        <v>8</v>
      </c>
      <c r="I9" s="4" t="s">
        <v>10</v>
      </c>
      <c r="J9" s="4" t="s">
        <v>9</v>
      </c>
      <c r="K9" s="108" t="s">
        <v>2</v>
      </c>
      <c r="L9" s="4" t="s">
        <v>12</v>
      </c>
    </row>
    <row r="10" spans="1:12" s="7" customFormat="1" ht="24.95" customHeight="1">
      <c r="A10" s="170">
        <v>1</v>
      </c>
      <c r="B10" s="85">
        <v>20003623</v>
      </c>
      <c r="C10" s="199" t="s">
        <v>143</v>
      </c>
      <c r="D10" s="200" t="s">
        <v>909</v>
      </c>
      <c r="E10" s="88" t="s">
        <v>1027</v>
      </c>
      <c r="F10" s="88">
        <v>8.25</v>
      </c>
      <c r="G10" s="88">
        <v>73</v>
      </c>
      <c r="H10" s="123" t="str">
        <f t="shared" ref="H10:H19" si="0">IF(AND(F10&gt;=9,G10&gt;=90),"550.000",IF(AND(F10&gt;=8,G10&gt;=80),"475.000",IF(AND(F10&gt;=7,G10&gt;=70),"300.000"," ")))</f>
        <v>300.000</v>
      </c>
      <c r="I10" s="45">
        <f t="shared" ref="I10:I19" si="1">H10*5</f>
        <v>1500000</v>
      </c>
      <c r="J10" s="134"/>
      <c r="K10" s="46"/>
      <c r="L10" s="60"/>
    </row>
    <row r="11" spans="1:12" s="7" customFormat="1" ht="24.95" customHeight="1">
      <c r="A11" s="5">
        <v>2</v>
      </c>
      <c r="B11" s="85">
        <v>20000556</v>
      </c>
      <c r="C11" s="199" t="s">
        <v>1021</v>
      </c>
      <c r="D11" s="200" t="s">
        <v>132</v>
      </c>
      <c r="E11" s="88" t="s">
        <v>1026</v>
      </c>
      <c r="F11" s="88">
        <v>8.01</v>
      </c>
      <c r="G11" s="88">
        <v>75</v>
      </c>
      <c r="H11" s="123" t="str">
        <f t="shared" si="0"/>
        <v>300.000</v>
      </c>
      <c r="I11" s="83">
        <f t="shared" si="1"/>
        <v>1500000</v>
      </c>
      <c r="J11" s="134"/>
      <c r="K11" s="46"/>
      <c r="L11" s="43"/>
    </row>
    <row r="12" spans="1:12" s="7" customFormat="1" ht="24.95" customHeight="1">
      <c r="A12" s="260">
        <v>3</v>
      </c>
      <c r="B12" s="261">
        <v>20003661</v>
      </c>
      <c r="C12" s="272" t="s">
        <v>329</v>
      </c>
      <c r="D12" s="273" t="s">
        <v>330</v>
      </c>
      <c r="E12" s="265" t="s">
        <v>332</v>
      </c>
      <c r="F12" s="265">
        <v>7.59</v>
      </c>
      <c r="G12" s="265">
        <v>93</v>
      </c>
      <c r="H12" s="266" t="str">
        <f t="shared" si="0"/>
        <v>300.000</v>
      </c>
      <c r="I12" s="267">
        <f t="shared" si="1"/>
        <v>1500000</v>
      </c>
      <c r="J12" s="131">
        <f>SUM(I10:I12)</f>
        <v>4500000</v>
      </c>
      <c r="K12" s="46"/>
      <c r="L12" s="57"/>
    </row>
    <row r="13" spans="1:12" s="7" customFormat="1" ht="24.95" customHeight="1">
      <c r="A13" s="5">
        <v>4</v>
      </c>
      <c r="B13" s="85">
        <v>20001478</v>
      </c>
      <c r="C13" s="199" t="s">
        <v>328</v>
      </c>
      <c r="D13" s="200" t="s">
        <v>145</v>
      </c>
      <c r="E13" s="88" t="s">
        <v>332</v>
      </c>
      <c r="F13" s="88">
        <v>7.28</v>
      </c>
      <c r="G13" s="88">
        <v>70</v>
      </c>
      <c r="H13" s="139" t="str">
        <f t="shared" si="0"/>
        <v>300.000</v>
      </c>
      <c r="I13" s="140">
        <f t="shared" si="1"/>
        <v>1500000</v>
      </c>
      <c r="J13" s="69"/>
      <c r="K13" s="46"/>
      <c r="L13" s="57"/>
    </row>
    <row r="14" spans="1:12" s="7" customFormat="1" ht="24.95" customHeight="1">
      <c r="A14" s="170">
        <v>5</v>
      </c>
      <c r="B14" s="85">
        <v>20003988</v>
      </c>
      <c r="C14" s="199" t="s">
        <v>228</v>
      </c>
      <c r="D14" s="200" t="s">
        <v>133</v>
      </c>
      <c r="E14" s="88" t="s">
        <v>1026</v>
      </c>
      <c r="F14" s="88">
        <v>7.73</v>
      </c>
      <c r="G14" s="88">
        <v>70</v>
      </c>
      <c r="H14" s="44" t="str">
        <f t="shared" si="0"/>
        <v>300.000</v>
      </c>
      <c r="I14" s="45">
        <f t="shared" si="1"/>
        <v>1500000</v>
      </c>
      <c r="J14" s="46"/>
      <c r="K14" s="46"/>
      <c r="L14" s="57"/>
    </row>
    <row r="15" spans="1:12" s="7" customFormat="1" ht="24.95" customHeight="1">
      <c r="A15" s="5">
        <v>6</v>
      </c>
      <c r="B15" s="85">
        <v>20001798</v>
      </c>
      <c r="C15" s="199" t="s">
        <v>1022</v>
      </c>
      <c r="D15" s="200" t="s">
        <v>158</v>
      </c>
      <c r="E15" s="88" t="s">
        <v>1026</v>
      </c>
      <c r="F15" s="88">
        <v>7.15</v>
      </c>
      <c r="G15" s="88">
        <v>70</v>
      </c>
      <c r="H15" s="123" t="str">
        <f t="shared" si="0"/>
        <v>300.000</v>
      </c>
      <c r="I15" s="83">
        <f t="shared" si="1"/>
        <v>1500000</v>
      </c>
      <c r="J15" s="154"/>
      <c r="K15" s="46"/>
      <c r="L15" s="43"/>
    </row>
    <row r="16" spans="1:12" s="7" customFormat="1" ht="24.95" customHeight="1">
      <c r="A16" s="170">
        <v>7</v>
      </c>
      <c r="B16" s="85">
        <v>20005460</v>
      </c>
      <c r="C16" s="199" t="s">
        <v>1023</v>
      </c>
      <c r="D16" s="200" t="s">
        <v>75</v>
      </c>
      <c r="E16" s="88" t="s">
        <v>1026</v>
      </c>
      <c r="F16" s="88">
        <v>7.75</v>
      </c>
      <c r="G16" s="88">
        <v>70</v>
      </c>
      <c r="H16" s="44" t="str">
        <f t="shared" si="0"/>
        <v>300.000</v>
      </c>
      <c r="I16" s="45">
        <f t="shared" si="1"/>
        <v>1500000</v>
      </c>
      <c r="J16" s="69"/>
      <c r="K16" s="46"/>
      <c r="L16" s="57"/>
    </row>
    <row r="17" spans="1:12" s="7" customFormat="1" ht="24.95" customHeight="1">
      <c r="A17" s="5">
        <v>8</v>
      </c>
      <c r="B17" s="85">
        <v>20002831</v>
      </c>
      <c r="C17" s="199" t="s">
        <v>104</v>
      </c>
      <c r="D17" s="200" t="s">
        <v>75</v>
      </c>
      <c r="E17" s="88" t="s">
        <v>1027</v>
      </c>
      <c r="F17" s="88">
        <v>7.45</v>
      </c>
      <c r="G17" s="88">
        <v>70</v>
      </c>
      <c r="H17" s="44" t="str">
        <f t="shared" si="0"/>
        <v>300.000</v>
      </c>
      <c r="I17" s="45">
        <f t="shared" si="1"/>
        <v>1500000</v>
      </c>
      <c r="J17" s="163"/>
      <c r="K17" s="46"/>
      <c r="L17" s="57"/>
    </row>
    <row r="18" spans="1:12" s="7" customFormat="1" ht="24.95" customHeight="1">
      <c r="A18" s="170">
        <v>9</v>
      </c>
      <c r="B18" s="85">
        <v>20002209</v>
      </c>
      <c r="C18" s="199" t="s">
        <v>1024</v>
      </c>
      <c r="D18" s="200" t="s">
        <v>86</v>
      </c>
      <c r="E18" s="88" t="s">
        <v>1027</v>
      </c>
      <c r="F18" s="88">
        <v>7.75</v>
      </c>
      <c r="G18" s="88">
        <v>74</v>
      </c>
      <c r="H18" s="44" t="str">
        <f t="shared" si="0"/>
        <v>300.000</v>
      </c>
      <c r="I18" s="45">
        <f t="shared" si="1"/>
        <v>1500000</v>
      </c>
      <c r="J18" s="69"/>
      <c r="K18" s="46"/>
      <c r="L18" s="57"/>
    </row>
    <row r="19" spans="1:12" s="7" customFormat="1" ht="24.95" customHeight="1">
      <c r="A19" s="5">
        <v>10</v>
      </c>
      <c r="B19" s="85">
        <v>20003567</v>
      </c>
      <c r="C19" s="199" t="s">
        <v>1025</v>
      </c>
      <c r="D19" s="200" t="s">
        <v>121</v>
      </c>
      <c r="E19" s="88" t="s">
        <v>1027</v>
      </c>
      <c r="F19" s="88">
        <v>7.43</v>
      </c>
      <c r="G19" s="88">
        <v>70</v>
      </c>
      <c r="H19" s="139" t="str">
        <f t="shared" si="0"/>
        <v>300.000</v>
      </c>
      <c r="I19" s="140">
        <f t="shared" si="1"/>
        <v>1500000</v>
      </c>
      <c r="J19" s="69"/>
      <c r="K19" s="46"/>
      <c r="L19" s="60"/>
    </row>
    <row r="20" spans="1:12" s="7" customFormat="1" ht="24.95" customHeight="1">
      <c r="A20" s="219" t="s">
        <v>3</v>
      </c>
      <c r="B20" s="219"/>
      <c r="C20" s="219"/>
      <c r="D20" s="97">
        <f>A19</f>
        <v>10</v>
      </c>
      <c r="E20" s="220" t="s">
        <v>1028</v>
      </c>
      <c r="F20" s="221"/>
      <c r="G20" s="221"/>
      <c r="H20" s="222"/>
      <c r="I20" s="101">
        <f>SUM(I10:I19)</f>
        <v>15000000</v>
      </c>
      <c r="J20" s="246"/>
      <c r="K20" s="241"/>
      <c r="L20" s="47">
        <f ca="1">COUNTIF(L20:L31,"Nữ")</f>
        <v>0</v>
      </c>
    </row>
    <row r="21" spans="1:12" ht="24.95" customHeight="1">
      <c r="A21" s="243" t="s">
        <v>1029</v>
      </c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8"/>
    </row>
    <row r="22" spans="1:12" ht="24.95" customHeight="1">
      <c r="A22" s="100">
        <v>103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9"/>
    </row>
    <row r="23" spans="1:12" s="42" customFormat="1" ht="18" hidden="1" customHeight="1">
      <c r="A23" s="247" t="s">
        <v>90</v>
      </c>
      <c r="B23" s="247"/>
      <c r="C23" s="247"/>
      <c r="D23" s="247"/>
      <c r="E23" s="247" t="s">
        <v>40</v>
      </c>
      <c r="F23" s="247"/>
      <c r="G23" s="247"/>
      <c r="H23" s="247"/>
      <c r="I23" s="247" t="s">
        <v>39</v>
      </c>
      <c r="J23" s="247"/>
      <c r="L23" s="59"/>
    </row>
    <row r="24" spans="1:12" ht="15.95" hidden="1" customHeight="1">
      <c r="I24" s="13"/>
      <c r="L24" s="12"/>
    </row>
    <row r="25" spans="1:12" s="104" customFormat="1" ht="15.95" hidden="1" customHeight="1">
      <c r="A25" s="240" t="s">
        <v>51</v>
      </c>
      <c r="B25" s="240"/>
      <c r="C25" s="240"/>
      <c r="D25" s="240"/>
      <c r="E25" s="240" t="s">
        <v>51</v>
      </c>
      <c r="F25" s="240"/>
      <c r="G25" s="240"/>
      <c r="H25" s="240"/>
      <c r="I25" s="240" t="s">
        <v>51</v>
      </c>
      <c r="J25" s="240"/>
      <c r="L25" s="107"/>
    </row>
    <row r="26" spans="1:12" ht="15.95" hidden="1" customHeight="1">
      <c r="A26" s="50"/>
      <c r="B26" s="50"/>
      <c r="C26" s="50"/>
      <c r="D26" s="50"/>
      <c r="E26" s="50"/>
      <c r="F26" s="50"/>
      <c r="G26" s="50"/>
      <c r="H26" s="50"/>
      <c r="I26" s="50"/>
      <c r="J26" s="50"/>
      <c r="L26" s="12"/>
    </row>
    <row r="27" spans="1:12" ht="15.95" hidden="1" customHeight="1">
      <c r="I27" s="13"/>
      <c r="L27" s="12"/>
    </row>
    <row r="28" spans="1:12" ht="18" hidden="1" customHeight="1">
      <c r="A28" s="225" t="s">
        <v>88</v>
      </c>
      <c r="B28" s="225"/>
      <c r="C28" s="225"/>
      <c r="D28" s="225"/>
      <c r="E28" s="225" t="s">
        <v>64</v>
      </c>
      <c r="F28" s="225"/>
      <c r="G28" s="225"/>
      <c r="H28" s="225"/>
      <c r="I28" s="225" t="s">
        <v>60</v>
      </c>
      <c r="J28" s="225"/>
      <c r="K28" s="225"/>
      <c r="L28" s="12"/>
    </row>
    <row r="29" spans="1:12" ht="18" customHeight="1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2"/>
    </row>
    <row r="30" spans="1:12" ht="18" customHeight="1">
      <c r="B30" s="10"/>
    </row>
    <row r="31" spans="1:12" ht="18" customHeight="1"/>
  </sheetData>
  <sortState ref="A17:L19">
    <sortCondition ref="D17:D19"/>
    <sortCondition ref="C17:C19"/>
  </sortState>
  <mergeCells count="24">
    <mergeCell ref="A28:D28"/>
    <mergeCell ref="E28:H28"/>
    <mergeCell ref="I28:K28"/>
    <mergeCell ref="A21:K21"/>
    <mergeCell ref="A23:D23"/>
    <mergeCell ref="E23:H23"/>
    <mergeCell ref="I23:J23"/>
    <mergeCell ref="A25:D25"/>
    <mergeCell ref="E25:H25"/>
    <mergeCell ref="I25:J25"/>
    <mergeCell ref="A20:C20"/>
    <mergeCell ref="E20:H20"/>
    <mergeCell ref="J20:K20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6:I17">
    <cfRule type="cellIs" dxfId="218" priority="21" stopIfTrue="1" operator="equal">
      <formula>2375000</formula>
    </cfRule>
    <cfRule type="cellIs" dxfId="217" priority="22" stopIfTrue="1" operator="equal">
      <formula>2750000</formula>
    </cfRule>
  </conditionalFormatting>
  <conditionalFormatting sqref="I18:I19">
    <cfRule type="cellIs" dxfId="216" priority="15" stopIfTrue="1" operator="equal">
      <formula>2375000</formula>
    </cfRule>
    <cfRule type="cellIs" dxfId="215" priority="16" stopIfTrue="1" operator="equal">
      <formula>2750000</formula>
    </cfRule>
  </conditionalFormatting>
  <conditionalFormatting sqref="I10:I12">
    <cfRule type="cellIs" dxfId="214" priority="13" stopIfTrue="1" operator="equal">
      <formula>2375000</formula>
    </cfRule>
    <cfRule type="cellIs" dxfId="213" priority="14" stopIfTrue="1" operator="equal">
      <formula>2750000</formula>
    </cfRule>
  </conditionalFormatting>
  <conditionalFormatting sqref="I13:I15">
    <cfRule type="cellIs" dxfId="212" priority="7" stopIfTrue="1" operator="equal">
      <formula>2375000</formula>
    </cfRule>
    <cfRule type="cellIs" dxfId="211" priority="8" stopIfTrue="1" operator="equal">
      <formula>2750000</formula>
    </cfRule>
  </conditionalFormatting>
  <conditionalFormatting sqref="F10:F19">
    <cfRule type="cellIs" dxfId="210" priority="4" stopIfTrue="1" operator="lessThan">
      <formula>3</formula>
    </cfRule>
    <cfRule type="cellIs" dxfId="209" priority="5" stopIfTrue="1" operator="lessThan">
      <formula>5</formula>
    </cfRule>
    <cfRule type="cellIs" dxfId="208" priority="6" stopIfTrue="1" operator="notBetween">
      <formula>7</formula>
      <formula>"&lt;7"</formula>
    </cfRule>
  </conditionalFormatting>
  <conditionalFormatting sqref="G10:G19">
    <cfRule type="cellIs" dxfId="207" priority="1" stopIfTrue="1" operator="lessThan">
      <formula>30</formula>
    </cfRule>
    <cfRule type="cellIs" dxfId="206" priority="2" stopIfTrue="1" operator="lessThan">
      <formula>50</formula>
    </cfRule>
    <cfRule type="cellIs" dxfId="205" priority="3" stopIfTrue="1" operator="notBetween">
      <formula>70</formula>
      <formula>"&lt;70"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9"/>
  <sheetViews>
    <sheetView view="pageBreakPreview" topLeftCell="A32" zoomScaleNormal="100" workbookViewId="0">
      <selection activeCell="A47" sqref="A47:J47"/>
    </sheetView>
  </sheetViews>
  <sheetFormatPr defaultColWidth="9"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1" customWidth="1"/>
    <col min="13" max="16384" width="9" style="2"/>
  </cols>
  <sheetData>
    <row r="1" spans="1:12" ht="17.100000000000001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2" ht="17.100000000000001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2" ht="17.100000000000001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2" s="19" customFormat="1" ht="17.100000000000001" customHeight="1">
      <c r="A4" s="228"/>
      <c r="B4" s="228"/>
      <c r="C4" s="229"/>
      <c r="D4" s="229"/>
      <c r="E4" s="229"/>
      <c r="L4" s="20"/>
    </row>
    <row r="5" spans="1:12" ht="50.1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2" s="7" customFormat="1" ht="24.95" customHeight="1">
      <c r="A6" s="232" t="s">
        <v>439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2" ht="35.1" hidden="1" customHeight="1">
      <c r="A7" s="233" t="s">
        <v>432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2" s="7" customFormat="1" ht="15" customHeight="1">
      <c r="A8" s="150"/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7"/>
    </row>
    <row r="9" spans="1:12" s="7" customFormat="1" ht="35.1" customHeight="1">
      <c r="A9" s="148" t="s">
        <v>0</v>
      </c>
      <c r="B9" s="148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48" t="s">
        <v>8</v>
      </c>
      <c r="I9" s="4" t="s">
        <v>10</v>
      </c>
      <c r="J9" s="4" t="s">
        <v>9</v>
      </c>
      <c r="K9" s="148" t="s">
        <v>2</v>
      </c>
      <c r="L9" s="4" t="s">
        <v>12</v>
      </c>
    </row>
    <row r="10" spans="1:12" s="7" customFormat="1" ht="18" customHeight="1">
      <c r="A10" s="5">
        <v>1</v>
      </c>
      <c r="B10" s="85">
        <v>21004607</v>
      </c>
      <c r="C10" s="86" t="s">
        <v>280</v>
      </c>
      <c r="D10" s="87" t="s">
        <v>106</v>
      </c>
      <c r="E10" s="88" t="s">
        <v>610</v>
      </c>
      <c r="F10" s="116">
        <v>8.1999999999999993</v>
      </c>
      <c r="G10" s="88">
        <v>90</v>
      </c>
      <c r="H10" s="44" t="str">
        <f t="shared" ref="H10:H16" si="0">IF(AND(F10&gt;=9,G10&gt;=90),"550.000",IF(AND(F10&gt;=8,G10&gt;=80),"475.000",IF(AND(F10&gt;=7,G10&gt;=70),"300.000"," ")))</f>
        <v>475.000</v>
      </c>
      <c r="I10" s="45">
        <f t="shared" ref="I10:I16" si="1">H10*5</f>
        <v>2375000</v>
      </c>
      <c r="J10" s="159"/>
      <c r="K10" s="46"/>
      <c r="L10" s="88"/>
    </row>
    <row r="11" spans="1:12" s="7" customFormat="1" ht="18" customHeight="1">
      <c r="A11" s="5">
        <v>2</v>
      </c>
      <c r="B11" s="85">
        <v>21001327</v>
      </c>
      <c r="C11" s="86" t="s">
        <v>85</v>
      </c>
      <c r="D11" s="87" t="s">
        <v>132</v>
      </c>
      <c r="E11" s="88" t="s">
        <v>613</v>
      </c>
      <c r="F11" s="116">
        <v>8.01</v>
      </c>
      <c r="G11" s="88">
        <v>90</v>
      </c>
      <c r="H11" s="44" t="str">
        <f t="shared" si="0"/>
        <v>475.000</v>
      </c>
      <c r="I11" s="45">
        <f t="shared" si="1"/>
        <v>2375000</v>
      </c>
      <c r="J11" s="62"/>
      <c r="K11" s="46"/>
      <c r="L11" s="88"/>
    </row>
    <row r="12" spans="1:12" s="7" customFormat="1" ht="18" customHeight="1">
      <c r="A12" s="5">
        <v>3</v>
      </c>
      <c r="B12" s="85">
        <v>21001598</v>
      </c>
      <c r="C12" s="86" t="s">
        <v>109</v>
      </c>
      <c r="D12" s="87" t="s">
        <v>86</v>
      </c>
      <c r="E12" s="88" t="s">
        <v>626</v>
      </c>
      <c r="F12" s="116">
        <v>8.15</v>
      </c>
      <c r="G12" s="88">
        <v>84</v>
      </c>
      <c r="H12" s="44" t="str">
        <f t="shared" si="0"/>
        <v>475.000</v>
      </c>
      <c r="I12" s="45">
        <f t="shared" si="1"/>
        <v>2375000</v>
      </c>
      <c r="J12" s="69"/>
      <c r="K12" s="46"/>
      <c r="L12" s="88"/>
    </row>
    <row r="13" spans="1:12" s="7" customFormat="1" ht="18" customHeight="1">
      <c r="A13" s="5">
        <v>4</v>
      </c>
      <c r="B13" s="85">
        <v>21003869</v>
      </c>
      <c r="C13" s="86" t="s">
        <v>143</v>
      </c>
      <c r="D13" s="87" t="s">
        <v>192</v>
      </c>
      <c r="E13" s="88" t="s">
        <v>627</v>
      </c>
      <c r="F13" s="116">
        <v>8.26</v>
      </c>
      <c r="G13" s="88">
        <v>90</v>
      </c>
      <c r="H13" s="44" t="str">
        <f t="shared" si="0"/>
        <v>475.000</v>
      </c>
      <c r="I13" s="45">
        <f t="shared" si="1"/>
        <v>2375000</v>
      </c>
      <c r="J13" s="69"/>
      <c r="K13" s="46"/>
      <c r="L13" s="88"/>
    </row>
    <row r="14" spans="1:12" s="7" customFormat="1" ht="18" customHeight="1">
      <c r="A14" s="5">
        <v>5</v>
      </c>
      <c r="B14" s="85">
        <v>21004016</v>
      </c>
      <c r="C14" s="86" t="s">
        <v>602</v>
      </c>
      <c r="D14" s="87" t="s">
        <v>560</v>
      </c>
      <c r="E14" s="88" t="s">
        <v>635</v>
      </c>
      <c r="F14" s="116">
        <v>8.42</v>
      </c>
      <c r="G14" s="88">
        <v>87</v>
      </c>
      <c r="H14" s="44" t="str">
        <f t="shared" si="0"/>
        <v>475.000</v>
      </c>
      <c r="I14" s="45">
        <f t="shared" si="1"/>
        <v>2375000</v>
      </c>
      <c r="J14" s="46"/>
      <c r="K14" s="46"/>
      <c r="L14" s="88" t="s">
        <v>65</v>
      </c>
    </row>
    <row r="15" spans="1:12" s="7" customFormat="1" ht="18" customHeight="1">
      <c r="A15" s="5">
        <v>6</v>
      </c>
      <c r="B15" s="85">
        <v>21000849</v>
      </c>
      <c r="C15" s="86" t="s">
        <v>105</v>
      </c>
      <c r="D15" s="87" t="s">
        <v>171</v>
      </c>
      <c r="E15" s="88" t="s">
        <v>635</v>
      </c>
      <c r="F15" s="116">
        <v>8.34</v>
      </c>
      <c r="G15" s="88">
        <v>80</v>
      </c>
      <c r="H15" s="44" t="str">
        <f t="shared" si="0"/>
        <v>475.000</v>
      </c>
      <c r="I15" s="45">
        <f t="shared" si="1"/>
        <v>2375000</v>
      </c>
      <c r="J15" s="69"/>
      <c r="K15" s="46"/>
      <c r="L15" s="88"/>
    </row>
    <row r="16" spans="1:12" s="7" customFormat="1" ht="18" customHeight="1">
      <c r="A16" s="5">
        <v>7</v>
      </c>
      <c r="B16" s="85">
        <v>21003495</v>
      </c>
      <c r="C16" s="86" t="s">
        <v>608</v>
      </c>
      <c r="D16" s="87" t="s">
        <v>281</v>
      </c>
      <c r="E16" s="88" t="s">
        <v>636</v>
      </c>
      <c r="F16" s="116">
        <v>8.0299999999999994</v>
      </c>
      <c r="G16" s="88">
        <v>80</v>
      </c>
      <c r="H16" s="44" t="str">
        <f t="shared" si="0"/>
        <v>475.000</v>
      </c>
      <c r="I16" s="45">
        <f t="shared" si="1"/>
        <v>2375000</v>
      </c>
      <c r="J16" s="184">
        <f>SUM(I10:I16)</f>
        <v>16625000</v>
      </c>
      <c r="K16" s="46"/>
      <c r="L16" s="88"/>
    </row>
    <row r="17" spans="1:14" s="7" customFormat="1" ht="18" customHeight="1">
      <c r="A17" s="5">
        <v>8</v>
      </c>
      <c r="B17" s="85">
        <v>21004627</v>
      </c>
      <c r="C17" s="86" t="s">
        <v>594</v>
      </c>
      <c r="D17" s="87" t="s">
        <v>411</v>
      </c>
      <c r="E17" s="88" t="s">
        <v>632</v>
      </c>
      <c r="F17" s="116">
        <v>9.32</v>
      </c>
      <c r="G17" s="88">
        <v>75</v>
      </c>
      <c r="H17" s="44" t="str">
        <f t="shared" ref="H17:H47" si="2">IF(AND(F17&gt;=9,G17&gt;=90),"550.000",IF(AND(F17&gt;=8,G17&gt;=80),"475.000",IF(AND(F17&gt;=7,G17&gt;=70),"300.000"," ")))</f>
        <v>300.000</v>
      </c>
      <c r="I17" s="45">
        <f t="shared" ref="I17:I47" si="3">H17*5</f>
        <v>1500000</v>
      </c>
      <c r="J17" s="67"/>
      <c r="K17" s="46"/>
      <c r="L17" s="88"/>
      <c r="M17" s="5">
        <v>85</v>
      </c>
      <c r="N17" s="7">
        <v>1</v>
      </c>
    </row>
    <row r="18" spans="1:14" s="7" customFormat="1" ht="18" customHeight="1">
      <c r="A18" s="5">
        <v>9</v>
      </c>
      <c r="B18" s="85">
        <v>21001517</v>
      </c>
      <c r="C18" s="86" t="s">
        <v>545</v>
      </c>
      <c r="D18" s="87" t="s">
        <v>265</v>
      </c>
      <c r="E18" s="88" t="s">
        <v>617</v>
      </c>
      <c r="F18" s="116">
        <v>8.76</v>
      </c>
      <c r="G18" s="88">
        <v>75</v>
      </c>
      <c r="H18" s="44" t="str">
        <f t="shared" si="2"/>
        <v>300.000</v>
      </c>
      <c r="I18" s="45">
        <f t="shared" si="3"/>
        <v>1500000</v>
      </c>
      <c r="J18" s="69"/>
      <c r="K18" s="46"/>
      <c r="L18" s="88"/>
      <c r="M18" s="5">
        <v>31</v>
      </c>
      <c r="N18" s="7">
        <v>2</v>
      </c>
    </row>
    <row r="19" spans="1:14" s="7" customFormat="1" ht="18" customHeight="1">
      <c r="A19" s="5">
        <v>10</v>
      </c>
      <c r="B19" s="85">
        <v>21000015</v>
      </c>
      <c r="C19" s="86" t="s">
        <v>603</v>
      </c>
      <c r="D19" s="87" t="s">
        <v>604</v>
      </c>
      <c r="E19" s="88" t="s">
        <v>635</v>
      </c>
      <c r="F19" s="116">
        <v>8.76</v>
      </c>
      <c r="G19" s="88">
        <v>70</v>
      </c>
      <c r="H19" s="44" t="str">
        <f t="shared" si="2"/>
        <v>300.000</v>
      </c>
      <c r="I19" s="45">
        <f t="shared" si="3"/>
        <v>1500000</v>
      </c>
      <c r="J19" s="120"/>
      <c r="K19" s="46"/>
      <c r="L19" s="88" t="s">
        <v>65</v>
      </c>
      <c r="M19" s="5">
        <v>93</v>
      </c>
      <c r="N19" s="7">
        <v>3</v>
      </c>
    </row>
    <row r="20" spans="1:14" s="7" customFormat="1" ht="18" customHeight="1">
      <c r="A20" s="5">
        <v>11</v>
      </c>
      <c r="B20" s="85">
        <v>21000332</v>
      </c>
      <c r="C20" s="86" t="s">
        <v>559</v>
      </c>
      <c r="D20" s="87" t="s">
        <v>560</v>
      </c>
      <c r="E20" s="88" t="s">
        <v>623</v>
      </c>
      <c r="F20" s="116">
        <v>8.65</v>
      </c>
      <c r="G20" s="88">
        <v>76</v>
      </c>
      <c r="H20" s="44" t="str">
        <f t="shared" si="2"/>
        <v>300.000</v>
      </c>
      <c r="I20" s="45">
        <f t="shared" si="3"/>
        <v>1500000</v>
      </c>
      <c r="J20" s="70"/>
      <c r="K20" s="46"/>
      <c r="L20" s="88" t="s">
        <v>65</v>
      </c>
      <c r="M20" s="5">
        <v>46</v>
      </c>
      <c r="N20" s="7">
        <v>4</v>
      </c>
    </row>
    <row r="21" spans="1:14" s="7" customFormat="1" ht="18" customHeight="1">
      <c r="A21" s="5">
        <v>12</v>
      </c>
      <c r="B21" s="85">
        <v>21000005</v>
      </c>
      <c r="C21" s="86" t="s">
        <v>605</v>
      </c>
      <c r="D21" s="87" t="s">
        <v>226</v>
      </c>
      <c r="E21" s="88" t="s">
        <v>635</v>
      </c>
      <c r="F21" s="116">
        <v>8.59</v>
      </c>
      <c r="G21" s="88">
        <v>76</v>
      </c>
      <c r="H21" s="44" t="str">
        <f t="shared" si="2"/>
        <v>300.000</v>
      </c>
      <c r="I21" s="45">
        <f t="shared" si="3"/>
        <v>1500000</v>
      </c>
      <c r="J21" s="46"/>
      <c r="K21" s="46"/>
      <c r="L21" s="88"/>
      <c r="M21" s="5">
        <v>94</v>
      </c>
      <c r="N21" s="7">
        <v>5</v>
      </c>
    </row>
    <row r="22" spans="1:14" s="7" customFormat="1" ht="18" customHeight="1">
      <c r="A22" s="5">
        <v>13</v>
      </c>
      <c r="B22" s="85">
        <v>21000041</v>
      </c>
      <c r="C22" s="86" t="s">
        <v>81</v>
      </c>
      <c r="D22" s="87" t="s">
        <v>296</v>
      </c>
      <c r="E22" s="88" t="s">
        <v>618</v>
      </c>
      <c r="F22" s="116">
        <v>8.56</v>
      </c>
      <c r="G22" s="88">
        <v>77</v>
      </c>
      <c r="H22" s="44" t="str">
        <f t="shared" si="2"/>
        <v>300.000</v>
      </c>
      <c r="I22" s="45">
        <f t="shared" si="3"/>
        <v>1500000</v>
      </c>
      <c r="J22" s="69"/>
      <c r="K22" s="46"/>
      <c r="L22" s="88"/>
      <c r="M22" s="5">
        <v>37</v>
      </c>
      <c r="N22" s="7">
        <v>6</v>
      </c>
    </row>
    <row r="23" spans="1:14" s="7" customFormat="1" ht="18" customHeight="1">
      <c r="A23" s="5">
        <v>14</v>
      </c>
      <c r="B23" s="85">
        <v>21001875</v>
      </c>
      <c r="C23" s="86" t="s">
        <v>536</v>
      </c>
      <c r="D23" s="87" t="s">
        <v>537</v>
      </c>
      <c r="E23" s="88" t="s">
        <v>614</v>
      </c>
      <c r="F23" s="116">
        <v>8.4700000000000006</v>
      </c>
      <c r="G23" s="88">
        <v>72</v>
      </c>
      <c r="H23" s="44" t="str">
        <f t="shared" si="2"/>
        <v>300.000</v>
      </c>
      <c r="I23" s="45">
        <f t="shared" si="3"/>
        <v>1500000</v>
      </c>
      <c r="J23" s="67"/>
      <c r="K23" s="46"/>
      <c r="L23" s="88"/>
      <c r="M23" s="5">
        <v>20</v>
      </c>
      <c r="N23" s="7">
        <v>7</v>
      </c>
    </row>
    <row r="24" spans="1:14" s="7" customFormat="1" ht="18" customHeight="1">
      <c r="A24" s="5">
        <v>15</v>
      </c>
      <c r="B24" s="85">
        <v>21000211</v>
      </c>
      <c r="C24" s="86" t="s">
        <v>549</v>
      </c>
      <c r="D24" s="87" t="s">
        <v>73</v>
      </c>
      <c r="E24" s="88" t="s">
        <v>618</v>
      </c>
      <c r="F24" s="116">
        <v>8.4700000000000006</v>
      </c>
      <c r="G24" s="88">
        <v>77</v>
      </c>
      <c r="H24" s="44" t="str">
        <f t="shared" si="2"/>
        <v>300.000</v>
      </c>
      <c r="I24" s="45">
        <f t="shared" si="3"/>
        <v>1500000</v>
      </c>
      <c r="J24" s="176"/>
      <c r="K24" s="46"/>
      <c r="L24" s="88"/>
      <c r="M24" s="5">
        <v>36</v>
      </c>
      <c r="N24" s="7">
        <v>8</v>
      </c>
    </row>
    <row r="25" spans="1:14" s="7" customFormat="1" ht="18" customHeight="1">
      <c r="A25" s="5">
        <v>16</v>
      </c>
      <c r="B25" s="85">
        <v>21001294</v>
      </c>
      <c r="C25" s="86" t="s">
        <v>550</v>
      </c>
      <c r="D25" s="87" t="s">
        <v>551</v>
      </c>
      <c r="E25" s="88" t="s">
        <v>619</v>
      </c>
      <c r="F25" s="116">
        <v>8.44</v>
      </c>
      <c r="G25" s="88">
        <v>75</v>
      </c>
      <c r="H25" s="44" t="str">
        <f t="shared" si="2"/>
        <v>300.000</v>
      </c>
      <c r="I25" s="45">
        <f t="shared" si="3"/>
        <v>1500000</v>
      </c>
      <c r="J25" s="69"/>
      <c r="K25" s="46"/>
      <c r="L25" s="88"/>
      <c r="M25" s="5">
        <v>38</v>
      </c>
      <c r="N25" s="7">
        <v>9</v>
      </c>
    </row>
    <row r="26" spans="1:14" s="7" customFormat="1" ht="18" customHeight="1">
      <c r="A26" s="5">
        <v>17</v>
      </c>
      <c r="B26" s="85">
        <v>21003203</v>
      </c>
      <c r="C26" s="86" t="s">
        <v>112</v>
      </c>
      <c r="D26" s="87" t="s">
        <v>321</v>
      </c>
      <c r="E26" s="88" t="s">
        <v>624</v>
      </c>
      <c r="F26" s="116">
        <v>8.3800000000000008</v>
      </c>
      <c r="G26" s="88">
        <v>70</v>
      </c>
      <c r="H26" s="44" t="str">
        <f t="shared" si="2"/>
        <v>300.000</v>
      </c>
      <c r="I26" s="45">
        <f t="shared" si="3"/>
        <v>1500000</v>
      </c>
      <c r="J26" s="46"/>
      <c r="K26" s="46"/>
      <c r="L26" s="88"/>
      <c r="M26" s="5">
        <v>53</v>
      </c>
      <c r="N26" s="7">
        <v>10</v>
      </c>
    </row>
    <row r="27" spans="1:14" s="7" customFormat="1" ht="18" customHeight="1">
      <c r="A27" s="5">
        <v>18</v>
      </c>
      <c r="B27" s="85">
        <v>21000840</v>
      </c>
      <c r="C27" s="86" t="s">
        <v>351</v>
      </c>
      <c r="D27" s="87" t="s">
        <v>219</v>
      </c>
      <c r="E27" s="88" t="s">
        <v>619</v>
      </c>
      <c r="F27" s="116">
        <v>8.35</v>
      </c>
      <c r="G27" s="88">
        <v>75</v>
      </c>
      <c r="H27" s="44" t="str">
        <f t="shared" si="2"/>
        <v>300.000</v>
      </c>
      <c r="I27" s="45">
        <f t="shared" si="3"/>
        <v>1500000</v>
      </c>
      <c r="J27" s="69"/>
      <c r="K27" s="46"/>
      <c r="L27" s="88"/>
      <c r="M27" s="5">
        <v>40</v>
      </c>
      <c r="N27" s="7">
        <v>11</v>
      </c>
    </row>
    <row r="28" spans="1:14" s="7" customFormat="1" ht="18" customHeight="1">
      <c r="A28" s="5">
        <v>19</v>
      </c>
      <c r="B28" s="85">
        <v>21001730</v>
      </c>
      <c r="C28" s="86" t="s">
        <v>562</v>
      </c>
      <c r="D28" s="87" t="s">
        <v>340</v>
      </c>
      <c r="E28" s="88" t="s">
        <v>623</v>
      </c>
      <c r="F28" s="116">
        <v>8.35</v>
      </c>
      <c r="G28" s="88">
        <v>75</v>
      </c>
      <c r="H28" s="44" t="str">
        <f t="shared" si="2"/>
        <v>300.000</v>
      </c>
      <c r="I28" s="45">
        <f t="shared" si="3"/>
        <v>1500000</v>
      </c>
      <c r="J28" s="62"/>
      <c r="K28" s="46"/>
      <c r="L28" s="88" t="s">
        <v>65</v>
      </c>
      <c r="M28" s="5">
        <v>48</v>
      </c>
      <c r="N28" s="7">
        <v>12</v>
      </c>
    </row>
    <row r="29" spans="1:14" s="7" customFormat="1" ht="18" customHeight="1">
      <c r="A29" s="5">
        <v>20</v>
      </c>
      <c r="B29" s="85">
        <v>21003430</v>
      </c>
      <c r="C29" s="86" t="s">
        <v>539</v>
      </c>
      <c r="D29" s="87" t="s">
        <v>213</v>
      </c>
      <c r="E29" s="88" t="s">
        <v>615</v>
      </c>
      <c r="F29" s="116">
        <v>8.33</v>
      </c>
      <c r="G29" s="88">
        <v>75</v>
      </c>
      <c r="H29" s="44" t="str">
        <f t="shared" si="2"/>
        <v>300.000</v>
      </c>
      <c r="I29" s="45">
        <f t="shared" si="3"/>
        <v>1500000</v>
      </c>
      <c r="J29" s="62"/>
      <c r="K29" s="46"/>
      <c r="L29" s="88"/>
      <c r="M29" s="5">
        <v>23</v>
      </c>
      <c r="N29" s="7">
        <v>13</v>
      </c>
    </row>
    <row r="30" spans="1:14" s="7" customFormat="1" ht="18" customHeight="1">
      <c r="A30" s="5">
        <v>21</v>
      </c>
      <c r="B30" s="85">
        <v>21000723</v>
      </c>
      <c r="C30" s="86" t="s">
        <v>144</v>
      </c>
      <c r="D30" s="87" t="s">
        <v>265</v>
      </c>
      <c r="E30" s="88" t="s">
        <v>618</v>
      </c>
      <c r="F30" s="116">
        <v>8.33</v>
      </c>
      <c r="G30" s="88">
        <v>72</v>
      </c>
      <c r="H30" s="44" t="str">
        <f t="shared" si="2"/>
        <v>300.000</v>
      </c>
      <c r="I30" s="45">
        <f t="shared" si="3"/>
        <v>1500000</v>
      </c>
      <c r="J30" s="74"/>
      <c r="K30" s="46"/>
      <c r="L30" s="88"/>
      <c r="M30" s="5">
        <v>35</v>
      </c>
      <c r="N30" s="7">
        <v>14</v>
      </c>
    </row>
    <row r="31" spans="1:14" s="7" customFormat="1" ht="18" customHeight="1">
      <c r="A31" s="5">
        <v>22</v>
      </c>
      <c r="B31" s="85">
        <v>21003545</v>
      </c>
      <c r="C31" s="86" t="s">
        <v>583</v>
      </c>
      <c r="D31" s="87" t="s">
        <v>132</v>
      </c>
      <c r="E31" s="88" t="s">
        <v>631</v>
      </c>
      <c r="F31" s="116">
        <v>8.32</v>
      </c>
      <c r="G31" s="88">
        <v>75</v>
      </c>
      <c r="H31" s="44" t="str">
        <f t="shared" si="2"/>
        <v>300.000</v>
      </c>
      <c r="I31" s="45">
        <f t="shared" si="3"/>
        <v>1500000</v>
      </c>
      <c r="J31" s="62"/>
      <c r="K31" s="46"/>
      <c r="L31" s="88" t="s">
        <v>65</v>
      </c>
      <c r="M31" s="5">
        <v>76</v>
      </c>
      <c r="N31" s="7">
        <v>15</v>
      </c>
    </row>
    <row r="32" spans="1:14" s="7" customFormat="1" ht="18" customHeight="1">
      <c r="A32" s="5">
        <v>23</v>
      </c>
      <c r="B32" s="85">
        <v>21004103</v>
      </c>
      <c r="C32" s="86" t="s">
        <v>577</v>
      </c>
      <c r="D32" s="87" t="s">
        <v>137</v>
      </c>
      <c r="E32" s="88" t="s">
        <v>629</v>
      </c>
      <c r="F32" s="116">
        <v>8.23</v>
      </c>
      <c r="G32" s="88">
        <v>75</v>
      </c>
      <c r="H32" s="44" t="str">
        <f t="shared" si="2"/>
        <v>300.000</v>
      </c>
      <c r="I32" s="45">
        <f t="shared" si="3"/>
        <v>1500000</v>
      </c>
      <c r="J32" s="62"/>
      <c r="K32" s="46"/>
      <c r="L32" s="88" t="s">
        <v>65</v>
      </c>
      <c r="M32" s="5">
        <v>69</v>
      </c>
      <c r="N32" s="7">
        <v>16</v>
      </c>
    </row>
    <row r="33" spans="1:14" s="7" customFormat="1" ht="18" customHeight="1">
      <c r="A33" s="5">
        <v>24</v>
      </c>
      <c r="B33" s="85">
        <v>21000231</v>
      </c>
      <c r="C33" s="86" t="s">
        <v>548</v>
      </c>
      <c r="D33" s="87" t="s">
        <v>120</v>
      </c>
      <c r="E33" s="88" t="s">
        <v>618</v>
      </c>
      <c r="F33" s="116">
        <v>8.1999999999999993</v>
      </c>
      <c r="G33" s="88">
        <v>73</v>
      </c>
      <c r="H33" s="44" t="str">
        <f t="shared" si="2"/>
        <v>300.000</v>
      </c>
      <c r="I33" s="45">
        <f t="shared" si="3"/>
        <v>1500000</v>
      </c>
      <c r="J33" s="48"/>
      <c r="K33" s="46"/>
      <c r="L33" s="88"/>
      <c r="M33" s="5">
        <v>33</v>
      </c>
      <c r="N33" s="7">
        <v>17</v>
      </c>
    </row>
    <row r="34" spans="1:14" s="7" customFormat="1" ht="18" customHeight="1">
      <c r="A34" s="5">
        <v>25</v>
      </c>
      <c r="B34" s="85">
        <v>21001361</v>
      </c>
      <c r="C34" s="86" t="s">
        <v>104</v>
      </c>
      <c r="D34" s="87" t="s">
        <v>107</v>
      </c>
      <c r="E34" s="88" t="s">
        <v>612</v>
      </c>
      <c r="F34" s="116">
        <v>8.18</v>
      </c>
      <c r="G34" s="88">
        <v>77</v>
      </c>
      <c r="H34" s="44" t="str">
        <f t="shared" si="2"/>
        <v>300.000</v>
      </c>
      <c r="I34" s="45">
        <f t="shared" si="3"/>
        <v>1500000</v>
      </c>
      <c r="J34" s="69"/>
      <c r="K34" s="46"/>
      <c r="L34" s="88"/>
      <c r="M34" s="5">
        <v>13</v>
      </c>
      <c r="N34" s="7">
        <v>18</v>
      </c>
    </row>
    <row r="35" spans="1:14" s="7" customFormat="1" ht="18" customHeight="1">
      <c r="A35" s="5">
        <v>26</v>
      </c>
      <c r="B35" s="85">
        <v>21001532</v>
      </c>
      <c r="C35" s="86" t="s">
        <v>565</v>
      </c>
      <c r="D35" s="87" t="s">
        <v>566</v>
      </c>
      <c r="E35" s="88" t="s">
        <v>625</v>
      </c>
      <c r="F35" s="116">
        <v>8.18</v>
      </c>
      <c r="G35" s="88">
        <v>70</v>
      </c>
      <c r="H35" s="44" t="str">
        <f t="shared" si="2"/>
        <v>300.000</v>
      </c>
      <c r="I35" s="45">
        <f t="shared" si="3"/>
        <v>1500000</v>
      </c>
      <c r="J35" s="46"/>
      <c r="K35" s="46"/>
      <c r="L35" s="88"/>
      <c r="M35" s="5">
        <v>54</v>
      </c>
      <c r="N35" s="7">
        <v>19</v>
      </c>
    </row>
    <row r="36" spans="1:14" s="7" customFormat="1" ht="18" customHeight="1">
      <c r="A36" s="5">
        <v>27</v>
      </c>
      <c r="B36" s="85">
        <v>21000310</v>
      </c>
      <c r="C36" s="86" t="s">
        <v>89</v>
      </c>
      <c r="D36" s="87" t="s">
        <v>120</v>
      </c>
      <c r="E36" s="88" t="s">
        <v>626</v>
      </c>
      <c r="F36" s="116">
        <v>8.18</v>
      </c>
      <c r="G36" s="88">
        <v>77</v>
      </c>
      <c r="H36" s="44" t="str">
        <f t="shared" si="2"/>
        <v>300.000</v>
      </c>
      <c r="I36" s="45">
        <f t="shared" si="3"/>
        <v>1500000</v>
      </c>
      <c r="J36" s="46"/>
      <c r="K36" s="46"/>
      <c r="L36" s="88"/>
      <c r="M36" s="5">
        <v>56</v>
      </c>
      <c r="N36" s="7">
        <v>20</v>
      </c>
    </row>
    <row r="37" spans="1:14" s="7" customFormat="1" ht="18" customHeight="1">
      <c r="A37" s="5">
        <v>28</v>
      </c>
      <c r="B37" s="85">
        <v>21003850</v>
      </c>
      <c r="C37" s="86" t="s">
        <v>568</v>
      </c>
      <c r="D37" s="87" t="s">
        <v>569</v>
      </c>
      <c r="E37" s="88" t="s">
        <v>626</v>
      </c>
      <c r="F37" s="116">
        <v>8.17</v>
      </c>
      <c r="G37" s="88">
        <v>75</v>
      </c>
      <c r="H37" s="44" t="str">
        <f t="shared" si="2"/>
        <v>300.000</v>
      </c>
      <c r="I37" s="45">
        <f t="shared" si="3"/>
        <v>1500000</v>
      </c>
      <c r="J37" s="69"/>
      <c r="K37" s="46"/>
      <c r="L37" s="88"/>
      <c r="M37" s="5">
        <v>58</v>
      </c>
      <c r="N37" s="7">
        <v>21</v>
      </c>
    </row>
    <row r="38" spans="1:14" s="7" customFormat="1" ht="18" customHeight="1">
      <c r="A38" s="5">
        <v>29</v>
      </c>
      <c r="B38" s="85">
        <v>21000435</v>
      </c>
      <c r="C38" s="86" t="s">
        <v>280</v>
      </c>
      <c r="D38" s="87" t="s">
        <v>531</v>
      </c>
      <c r="E38" s="88" t="s">
        <v>613</v>
      </c>
      <c r="F38" s="116">
        <v>8.14</v>
      </c>
      <c r="G38" s="88">
        <v>75</v>
      </c>
      <c r="H38" s="44" t="str">
        <f t="shared" si="2"/>
        <v>300.000</v>
      </c>
      <c r="I38" s="45">
        <f t="shared" si="3"/>
        <v>1500000</v>
      </c>
      <c r="J38" s="46"/>
      <c r="K38" s="46"/>
      <c r="L38" s="88"/>
      <c r="M38" s="5">
        <v>15</v>
      </c>
      <c r="N38" s="7">
        <v>22</v>
      </c>
    </row>
    <row r="39" spans="1:14" s="7" customFormat="1" ht="18" customHeight="1">
      <c r="A39" s="5">
        <v>30</v>
      </c>
      <c r="B39" s="85">
        <v>21004630</v>
      </c>
      <c r="C39" s="86" t="s">
        <v>582</v>
      </c>
      <c r="D39" s="87" t="s">
        <v>178</v>
      </c>
      <c r="E39" s="88" t="s">
        <v>630</v>
      </c>
      <c r="F39" s="116">
        <v>8.1199999999999992</v>
      </c>
      <c r="G39" s="88">
        <v>79</v>
      </c>
      <c r="H39" s="44" t="str">
        <f t="shared" si="2"/>
        <v>300.000</v>
      </c>
      <c r="I39" s="45">
        <f t="shared" si="3"/>
        <v>1500000</v>
      </c>
      <c r="J39" s="69"/>
      <c r="K39" s="46"/>
      <c r="L39" s="88"/>
      <c r="M39" s="5">
        <v>75</v>
      </c>
      <c r="N39" s="7">
        <v>23</v>
      </c>
    </row>
    <row r="40" spans="1:14" s="7" customFormat="1" ht="18" customHeight="1">
      <c r="A40" s="5">
        <v>31</v>
      </c>
      <c r="B40" s="85">
        <v>21004675</v>
      </c>
      <c r="C40" s="86" t="s">
        <v>280</v>
      </c>
      <c r="D40" s="87" t="s">
        <v>155</v>
      </c>
      <c r="E40" s="88" t="s">
        <v>636</v>
      </c>
      <c r="F40" s="116">
        <v>8.08</v>
      </c>
      <c r="G40" s="88">
        <v>75</v>
      </c>
      <c r="H40" s="44" t="str">
        <f t="shared" si="2"/>
        <v>300.000</v>
      </c>
      <c r="I40" s="45">
        <f t="shared" si="3"/>
        <v>1500000</v>
      </c>
      <c r="J40" s="96"/>
      <c r="K40" s="46"/>
      <c r="L40" s="88"/>
      <c r="M40" s="5">
        <v>98</v>
      </c>
      <c r="N40" s="7">
        <v>24</v>
      </c>
    </row>
    <row r="41" spans="1:14" s="7" customFormat="1" ht="18" customHeight="1">
      <c r="A41" s="5">
        <v>32</v>
      </c>
      <c r="B41" s="85">
        <v>21003912</v>
      </c>
      <c r="C41" s="86" t="s">
        <v>564</v>
      </c>
      <c r="D41" s="87" t="s">
        <v>128</v>
      </c>
      <c r="E41" s="88" t="s">
        <v>624</v>
      </c>
      <c r="F41" s="116">
        <v>8.07</v>
      </c>
      <c r="G41" s="88">
        <v>77</v>
      </c>
      <c r="H41" s="44" t="str">
        <f t="shared" si="2"/>
        <v>300.000</v>
      </c>
      <c r="I41" s="45">
        <f t="shared" si="3"/>
        <v>1500000</v>
      </c>
      <c r="J41" s="67"/>
      <c r="K41" s="46"/>
      <c r="L41" s="88"/>
      <c r="M41" s="5">
        <v>52</v>
      </c>
      <c r="N41" s="7">
        <v>25</v>
      </c>
    </row>
    <row r="42" spans="1:14" s="7" customFormat="1" ht="18" customHeight="1">
      <c r="A42" s="5">
        <v>33</v>
      </c>
      <c r="B42" s="85">
        <v>21003853</v>
      </c>
      <c r="C42" s="86" t="s">
        <v>606</v>
      </c>
      <c r="D42" s="87" t="s">
        <v>607</v>
      </c>
      <c r="E42" s="88" t="s">
        <v>635</v>
      </c>
      <c r="F42" s="116">
        <v>8.06</v>
      </c>
      <c r="G42" s="88">
        <v>73</v>
      </c>
      <c r="H42" s="44" t="str">
        <f t="shared" si="2"/>
        <v>300.000</v>
      </c>
      <c r="I42" s="45">
        <f t="shared" si="3"/>
        <v>1500000</v>
      </c>
      <c r="J42" s="62"/>
      <c r="K42" s="46"/>
      <c r="L42" s="88"/>
      <c r="M42" s="5">
        <v>96</v>
      </c>
      <c r="N42" s="7">
        <v>26</v>
      </c>
    </row>
    <row r="43" spans="1:14" s="7" customFormat="1" ht="18" customHeight="1">
      <c r="A43" s="5">
        <v>34</v>
      </c>
      <c r="B43" s="85">
        <v>21003567</v>
      </c>
      <c r="C43" s="86" t="s">
        <v>590</v>
      </c>
      <c r="D43" s="87" t="s">
        <v>591</v>
      </c>
      <c r="E43" s="88" t="s">
        <v>631</v>
      </c>
      <c r="F43" s="116">
        <v>8.0500000000000007</v>
      </c>
      <c r="G43" s="88">
        <v>75</v>
      </c>
      <c r="H43" s="44" t="str">
        <f t="shared" si="2"/>
        <v>300.000</v>
      </c>
      <c r="I43" s="45">
        <f t="shared" si="3"/>
        <v>1500000</v>
      </c>
      <c r="J43" s="46"/>
      <c r="K43" s="46"/>
      <c r="L43" s="88" t="s">
        <v>65</v>
      </c>
      <c r="M43" s="5">
        <v>82</v>
      </c>
      <c r="N43" s="7">
        <v>27</v>
      </c>
    </row>
    <row r="44" spans="1:14" s="7" customFormat="1" ht="18" customHeight="1">
      <c r="A44" s="5">
        <v>35</v>
      </c>
      <c r="B44" s="85">
        <v>21001787</v>
      </c>
      <c r="C44" s="86" t="s">
        <v>280</v>
      </c>
      <c r="D44" s="87" t="s">
        <v>337</v>
      </c>
      <c r="E44" s="88" t="s">
        <v>626</v>
      </c>
      <c r="F44" s="116">
        <v>8.0299999999999994</v>
      </c>
      <c r="G44" s="88">
        <v>76</v>
      </c>
      <c r="H44" s="44" t="str">
        <f t="shared" si="2"/>
        <v>300.000</v>
      </c>
      <c r="I44" s="45">
        <f t="shared" si="3"/>
        <v>1500000</v>
      </c>
      <c r="J44" s="198">
        <f>SUM(I17:I44)</f>
        <v>42000000</v>
      </c>
      <c r="K44" s="46"/>
      <c r="L44" s="88"/>
      <c r="M44" s="5">
        <v>62</v>
      </c>
      <c r="N44" s="7">
        <v>28</v>
      </c>
    </row>
    <row r="45" spans="1:14" s="7" customFormat="1" ht="18" customHeight="1">
      <c r="A45" s="5">
        <v>36</v>
      </c>
      <c r="B45" s="85">
        <v>21001273</v>
      </c>
      <c r="C45" s="86" t="s">
        <v>558</v>
      </c>
      <c r="D45" s="87" t="s">
        <v>406</v>
      </c>
      <c r="E45" s="88" t="s">
        <v>622</v>
      </c>
      <c r="F45" s="116">
        <v>7.32</v>
      </c>
      <c r="G45" s="88">
        <v>95</v>
      </c>
      <c r="H45" s="44" t="str">
        <f t="shared" si="2"/>
        <v>300.000</v>
      </c>
      <c r="I45" s="45">
        <f t="shared" si="3"/>
        <v>1500000</v>
      </c>
      <c r="J45" s="69"/>
      <c r="K45" s="46"/>
      <c r="L45" s="88" t="s">
        <v>65</v>
      </c>
      <c r="M45" s="5">
        <v>45</v>
      </c>
      <c r="N45" s="7">
        <v>29</v>
      </c>
    </row>
    <row r="46" spans="1:14" s="7" customFormat="1" ht="18" customHeight="1">
      <c r="A46" s="5">
        <v>37</v>
      </c>
      <c r="B46" s="85">
        <v>21003508</v>
      </c>
      <c r="C46" s="86" t="s">
        <v>599</v>
      </c>
      <c r="D46" s="87" t="s">
        <v>187</v>
      </c>
      <c r="E46" s="88" t="s">
        <v>635</v>
      </c>
      <c r="F46" s="116">
        <v>7.96</v>
      </c>
      <c r="G46" s="88">
        <v>93</v>
      </c>
      <c r="H46" s="44" t="str">
        <f t="shared" si="2"/>
        <v>300.000</v>
      </c>
      <c r="I46" s="45">
        <f t="shared" si="3"/>
        <v>1500000</v>
      </c>
      <c r="J46" s="67"/>
      <c r="K46" s="46"/>
      <c r="L46" s="88"/>
      <c r="M46" s="5">
        <v>91</v>
      </c>
      <c r="N46" s="7">
        <v>30</v>
      </c>
    </row>
    <row r="47" spans="1:14" s="7" customFormat="1" ht="18" customHeight="1">
      <c r="A47" s="260">
        <v>38</v>
      </c>
      <c r="B47" s="261">
        <v>21002052</v>
      </c>
      <c r="C47" s="262" t="s">
        <v>524</v>
      </c>
      <c r="D47" s="263" t="s">
        <v>525</v>
      </c>
      <c r="E47" s="265" t="s">
        <v>609</v>
      </c>
      <c r="F47" s="264">
        <v>7.02</v>
      </c>
      <c r="G47" s="265">
        <v>91</v>
      </c>
      <c r="H47" s="266" t="str">
        <f t="shared" si="2"/>
        <v>300.000</v>
      </c>
      <c r="I47" s="267">
        <f t="shared" si="3"/>
        <v>1500000</v>
      </c>
      <c r="J47" s="275">
        <f>SUM(I45:I47)</f>
        <v>4500000</v>
      </c>
      <c r="K47" s="46"/>
      <c r="L47" s="88"/>
      <c r="M47" s="5">
        <v>8</v>
      </c>
      <c r="N47" s="7">
        <v>31</v>
      </c>
    </row>
    <row r="48" spans="1:14" s="7" customFormat="1" ht="18" customHeight="1">
      <c r="A48" s="5">
        <v>39</v>
      </c>
      <c r="B48" s="85">
        <v>21002105</v>
      </c>
      <c r="C48" s="86" t="s">
        <v>526</v>
      </c>
      <c r="D48" s="87" t="s">
        <v>527</v>
      </c>
      <c r="E48" s="88" t="s">
        <v>610</v>
      </c>
      <c r="F48" s="116">
        <v>7.5</v>
      </c>
      <c r="G48" s="88">
        <v>78</v>
      </c>
      <c r="H48" s="44" t="str">
        <f t="shared" ref="H48:H79" si="4">IF(AND(F48&gt;=9,G48&gt;=90),"550.000",IF(AND(F48&gt;=8,G48&gt;=80),"475.000",IF(AND(F48&gt;=7,G48&gt;=70),"300.000"," ")))</f>
        <v>300.000</v>
      </c>
      <c r="I48" s="45">
        <f t="shared" ref="I48:I79" si="5">H48*5</f>
        <v>1500000</v>
      </c>
      <c r="J48" s="129"/>
      <c r="K48" s="46"/>
      <c r="L48" s="88"/>
      <c r="M48" s="5">
        <v>9</v>
      </c>
      <c r="N48" s="7">
        <v>12</v>
      </c>
    </row>
    <row r="49" spans="1:14" s="7" customFormat="1" ht="18" customHeight="1">
      <c r="A49" s="170">
        <v>40</v>
      </c>
      <c r="B49" s="85">
        <v>21003877</v>
      </c>
      <c r="C49" s="86" t="s">
        <v>177</v>
      </c>
      <c r="D49" s="87" t="s">
        <v>72</v>
      </c>
      <c r="E49" s="88" t="s">
        <v>610</v>
      </c>
      <c r="F49" s="116">
        <v>7.47</v>
      </c>
      <c r="G49" s="88">
        <v>80</v>
      </c>
      <c r="H49" s="44" t="str">
        <f t="shared" si="4"/>
        <v>300.000</v>
      </c>
      <c r="I49" s="45">
        <f t="shared" si="5"/>
        <v>1500000</v>
      </c>
      <c r="J49" s="70"/>
      <c r="K49" s="46"/>
      <c r="L49" s="88"/>
      <c r="M49" s="5">
        <v>10</v>
      </c>
      <c r="N49" s="7">
        <v>7</v>
      </c>
    </row>
    <row r="50" spans="1:14" s="7" customFormat="1" ht="18" customHeight="1">
      <c r="A50" s="5">
        <v>41</v>
      </c>
      <c r="B50" s="85">
        <v>21003808</v>
      </c>
      <c r="C50" s="86" t="s">
        <v>528</v>
      </c>
      <c r="D50" s="87" t="s">
        <v>192</v>
      </c>
      <c r="E50" s="88" t="s">
        <v>610</v>
      </c>
      <c r="F50" s="116">
        <v>7.45</v>
      </c>
      <c r="G50" s="88">
        <v>76</v>
      </c>
      <c r="H50" s="44" t="str">
        <f t="shared" si="4"/>
        <v>300.000</v>
      </c>
      <c r="I50" s="45">
        <f t="shared" si="5"/>
        <v>1500000</v>
      </c>
      <c r="J50" s="70"/>
      <c r="K50" s="46"/>
      <c r="L50" s="88"/>
      <c r="M50" s="5">
        <v>11</v>
      </c>
      <c r="N50" s="7">
        <v>16</v>
      </c>
    </row>
    <row r="51" spans="1:14" s="7" customFormat="1" ht="18" customHeight="1">
      <c r="A51" s="170">
        <v>42</v>
      </c>
      <c r="B51" s="85">
        <v>21004265</v>
      </c>
      <c r="C51" s="86" t="s">
        <v>529</v>
      </c>
      <c r="D51" s="87" t="s">
        <v>151</v>
      </c>
      <c r="E51" s="88" t="s">
        <v>611</v>
      </c>
      <c r="F51" s="116">
        <v>7.5</v>
      </c>
      <c r="G51" s="88">
        <v>74</v>
      </c>
      <c r="H51" s="44" t="str">
        <f t="shared" si="4"/>
        <v>300.000</v>
      </c>
      <c r="I51" s="45">
        <f t="shared" si="5"/>
        <v>1500000</v>
      </c>
      <c r="J51" s="74"/>
      <c r="K51" s="46"/>
      <c r="L51" s="88"/>
      <c r="M51" s="5">
        <v>12</v>
      </c>
      <c r="N51" s="7">
        <v>26</v>
      </c>
    </row>
    <row r="52" spans="1:14" s="7" customFormat="1" ht="18" customHeight="1">
      <c r="A52" s="5">
        <v>43</v>
      </c>
      <c r="B52" s="85">
        <v>21001230</v>
      </c>
      <c r="C52" s="86" t="s">
        <v>530</v>
      </c>
      <c r="D52" s="87" t="s">
        <v>360</v>
      </c>
      <c r="E52" s="88" t="s">
        <v>612</v>
      </c>
      <c r="F52" s="116">
        <v>7.98</v>
      </c>
      <c r="G52" s="88">
        <v>76</v>
      </c>
      <c r="H52" s="44" t="str">
        <f t="shared" si="4"/>
        <v>300.000</v>
      </c>
      <c r="I52" s="45">
        <f t="shared" si="5"/>
        <v>1500000</v>
      </c>
      <c r="J52" s="74"/>
      <c r="K52" s="46"/>
      <c r="L52" s="88"/>
      <c r="M52" s="5">
        <v>14</v>
      </c>
      <c r="N52" s="7">
        <v>15</v>
      </c>
    </row>
    <row r="53" spans="1:14" s="7" customFormat="1" ht="18" customHeight="1">
      <c r="A53" s="170">
        <v>44</v>
      </c>
      <c r="B53" s="85">
        <v>21000895</v>
      </c>
      <c r="C53" s="86" t="s">
        <v>532</v>
      </c>
      <c r="D53" s="87" t="s">
        <v>171</v>
      </c>
      <c r="E53" s="88" t="s">
        <v>613</v>
      </c>
      <c r="F53" s="116">
        <v>7.37</v>
      </c>
      <c r="G53" s="88">
        <v>75</v>
      </c>
      <c r="H53" s="44" t="str">
        <f t="shared" si="4"/>
        <v>300.000</v>
      </c>
      <c r="I53" s="45">
        <f t="shared" si="5"/>
        <v>1500000</v>
      </c>
      <c r="J53" s="69"/>
      <c r="K53" s="46"/>
      <c r="L53" s="88"/>
      <c r="M53" s="5">
        <v>16</v>
      </c>
      <c r="N53" s="7">
        <v>20</v>
      </c>
    </row>
    <row r="54" spans="1:14" s="7" customFormat="1" ht="18" customHeight="1">
      <c r="A54" s="5">
        <v>45</v>
      </c>
      <c r="B54" s="85">
        <v>21001342</v>
      </c>
      <c r="C54" s="86" t="s">
        <v>533</v>
      </c>
      <c r="D54" s="87" t="s">
        <v>121</v>
      </c>
      <c r="E54" s="88" t="s">
        <v>613</v>
      </c>
      <c r="F54" s="116">
        <v>7.02</v>
      </c>
      <c r="G54" s="88">
        <v>75</v>
      </c>
      <c r="H54" s="44" t="str">
        <f t="shared" si="4"/>
        <v>300.000</v>
      </c>
      <c r="I54" s="45">
        <f t="shared" si="5"/>
        <v>1500000</v>
      </c>
      <c r="J54" s="130"/>
      <c r="K54" s="46"/>
      <c r="L54" s="88"/>
      <c r="M54" s="5">
        <v>17</v>
      </c>
      <c r="N54" s="7">
        <v>24</v>
      </c>
    </row>
    <row r="55" spans="1:14" s="7" customFormat="1" ht="18" customHeight="1">
      <c r="A55" s="170">
        <v>46</v>
      </c>
      <c r="B55" s="85">
        <v>21001332</v>
      </c>
      <c r="C55" s="86" t="s">
        <v>530</v>
      </c>
      <c r="D55" s="87" t="s">
        <v>534</v>
      </c>
      <c r="E55" s="88" t="s">
        <v>613</v>
      </c>
      <c r="F55" s="116">
        <v>7.46</v>
      </c>
      <c r="G55" s="88">
        <v>70</v>
      </c>
      <c r="H55" s="44" t="str">
        <f t="shared" si="4"/>
        <v>300.000</v>
      </c>
      <c r="I55" s="45">
        <f t="shared" si="5"/>
        <v>1500000</v>
      </c>
      <c r="J55" s="69"/>
      <c r="K55" s="46"/>
      <c r="L55" s="88"/>
      <c r="M55" s="5">
        <v>18</v>
      </c>
      <c r="N55" s="7">
        <v>49</v>
      </c>
    </row>
    <row r="56" spans="1:14" s="7" customFormat="1" ht="18" customHeight="1">
      <c r="A56" s="5">
        <v>47</v>
      </c>
      <c r="B56" s="85">
        <v>21002692</v>
      </c>
      <c r="C56" s="86" t="s">
        <v>535</v>
      </c>
      <c r="D56" s="87" t="s">
        <v>75</v>
      </c>
      <c r="E56" s="88" t="s">
        <v>614</v>
      </c>
      <c r="F56" s="116">
        <v>7.69</v>
      </c>
      <c r="G56" s="88">
        <v>71</v>
      </c>
      <c r="H56" s="44" t="str">
        <f t="shared" si="4"/>
        <v>300.000</v>
      </c>
      <c r="I56" s="45">
        <f t="shared" si="5"/>
        <v>1500000</v>
      </c>
      <c r="J56" s="164"/>
      <c r="K56" s="46"/>
      <c r="L56" s="88"/>
      <c r="M56" s="5">
        <v>19</v>
      </c>
      <c r="N56" s="7">
        <v>31</v>
      </c>
    </row>
    <row r="57" spans="1:14" s="7" customFormat="1" ht="18" customHeight="1">
      <c r="A57" s="170">
        <v>48</v>
      </c>
      <c r="B57" s="85">
        <v>21002155</v>
      </c>
      <c r="C57" s="86" t="s">
        <v>538</v>
      </c>
      <c r="D57" s="87" t="s">
        <v>134</v>
      </c>
      <c r="E57" s="88" t="s">
        <v>614</v>
      </c>
      <c r="F57" s="116">
        <v>7.82</v>
      </c>
      <c r="G57" s="88">
        <v>70</v>
      </c>
      <c r="H57" s="44" t="str">
        <f t="shared" si="4"/>
        <v>300.000</v>
      </c>
      <c r="I57" s="45">
        <f t="shared" si="5"/>
        <v>1500000</v>
      </c>
      <c r="J57" s="70"/>
      <c r="K57" s="46"/>
      <c r="L57" s="88"/>
      <c r="M57" s="5">
        <v>21</v>
      </c>
      <c r="N57" s="7">
        <v>37</v>
      </c>
    </row>
    <row r="58" spans="1:14" s="7" customFormat="1" ht="18" customHeight="1">
      <c r="A58" s="5">
        <v>49</v>
      </c>
      <c r="B58" s="85">
        <v>21002545</v>
      </c>
      <c r="C58" s="86" t="s">
        <v>111</v>
      </c>
      <c r="D58" s="87" t="s">
        <v>91</v>
      </c>
      <c r="E58" s="88" t="s">
        <v>614</v>
      </c>
      <c r="F58" s="116">
        <v>7.56</v>
      </c>
      <c r="G58" s="88">
        <v>70</v>
      </c>
      <c r="H58" s="44" t="str">
        <f t="shared" si="4"/>
        <v>300.000</v>
      </c>
      <c r="I58" s="45">
        <f t="shared" si="5"/>
        <v>1500000</v>
      </c>
      <c r="J58" s="67"/>
      <c r="K58" s="46"/>
      <c r="L58" s="88"/>
      <c r="M58" s="5">
        <v>22</v>
      </c>
      <c r="N58" s="7">
        <v>43</v>
      </c>
    </row>
    <row r="59" spans="1:14" s="7" customFormat="1" ht="18" customHeight="1">
      <c r="A59" s="170">
        <v>50</v>
      </c>
      <c r="B59" s="85">
        <v>21003613</v>
      </c>
      <c r="C59" s="86" t="s">
        <v>419</v>
      </c>
      <c r="D59" s="87" t="s">
        <v>219</v>
      </c>
      <c r="E59" s="88" t="s">
        <v>615</v>
      </c>
      <c r="F59" s="116">
        <v>7.65</v>
      </c>
      <c r="G59" s="88">
        <v>70</v>
      </c>
      <c r="H59" s="44" t="str">
        <f t="shared" si="4"/>
        <v>300.000</v>
      </c>
      <c r="I59" s="45">
        <f t="shared" si="5"/>
        <v>1500000</v>
      </c>
      <c r="J59" s="69"/>
      <c r="K59" s="46"/>
      <c r="L59" s="88"/>
      <c r="M59" s="5">
        <v>24</v>
      </c>
      <c r="N59" s="7">
        <v>40</v>
      </c>
    </row>
    <row r="60" spans="1:14" s="7" customFormat="1" ht="18" customHeight="1">
      <c r="A60" s="5">
        <v>51</v>
      </c>
      <c r="B60" s="85">
        <v>21003644</v>
      </c>
      <c r="C60" s="86" t="s">
        <v>111</v>
      </c>
      <c r="D60" s="87" t="s">
        <v>360</v>
      </c>
      <c r="E60" s="88" t="s">
        <v>615</v>
      </c>
      <c r="F60" s="116">
        <v>7.63</v>
      </c>
      <c r="G60" s="88">
        <v>70</v>
      </c>
      <c r="H60" s="44" t="str">
        <f t="shared" si="4"/>
        <v>300.000</v>
      </c>
      <c r="I60" s="45">
        <f t="shared" si="5"/>
        <v>1500000</v>
      </c>
      <c r="J60" s="215"/>
      <c r="K60" s="46"/>
      <c r="L60" s="88"/>
      <c r="M60" s="5">
        <v>25</v>
      </c>
      <c r="N60" s="7">
        <v>41</v>
      </c>
    </row>
    <row r="61" spans="1:14" s="7" customFormat="1" ht="18" customHeight="1">
      <c r="A61" s="170">
        <v>52</v>
      </c>
      <c r="B61" s="85">
        <v>21003858</v>
      </c>
      <c r="C61" s="86" t="s">
        <v>540</v>
      </c>
      <c r="D61" s="87" t="s">
        <v>132</v>
      </c>
      <c r="E61" s="88" t="s">
        <v>616</v>
      </c>
      <c r="F61" s="116">
        <v>7.64</v>
      </c>
      <c r="G61" s="88">
        <v>72</v>
      </c>
      <c r="H61" s="44" t="str">
        <f t="shared" si="4"/>
        <v>300.000</v>
      </c>
      <c r="I61" s="45">
        <f t="shared" si="5"/>
        <v>1500000</v>
      </c>
      <c r="J61" s="215"/>
      <c r="K61" s="46"/>
      <c r="L61" s="88"/>
      <c r="M61" s="5">
        <v>26</v>
      </c>
      <c r="N61" s="7">
        <v>29</v>
      </c>
    </row>
    <row r="62" spans="1:14" s="7" customFormat="1" ht="18" customHeight="1">
      <c r="A62" s="5">
        <v>53</v>
      </c>
      <c r="B62" s="85">
        <v>21003757</v>
      </c>
      <c r="C62" s="86" t="s">
        <v>541</v>
      </c>
      <c r="D62" s="87" t="s">
        <v>120</v>
      </c>
      <c r="E62" s="88" t="s">
        <v>616</v>
      </c>
      <c r="F62" s="116">
        <v>7.16</v>
      </c>
      <c r="G62" s="88">
        <v>70</v>
      </c>
      <c r="H62" s="44" t="str">
        <f t="shared" si="4"/>
        <v>300.000</v>
      </c>
      <c r="I62" s="45">
        <f t="shared" si="5"/>
        <v>1500000</v>
      </c>
      <c r="J62" s="74"/>
      <c r="K62" s="46"/>
      <c r="L62" s="88"/>
      <c r="M62" s="5">
        <v>27</v>
      </c>
      <c r="N62" s="7">
        <v>56</v>
      </c>
    </row>
    <row r="63" spans="1:14" s="7" customFormat="1" ht="18" customHeight="1">
      <c r="A63" s="170">
        <v>54</v>
      </c>
      <c r="B63" s="85">
        <v>21003972</v>
      </c>
      <c r="C63" s="86" t="s">
        <v>109</v>
      </c>
      <c r="D63" s="87" t="s">
        <v>180</v>
      </c>
      <c r="E63" s="88" t="s">
        <v>616</v>
      </c>
      <c r="F63" s="116">
        <v>7.07</v>
      </c>
      <c r="G63" s="88">
        <v>80</v>
      </c>
      <c r="H63" s="44" t="str">
        <f t="shared" si="4"/>
        <v>300.000</v>
      </c>
      <c r="I63" s="45">
        <f t="shared" si="5"/>
        <v>1500000</v>
      </c>
      <c r="J63" s="69"/>
      <c r="K63" s="46"/>
      <c r="L63" s="88"/>
      <c r="M63" s="5">
        <v>28</v>
      </c>
      <c r="N63" s="7">
        <v>8</v>
      </c>
    </row>
    <row r="64" spans="1:14" s="7" customFormat="1" ht="18" customHeight="1">
      <c r="A64" s="5">
        <v>55</v>
      </c>
      <c r="B64" s="85">
        <v>21003815</v>
      </c>
      <c r="C64" s="86" t="s">
        <v>542</v>
      </c>
      <c r="D64" s="87" t="s">
        <v>193</v>
      </c>
      <c r="E64" s="88" t="s">
        <v>616</v>
      </c>
      <c r="F64" s="116">
        <v>7.04</v>
      </c>
      <c r="G64" s="88">
        <v>70</v>
      </c>
      <c r="H64" s="44" t="str">
        <f t="shared" si="4"/>
        <v>300.000</v>
      </c>
      <c r="I64" s="45">
        <f t="shared" si="5"/>
        <v>1500000</v>
      </c>
      <c r="J64" s="216"/>
      <c r="K64" s="46"/>
      <c r="L64" s="88"/>
      <c r="M64" s="5">
        <v>29</v>
      </c>
      <c r="N64" s="7">
        <v>61</v>
      </c>
    </row>
    <row r="65" spans="1:14" s="7" customFormat="1" ht="18" customHeight="1">
      <c r="A65" s="170">
        <v>56</v>
      </c>
      <c r="B65" s="85">
        <v>21003851</v>
      </c>
      <c r="C65" s="86" t="s">
        <v>543</v>
      </c>
      <c r="D65" s="87" t="s">
        <v>544</v>
      </c>
      <c r="E65" s="88" t="s">
        <v>616</v>
      </c>
      <c r="F65" s="116">
        <v>7.41</v>
      </c>
      <c r="G65" s="88">
        <v>74</v>
      </c>
      <c r="H65" s="44" t="str">
        <f t="shared" si="4"/>
        <v>300.000</v>
      </c>
      <c r="I65" s="45">
        <f t="shared" si="5"/>
        <v>1500000</v>
      </c>
      <c r="J65" s="69"/>
      <c r="K65" s="46"/>
      <c r="L65" s="88"/>
      <c r="M65" s="5">
        <v>30</v>
      </c>
      <c r="N65" s="7">
        <v>27</v>
      </c>
    </row>
    <row r="66" spans="1:14" s="7" customFormat="1" ht="18" customHeight="1">
      <c r="A66" s="5">
        <v>57</v>
      </c>
      <c r="B66" s="85">
        <v>21002669</v>
      </c>
      <c r="C66" s="86" t="s">
        <v>546</v>
      </c>
      <c r="D66" s="87" t="s">
        <v>547</v>
      </c>
      <c r="E66" s="88" t="s">
        <v>617</v>
      </c>
      <c r="F66" s="116">
        <v>7.49</v>
      </c>
      <c r="G66" s="88">
        <v>70</v>
      </c>
      <c r="H66" s="44" t="str">
        <f t="shared" si="4"/>
        <v>300.000</v>
      </c>
      <c r="I66" s="45">
        <f t="shared" si="5"/>
        <v>1500000</v>
      </c>
      <c r="J66" s="120"/>
      <c r="K66" s="46"/>
      <c r="L66" s="88"/>
      <c r="M66" s="5">
        <v>32</v>
      </c>
      <c r="N66" s="7">
        <v>47</v>
      </c>
    </row>
    <row r="67" spans="1:14" s="7" customFormat="1" ht="18" customHeight="1">
      <c r="A67" s="170">
        <v>58</v>
      </c>
      <c r="B67" s="85">
        <v>21000133</v>
      </c>
      <c r="C67" s="86" t="s">
        <v>189</v>
      </c>
      <c r="D67" s="87" t="s">
        <v>265</v>
      </c>
      <c r="E67" s="88" t="s">
        <v>618</v>
      </c>
      <c r="F67" s="116">
        <v>7.8</v>
      </c>
      <c r="G67" s="88">
        <v>70</v>
      </c>
      <c r="H67" s="44" t="str">
        <f t="shared" si="4"/>
        <v>300.000</v>
      </c>
      <c r="I67" s="45">
        <f t="shared" si="5"/>
        <v>1500000</v>
      </c>
      <c r="J67" s="120"/>
      <c r="K67" s="46"/>
      <c r="L67" s="88"/>
      <c r="M67" s="5">
        <v>34</v>
      </c>
      <c r="N67" s="7">
        <v>39</v>
      </c>
    </row>
    <row r="68" spans="1:14" s="7" customFormat="1" ht="18" customHeight="1">
      <c r="A68" s="5">
        <v>59</v>
      </c>
      <c r="B68" s="85">
        <v>21000785</v>
      </c>
      <c r="C68" s="86" t="s">
        <v>552</v>
      </c>
      <c r="D68" s="87" t="s">
        <v>176</v>
      </c>
      <c r="E68" s="88" t="s">
        <v>619</v>
      </c>
      <c r="F68" s="116">
        <v>7.21</v>
      </c>
      <c r="G68" s="88">
        <v>73</v>
      </c>
      <c r="H68" s="44" t="str">
        <f t="shared" si="4"/>
        <v>300.000</v>
      </c>
      <c r="I68" s="45">
        <f t="shared" si="5"/>
        <v>1500000</v>
      </c>
      <c r="J68" s="62"/>
      <c r="K68" s="46"/>
      <c r="L68" s="88"/>
      <c r="M68" s="5">
        <v>39</v>
      </c>
      <c r="N68" s="7">
        <v>28</v>
      </c>
    </row>
    <row r="69" spans="1:14" s="7" customFormat="1" ht="18" customHeight="1">
      <c r="A69" s="170">
        <v>60</v>
      </c>
      <c r="B69" s="85">
        <v>21001331</v>
      </c>
      <c r="C69" s="86" t="s">
        <v>250</v>
      </c>
      <c r="D69" s="87" t="s">
        <v>553</v>
      </c>
      <c r="E69" s="88" t="s">
        <v>620</v>
      </c>
      <c r="F69" s="116">
        <v>7.39</v>
      </c>
      <c r="G69" s="88">
        <v>72</v>
      </c>
      <c r="H69" s="44" t="str">
        <f t="shared" si="4"/>
        <v>300.000</v>
      </c>
      <c r="I69" s="45">
        <f t="shared" si="5"/>
        <v>1500000</v>
      </c>
      <c r="J69" s="69"/>
      <c r="K69" s="46"/>
      <c r="L69" s="88"/>
      <c r="M69" s="5">
        <v>41</v>
      </c>
      <c r="N69" s="7">
        <v>30</v>
      </c>
    </row>
    <row r="70" spans="1:14" s="7" customFormat="1" ht="18" customHeight="1">
      <c r="A70" s="5">
        <v>61</v>
      </c>
      <c r="B70" s="85">
        <v>21001662</v>
      </c>
      <c r="C70" s="86" t="s">
        <v>554</v>
      </c>
      <c r="D70" s="87" t="s">
        <v>145</v>
      </c>
      <c r="E70" s="88" t="s">
        <v>621</v>
      </c>
      <c r="F70" s="116">
        <v>7.84</v>
      </c>
      <c r="G70" s="88">
        <v>81</v>
      </c>
      <c r="H70" s="44" t="str">
        <f t="shared" si="4"/>
        <v>300.000</v>
      </c>
      <c r="I70" s="45">
        <f t="shared" si="5"/>
        <v>1500000</v>
      </c>
      <c r="J70" s="46"/>
      <c r="K70" s="46"/>
      <c r="L70" s="88"/>
      <c r="M70" s="5">
        <v>42</v>
      </c>
      <c r="N70" s="7">
        <v>4</v>
      </c>
    </row>
    <row r="71" spans="1:14" s="7" customFormat="1" ht="18" customHeight="1">
      <c r="A71" s="170">
        <v>62</v>
      </c>
      <c r="B71" s="85">
        <v>21002833</v>
      </c>
      <c r="C71" s="86" t="s">
        <v>555</v>
      </c>
      <c r="D71" s="87" t="s">
        <v>124</v>
      </c>
      <c r="E71" s="88" t="s">
        <v>622</v>
      </c>
      <c r="F71" s="116">
        <v>7.53</v>
      </c>
      <c r="G71" s="88">
        <v>88</v>
      </c>
      <c r="H71" s="44" t="str">
        <f t="shared" si="4"/>
        <v>300.000</v>
      </c>
      <c r="I71" s="45">
        <f t="shared" si="5"/>
        <v>1500000</v>
      </c>
      <c r="J71" s="69"/>
      <c r="K71" s="46"/>
      <c r="L71" s="88" t="s">
        <v>65</v>
      </c>
      <c r="M71" s="5">
        <v>43</v>
      </c>
      <c r="N71" s="7">
        <v>1</v>
      </c>
    </row>
    <row r="72" spans="1:14" s="7" customFormat="1" ht="18" customHeight="1">
      <c r="A72" s="5">
        <v>63</v>
      </c>
      <c r="B72" s="85">
        <v>21000652</v>
      </c>
      <c r="C72" s="86" t="s">
        <v>556</v>
      </c>
      <c r="D72" s="87" t="s">
        <v>557</v>
      </c>
      <c r="E72" s="88" t="s">
        <v>622</v>
      </c>
      <c r="F72" s="116">
        <v>7.06</v>
      </c>
      <c r="G72" s="88">
        <v>75</v>
      </c>
      <c r="H72" s="44" t="str">
        <f t="shared" si="4"/>
        <v>300.000</v>
      </c>
      <c r="I72" s="45">
        <f t="shared" si="5"/>
        <v>1500000</v>
      </c>
      <c r="J72" s="69"/>
      <c r="K72" s="46"/>
      <c r="L72" s="88" t="s">
        <v>65</v>
      </c>
      <c r="M72" s="5">
        <v>44</v>
      </c>
      <c r="N72" s="7">
        <v>23</v>
      </c>
    </row>
    <row r="73" spans="1:14" s="7" customFormat="1" ht="18" customHeight="1">
      <c r="A73" s="170">
        <v>64</v>
      </c>
      <c r="B73" s="85">
        <v>21000855</v>
      </c>
      <c r="C73" s="86" t="s">
        <v>85</v>
      </c>
      <c r="D73" s="87" t="s">
        <v>227</v>
      </c>
      <c r="E73" s="88" t="s">
        <v>623</v>
      </c>
      <c r="F73" s="116">
        <v>7.59</v>
      </c>
      <c r="G73" s="88">
        <v>71</v>
      </c>
      <c r="H73" s="44" t="str">
        <f t="shared" si="4"/>
        <v>300.000</v>
      </c>
      <c r="I73" s="45">
        <f t="shared" si="5"/>
        <v>1500000</v>
      </c>
      <c r="J73" s="64"/>
      <c r="K73" s="46"/>
      <c r="L73" s="88"/>
      <c r="M73" s="5">
        <v>49</v>
      </c>
      <c r="N73" s="7">
        <v>32</v>
      </c>
    </row>
    <row r="74" spans="1:14" s="7" customFormat="1" ht="18" customHeight="1">
      <c r="A74" s="5">
        <v>65</v>
      </c>
      <c r="B74" s="85">
        <v>21002456</v>
      </c>
      <c r="C74" s="86" t="s">
        <v>561</v>
      </c>
      <c r="D74" s="87" t="s">
        <v>117</v>
      </c>
      <c r="E74" s="88" t="s">
        <v>623</v>
      </c>
      <c r="F74" s="116">
        <v>7.37</v>
      </c>
      <c r="G74" s="88">
        <v>71</v>
      </c>
      <c r="H74" s="44" t="str">
        <f t="shared" si="4"/>
        <v>300.000</v>
      </c>
      <c r="I74" s="45">
        <f t="shared" si="5"/>
        <v>1500000</v>
      </c>
      <c r="J74" s="171"/>
      <c r="K74" s="46"/>
      <c r="L74" s="88"/>
      <c r="M74" s="5">
        <v>47</v>
      </c>
      <c r="N74" s="7">
        <v>33</v>
      </c>
    </row>
    <row r="75" spans="1:14" s="7" customFormat="1" ht="18" customHeight="1">
      <c r="A75" s="170">
        <v>66</v>
      </c>
      <c r="B75" s="85">
        <v>21002762</v>
      </c>
      <c r="C75" s="86" t="s">
        <v>84</v>
      </c>
      <c r="D75" s="87" t="s">
        <v>134</v>
      </c>
      <c r="E75" s="88" t="s">
        <v>623</v>
      </c>
      <c r="F75" s="116">
        <v>7.3</v>
      </c>
      <c r="G75" s="88">
        <v>76</v>
      </c>
      <c r="H75" s="44" t="str">
        <f t="shared" si="4"/>
        <v>300.000</v>
      </c>
      <c r="I75" s="45">
        <f t="shared" si="5"/>
        <v>1500000</v>
      </c>
      <c r="J75" s="62"/>
      <c r="K75" s="46"/>
      <c r="L75" s="88"/>
      <c r="M75" s="5">
        <v>50</v>
      </c>
      <c r="N75" s="7">
        <v>17</v>
      </c>
    </row>
    <row r="76" spans="1:14" s="7" customFormat="1" ht="18" customHeight="1">
      <c r="A76" s="5">
        <v>67</v>
      </c>
      <c r="B76" s="85">
        <v>21002814</v>
      </c>
      <c r="C76" s="86" t="s">
        <v>563</v>
      </c>
      <c r="D76" s="87" t="s">
        <v>411</v>
      </c>
      <c r="E76" s="88" t="s">
        <v>623</v>
      </c>
      <c r="F76" s="116">
        <v>7.17</v>
      </c>
      <c r="G76" s="88">
        <v>70</v>
      </c>
      <c r="H76" s="44" t="str">
        <f t="shared" si="4"/>
        <v>300.000</v>
      </c>
      <c r="I76" s="45">
        <f t="shared" si="5"/>
        <v>1500000</v>
      </c>
      <c r="J76" s="69"/>
      <c r="K76" s="46"/>
      <c r="L76" s="88"/>
      <c r="M76" s="5">
        <v>51</v>
      </c>
      <c r="N76" s="7">
        <v>55</v>
      </c>
    </row>
    <row r="77" spans="1:14" s="7" customFormat="1" ht="18" customHeight="1">
      <c r="A77" s="170">
        <v>68</v>
      </c>
      <c r="B77" s="85">
        <v>21001789</v>
      </c>
      <c r="C77" s="86" t="s">
        <v>567</v>
      </c>
      <c r="D77" s="87" t="s">
        <v>126</v>
      </c>
      <c r="E77" s="88" t="s">
        <v>625</v>
      </c>
      <c r="F77" s="116">
        <v>7.61</v>
      </c>
      <c r="G77" s="88">
        <v>70</v>
      </c>
      <c r="H77" s="123" t="str">
        <f t="shared" si="4"/>
        <v>300.000</v>
      </c>
      <c r="I77" s="45">
        <f t="shared" si="5"/>
        <v>1500000</v>
      </c>
      <c r="J77" s="171"/>
      <c r="K77" s="46"/>
      <c r="L77" s="88"/>
      <c r="M77" s="5">
        <v>55</v>
      </c>
      <c r="N77" s="7">
        <v>42</v>
      </c>
    </row>
    <row r="78" spans="1:14" s="7" customFormat="1" ht="18" customHeight="1">
      <c r="A78" s="5">
        <v>69</v>
      </c>
      <c r="B78" s="85">
        <v>21004503</v>
      </c>
      <c r="C78" s="86" t="s">
        <v>129</v>
      </c>
      <c r="D78" s="87" t="s">
        <v>101</v>
      </c>
      <c r="E78" s="88" t="s">
        <v>626</v>
      </c>
      <c r="F78" s="116">
        <v>7.38</v>
      </c>
      <c r="G78" s="88">
        <v>70</v>
      </c>
      <c r="H78" s="44" t="str">
        <f t="shared" si="4"/>
        <v>300.000</v>
      </c>
      <c r="I78" s="45">
        <f t="shared" si="5"/>
        <v>1500000</v>
      </c>
      <c r="J78" s="46"/>
      <c r="K78" s="46"/>
      <c r="L78" s="88"/>
      <c r="M78" s="5">
        <v>57</v>
      </c>
      <c r="N78" s="7">
        <v>52</v>
      </c>
    </row>
    <row r="79" spans="1:14" s="7" customFormat="1" ht="18" customHeight="1">
      <c r="A79" s="170">
        <v>70</v>
      </c>
      <c r="B79" s="85">
        <v>21003499</v>
      </c>
      <c r="C79" s="86" t="s">
        <v>570</v>
      </c>
      <c r="D79" s="87" t="s">
        <v>145</v>
      </c>
      <c r="E79" s="88" t="s">
        <v>626</v>
      </c>
      <c r="F79" s="116">
        <v>7.54</v>
      </c>
      <c r="G79" s="88">
        <v>82</v>
      </c>
      <c r="H79" s="44" t="str">
        <f t="shared" si="4"/>
        <v>300.000</v>
      </c>
      <c r="I79" s="45">
        <f t="shared" si="5"/>
        <v>1500000</v>
      </c>
      <c r="J79" s="119"/>
      <c r="K79" s="46"/>
      <c r="L79" s="88"/>
      <c r="M79" s="5">
        <v>59</v>
      </c>
      <c r="N79" s="7">
        <v>3</v>
      </c>
    </row>
    <row r="80" spans="1:14" s="7" customFormat="1" ht="18" customHeight="1">
      <c r="A80" s="5">
        <v>71</v>
      </c>
      <c r="B80" s="85">
        <v>21000385</v>
      </c>
      <c r="C80" s="86" t="s">
        <v>571</v>
      </c>
      <c r="D80" s="87" t="s">
        <v>259</v>
      </c>
      <c r="E80" s="88" t="s">
        <v>626</v>
      </c>
      <c r="F80" s="116">
        <v>7.75</v>
      </c>
      <c r="G80" s="88">
        <v>79</v>
      </c>
      <c r="H80" s="44" t="str">
        <f t="shared" ref="H80:H108" si="6">IF(AND(F80&gt;=9,G80&gt;=90),"550.000",IF(AND(F80&gt;=8,G80&gt;=80),"475.000",IF(AND(F80&gt;=7,G80&gt;=70),"300.000"," ")))</f>
        <v>300.000</v>
      </c>
      <c r="I80" s="45">
        <f t="shared" ref="I80:I108" si="7">H80*5</f>
        <v>1500000</v>
      </c>
      <c r="J80" s="74"/>
      <c r="K80" s="46"/>
      <c r="L80" s="88" t="s">
        <v>65</v>
      </c>
      <c r="M80" s="5">
        <v>60</v>
      </c>
      <c r="N80" s="7">
        <v>10</v>
      </c>
    </row>
    <row r="81" spans="1:14" s="7" customFormat="1" ht="18" customHeight="1">
      <c r="A81" s="170">
        <v>72</v>
      </c>
      <c r="B81" s="85">
        <v>21000981</v>
      </c>
      <c r="C81" s="86" t="s">
        <v>404</v>
      </c>
      <c r="D81" s="87" t="s">
        <v>74</v>
      </c>
      <c r="E81" s="88" t="s">
        <v>626</v>
      </c>
      <c r="F81" s="116">
        <v>7.55</v>
      </c>
      <c r="G81" s="88">
        <v>70</v>
      </c>
      <c r="H81" s="44" t="str">
        <f t="shared" si="6"/>
        <v>300.000</v>
      </c>
      <c r="I81" s="45">
        <f t="shared" si="7"/>
        <v>1500000</v>
      </c>
      <c r="J81" s="69"/>
      <c r="K81" s="46"/>
      <c r="L81" s="88"/>
      <c r="M81" s="5">
        <v>61</v>
      </c>
      <c r="N81" s="7">
        <v>44</v>
      </c>
    </row>
    <row r="82" spans="1:14" s="7" customFormat="1" ht="18" customHeight="1">
      <c r="A82" s="5">
        <v>73</v>
      </c>
      <c r="B82" s="85">
        <v>21004020</v>
      </c>
      <c r="C82" s="86" t="s">
        <v>572</v>
      </c>
      <c r="D82" s="87" t="s">
        <v>146</v>
      </c>
      <c r="E82" s="88" t="s">
        <v>627</v>
      </c>
      <c r="F82" s="116">
        <v>7.31</v>
      </c>
      <c r="G82" s="88">
        <v>75</v>
      </c>
      <c r="H82" s="44" t="str">
        <f t="shared" si="6"/>
        <v>300.000</v>
      </c>
      <c r="I82" s="45">
        <f t="shared" si="7"/>
        <v>1500000</v>
      </c>
      <c r="J82" s="65"/>
      <c r="K82" s="46"/>
      <c r="L82" s="88" t="s">
        <v>65</v>
      </c>
      <c r="M82" s="5">
        <v>63</v>
      </c>
      <c r="N82" s="7">
        <v>21</v>
      </c>
    </row>
    <row r="83" spans="1:14" s="7" customFormat="1" ht="18" customHeight="1">
      <c r="A83" s="170">
        <v>74</v>
      </c>
      <c r="B83" s="85">
        <v>21004517</v>
      </c>
      <c r="C83" s="86" t="s">
        <v>573</v>
      </c>
      <c r="D83" s="87" t="s">
        <v>226</v>
      </c>
      <c r="E83" s="88" t="s">
        <v>627</v>
      </c>
      <c r="F83" s="116">
        <v>7.51</v>
      </c>
      <c r="G83" s="88">
        <v>70</v>
      </c>
      <c r="H83" s="44" t="str">
        <f t="shared" si="6"/>
        <v>300.000</v>
      </c>
      <c r="I83" s="45">
        <f t="shared" si="7"/>
        <v>1500000</v>
      </c>
      <c r="J83" s="120"/>
      <c r="K83" s="46"/>
      <c r="L83" s="88" t="s">
        <v>65</v>
      </c>
      <c r="M83" s="5">
        <v>64</v>
      </c>
      <c r="N83" s="7">
        <v>46</v>
      </c>
    </row>
    <row r="84" spans="1:14" s="7" customFormat="1" ht="18" customHeight="1">
      <c r="A84" s="5">
        <v>75</v>
      </c>
      <c r="B84" s="85">
        <v>21003673</v>
      </c>
      <c r="C84" s="86" t="s">
        <v>326</v>
      </c>
      <c r="D84" s="87" t="s">
        <v>155</v>
      </c>
      <c r="E84" s="88" t="s">
        <v>627</v>
      </c>
      <c r="F84" s="116">
        <v>7.85</v>
      </c>
      <c r="G84" s="88">
        <v>80</v>
      </c>
      <c r="H84" s="44" t="str">
        <f t="shared" si="6"/>
        <v>300.000</v>
      </c>
      <c r="I84" s="45">
        <f t="shared" si="7"/>
        <v>1500000</v>
      </c>
      <c r="J84" s="70"/>
      <c r="K84" s="46"/>
      <c r="L84" s="88"/>
      <c r="M84" s="5">
        <v>65</v>
      </c>
      <c r="N84" s="7">
        <v>5</v>
      </c>
    </row>
    <row r="85" spans="1:14" s="7" customFormat="1" ht="18" customHeight="1">
      <c r="A85" s="170">
        <v>76</v>
      </c>
      <c r="B85" s="85">
        <v>21000702</v>
      </c>
      <c r="C85" s="86" t="s">
        <v>574</v>
      </c>
      <c r="D85" s="87" t="s">
        <v>192</v>
      </c>
      <c r="E85" s="88" t="s">
        <v>627</v>
      </c>
      <c r="F85" s="116">
        <v>7.81</v>
      </c>
      <c r="G85" s="88">
        <v>79</v>
      </c>
      <c r="H85" s="44" t="str">
        <f t="shared" si="6"/>
        <v>300.000</v>
      </c>
      <c r="I85" s="45">
        <f t="shared" si="7"/>
        <v>1500000</v>
      </c>
      <c r="J85" s="70"/>
      <c r="K85" s="46"/>
      <c r="L85" s="88"/>
      <c r="M85" s="5">
        <v>66</v>
      </c>
      <c r="N85" s="7">
        <v>9</v>
      </c>
    </row>
    <row r="86" spans="1:14" s="7" customFormat="1" ht="18" customHeight="1">
      <c r="A86" s="5">
        <v>77</v>
      </c>
      <c r="B86" s="85">
        <v>21004205</v>
      </c>
      <c r="C86" s="86" t="s">
        <v>575</v>
      </c>
      <c r="D86" s="87" t="s">
        <v>75</v>
      </c>
      <c r="E86" s="88" t="s">
        <v>628</v>
      </c>
      <c r="F86" s="116">
        <v>7.48</v>
      </c>
      <c r="G86" s="88">
        <v>70</v>
      </c>
      <c r="H86" s="44" t="str">
        <f t="shared" si="6"/>
        <v>300.000</v>
      </c>
      <c r="I86" s="45">
        <f t="shared" si="7"/>
        <v>1500000</v>
      </c>
      <c r="J86" s="69"/>
      <c r="K86" s="46"/>
      <c r="L86" s="88"/>
      <c r="M86" s="5">
        <v>67</v>
      </c>
      <c r="N86" s="7">
        <v>48</v>
      </c>
    </row>
    <row r="87" spans="1:14" s="7" customFormat="1" ht="18" customHeight="1">
      <c r="A87" s="170">
        <v>78</v>
      </c>
      <c r="B87" s="85">
        <v>21003698</v>
      </c>
      <c r="C87" s="86" t="s">
        <v>576</v>
      </c>
      <c r="D87" s="87" t="s">
        <v>187</v>
      </c>
      <c r="E87" s="88" t="s">
        <v>629</v>
      </c>
      <c r="F87" s="116">
        <v>7.16</v>
      </c>
      <c r="G87" s="88">
        <v>70</v>
      </c>
      <c r="H87" s="44" t="str">
        <f t="shared" si="6"/>
        <v>300.000</v>
      </c>
      <c r="I87" s="45">
        <f t="shared" si="7"/>
        <v>1500000</v>
      </c>
      <c r="J87" s="129"/>
      <c r="K87" s="46"/>
      <c r="L87" s="88" t="s">
        <v>65</v>
      </c>
      <c r="M87" s="5">
        <v>68</v>
      </c>
      <c r="N87" s="7">
        <v>57</v>
      </c>
    </row>
    <row r="88" spans="1:14" s="7" customFormat="1" ht="18" customHeight="1">
      <c r="A88" s="5">
        <v>79</v>
      </c>
      <c r="B88" s="85">
        <v>21001274</v>
      </c>
      <c r="C88" s="86" t="s">
        <v>578</v>
      </c>
      <c r="D88" s="87" t="s">
        <v>534</v>
      </c>
      <c r="E88" s="88" t="s">
        <v>629</v>
      </c>
      <c r="F88" s="116">
        <v>7.94</v>
      </c>
      <c r="G88" s="88">
        <v>70</v>
      </c>
      <c r="H88" s="44" t="str">
        <f t="shared" si="6"/>
        <v>300.000</v>
      </c>
      <c r="I88" s="45">
        <f t="shared" si="7"/>
        <v>1500000</v>
      </c>
      <c r="J88" s="62"/>
      <c r="K88" s="46"/>
      <c r="L88" s="88" t="s">
        <v>65</v>
      </c>
      <c r="M88" s="5">
        <v>70</v>
      </c>
      <c r="N88" s="7">
        <v>34</v>
      </c>
    </row>
    <row r="89" spans="1:14" s="7" customFormat="1" ht="18" customHeight="1">
      <c r="A89" s="170">
        <v>80</v>
      </c>
      <c r="B89" s="85">
        <v>21001075</v>
      </c>
      <c r="C89" s="86" t="s">
        <v>579</v>
      </c>
      <c r="D89" s="87" t="s">
        <v>375</v>
      </c>
      <c r="E89" s="88" t="s">
        <v>630</v>
      </c>
      <c r="F89" s="116">
        <v>7.19</v>
      </c>
      <c r="G89" s="88">
        <v>70</v>
      </c>
      <c r="H89" s="44" t="str">
        <f t="shared" si="6"/>
        <v>300.000</v>
      </c>
      <c r="I89" s="45">
        <f t="shared" si="7"/>
        <v>1500000</v>
      </c>
      <c r="J89" s="70"/>
      <c r="K89" s="46"/>
      <c r="L89" s="88" t="s">
        <v>65</v>
      </c>
      <c r="M89" s="5">
        <v>71</v>
      </c>
      <c r="N89" s="7">
        <v>54</v>
      </c>
    </row>
    <row r="90" spans="1:14" s="7" customFormat="1" ht="18" customHeight="1">
      <c r="A90" s="5">
        <v>81</v>
      </c>
      <c r="B90" s="85">
        <v>21002166</v>
      </c>
      <c r="C90" s="86" t="s">
        <v>254</v>
      </c>
      <c r="D90" s="87" t="s">
        <v>560</v>
      </c>
      <c r="E90" s="88" t="s">
        <v>630</v>
      </c>
      <c r="F90" s="116">
        <v>7.55</v>
      </c>
      <c r="G90" s="88">
        <v>70</v>
      </c>
      <c r="H90" s="44" t="str">
        <f t="shared" si="6"/>
        <v>300.000</v>
      </c>
      <c r="I90" s="45">
        <f t="shared" si="7"/>
        <v>1500000</v>
      </c>
      <c r="J90" s="69"/>
      <c r="K90" s="46"/>
      <c r="L90" s="88" t="s">
        <v>65</v>
      </c>
      <c r="M90" s="5">
        <v>72</v>
      </c>
      <c r="N90" s="7">
        <v>45</v>
      </c>
    </row>
    <row r="91" spans="1:14" s="7" customFormat="1" ht="18" customHeight="1">
      <c r="A91" s="170">
        <v>82</v>
      </c>
      <c r="B91" s="85">
        <v>21004177</v>
      </c>
      <c r="C91" s="86" t="s">
        <v>580</v>
      </c>
      <c r="D91" s="87" t="s">
        <v>148</v>
      </c>
      <c r="E91" s="88" t="s">
        <v>630</v>
      </c>
      <c r="F91" s="116">
        <v>7.46</v>
      </c>
      <c r="G91" s="88">
        <v>70</v>
      </c>
      <c r="H91" s="44" t="str">
        <f t="shared" si="6"/>
        <v>300.000</v>
      </c>
      <c r="I91" s="45">
        <f t="shared" si="7"/>
        <v>1500000</v>
      </c>
      <c r="J91" s="69"/>
      <c r="K91" s="46"/>
      <c r="L91" s="88" t="s">
        <v>65</v>
      </c>
      <c r="M91" s="5">
        <v>73</v>
      </c>
      <c r="N91" s="7">
        <v>50</v>
      </c>
    </row>
    <row r="92" spans="1:14" s="7" customFormat="1" ht="18" customHeight="1">
      <c r="A92" s="5">
        <v>83</v>
      </c>
      <c r="B92" s="85">
        <v>21003798</v>
      </c>
      <c r="C92" s="86" t="s">
        <v>581</v>
      </c>
      <c r="D92" s="87" t="s">
        <v>151</v>
      </c>
      <c r="E92" s="88" t="s">
        <v>630</v>
      </c>
      <c r="F92" s="116">
        <v>7.73</v>
      </c>
      <c r="G92" s="88">
        <v>80</v>
      </c>
      <c r="H92" s="44" t="str">
        <f t="shared" si="6"/>
        <v>300.000</v>
      </c>
      <c r="I92" s="45">
        <f t="shared" si="7"/>
        <v>1500000</v>
      </c>
      <c r="J92" s="69"/>
      <c r="K92" s="46"/>
      <c r="L92" s="88" t="s">
        <v>65</v>
      </c>
      <c r="M92" s="5">
        <v>74</v>
      </c>
      <c r="N92" s="7">
        <v>6</v>
      </c>
    </row>
    <row r="93" spans="1:14" s="7" customFormat="1" ht="18" customHeight="1">
      <c r="A93" s="170">
        <v>84</v>
      </c>
      <c r="B93" s="85">
        <v>21003522</v>
      </c>
      <c r="C93" s="86" t="s">
        <v>584</v>
      </c>
      <c r="D93" s="87" t="s">
        <v>585</v>
      </c>
      <c r="E93" s="88" t="s">
        <v>631</v>
      </c>
      <c r="F93" s="116">
        <v>7.12</v>
      </c>
      <c r="G93" s="88">
        <v>70</v>
      </c>
      <c r="H93" s="44" t="str">
        <f t="shared" si="6"/>
        <v>300.000</v>
      </c>
      <c r="I93" s="45">
        <f t="shared" si="7"/>
        <v>1500000</v>
      </c>
      <c r="J93" s="69"/>
      <c r="K93" s="46"/>
      <c r="L93" s="88"/>
      <c r="M93" s="5">
        <v>77</v>
      </c>
      <c r="N93" s="7">
        <v>59</v>
      </c>
    </row>
    <row r="94" spans="1:14" s="7" customFormat="1" ht="18" customHeight="1">
      <c r="A94" s="5">
        <v>85</v>
      </c>
      <c r="B94" s="85">
        <v>21003509</v>
      </c>
      <c r="C94" s="86" t="s">
        <v>546</v>
      </c>
      <c r="D94" s="87" t="s">
        <v>586</v>
      </c>
      <c r="E94" s="88" t="s">
        <v>631</v>
      </c>
      <c r="F94" s="116">
        <v>7.12</v>
      </c>
      <c r="G94" s="88">
        <v>70</v>
      </c>
      <c r="H94" s="44" t="str">
        <f t="shared" si="6"/>
        <v>300.000</v>
      </c>
      <c r="I94" s="45">
        <f t="shared" si="7"/>
        <v>1500000</v>
      </c>
      <c r="J94" s="120"/>
      <c r="K94" s="46"/>
      <c r="L94" s="88"/>
      <c r="M94" s="5">
        <v>78</v>
      </c>
      <c r="N94" s="7">
        <v>60</v>
      </c>
    </row>
    <row r="95" spans="1:14" s="7" customFormat="1" ht="18" customHeight="1">
      <c r="A95" s="170">
        <v>86</v>
      </c>
      <c r="B95" s="85">
        <v>21003534</v>
      </c>
      <c r="C95" s="86" t="s">
        <v>587</v>
      </c>
      <c r="D95" s="87" t="s">
        <v>174</v>
      </c>
      <c r="E95" s="88" t="s">
        <v>631</v>
      </c>
      <c r="F95" s="116">
        <v>7.93</v>
      </c>
      <c r="G95" s="88">
        <v>77</v>
      </c>
      <c r="H95" s="44" t="str">
        <f t="shared" si="6"/>
        <v>300.000</v>
      </c>
      <c r="I95" s="45">
        <f t="shared" si="7"/>
        <v>1500000</v>
      </c>
      <c r="J95" s="69"/>
      <c r="K95" s="46"/>
      <c r="L95" s="88"/>
      <c r="M95" s="5">
        <v>79</v>
      </c>
      <c r="N95" s="7">
        <v>13</v>
      </c>
    </row>
    <row r="96" spans="1:14" s="7" customFormat="1" ht="18" customHeight="1">
      <c r="A96" s="5">
        <v>87</v>
      </c>
      <c r="B96" s="85">
        <v>21003543</v>
      </c>
      <c r="C96" s="86" t="s">
        <v>588</v>
      </c>
      <c r="D96" s="87" t="s">
        <v>146</v>
      </c>
      <c r="E96" s="88" t="s">
        <v>631</v>
      </c>
      <c r="F96" s="116">
        <v>7.53</v>
      </c>
      <c r="G96" s="88">
        <v>78</v>
      </c>
      <c r="H96" s="44" t="str">
        <f t="shared" si="6"/>
        <v>300.000</v>
      </c>
      <c r="I96" s="45">
        <f t="shared" si="7"/>
        <v>1500000</v>
      </c>
      <c r="J96" s="69"/>
      <c r="K96" s="46"/>
      <c r="L96" s="88" t="s">
        <v>65</v>
      </c>
      <c r="M96" s="5">
        <v>80</v>
      </c>
      <c r="N96" s="7">
        <v>11</v>
      </c>
    </row>
    <row r="97" spans="1:14" s="7" customFormat="1" ht="18" customHeight="1">
      <c r="A97" s="170">
        <v>88</v>
      </c>
      <c r="B97" s="85">
        <v>21003562</v>
      </c>
      <c r="C97" s="86" t="s">
        <v>412</v>
      </c>
      <c r="D97" s="87" t="s">
        <v>589</v>
      </c>
      <c r="E97" s="88" t="s">
        <v>631</v>
      </c>
      <c r="F97" s="116">
        <v>7.3</v>
      </c>
      <c r="G97" s="88">
        <v>70</v>
      </c>
      <c r="H97" s="44" t="str">
        <f t="shared" si="6"/>
        <v>300.000</v>
      </c>
      <c r="I97" s="45">
        <f t="shared" si="7"/>
        <v>1500000</v>
      </c>
      <c r="J97" s="69"/>
      <c r="K97" s="46"/>
      <c r="L97" s="88" t="s">
        <v>65</v>
      </c>
      <c r="M97" s="5">
        <v>81</v>
      </c>
      <c r="N97" s="7">
        <v>53</v>
      </c>
    </row>
    <row r="98" spans="1:14" s="7" customFormat="1" ht="18" customHeight="1">
      <c r="A98" s="5">
        <v>89</v>
      </c>
      <c r="B98" s="85">
        <v>21000682</v>
      </c>
      <c r="C98" s="86" t="s">
        <v>592</v>
      </c>
      <c r="D98" s="87" t="s">
        <v>117</v>
      </c>
      <c r="E98" s="88" t="s">
        <v>632</v>
      </c>
      <c r="F98" s="116">
        <v>7.88</v>
      </c>
      <c r="G98" s="88">
        <v>70</v>
      </c>
      <c r="H98" s="44" t="str">
        <f t="shared" si="6"/>
        <v>300.000</v>
      </c>
      <c r="I98" s="45">
        <f t="shared" si="7"/>
        <v>1500000</v>
      </c>
      <c r="J98" s="62"/>
      <c r="K98" s="46"/>
      <c r="L98" s="88"/>
      <c r="M98" s="5">
        <v>83</v>
      </c>
      <c r="N98" s="7">
        <v>35</v>
      </c>
    </row>
    <row r="99" spans="1:14" s="7" customFormat="1" ht="18" customHeight="1">
      <c r="A99" s="170">
        <v>90</v>
      </c>
      <c r="B99" s="85">
        <v>21001698</v>
      </c>
      <c r="C99" s="86" t="s">
        <v>593</v>
      </c>
      <c r="D99" s="87" t="s">
        <v>215</v>
      </c>
      <c r="E99" s="88" t="s">
        <v>632</v>
      </c>
      <c r="F99" s="116">
        <v>7.87</v>
      </c>
      <c r="G99" s="88">
        <v>70</v>
      </c>
      <c r="H99" s="44" t="str">
        <f t="shared" si="6"/>
        <v>300.000</v>
      </c>
      <c r="I99" s="45">
        <f t="shared" si="7"/>
        <v>1500000</v>
      </c>
      <c r="J99" s="69"/>
      <c r="K99" s="46"/>
      <c r="L99" s="88"/>
      <c r="M99" s="5">
        <v>84</v>
      </c>
      <c r="N99" s="7">
        <v>36</v>
      </c>
    </row>
    <row r="100" spans="1:14" s="7" customFormat="1" ht="18" customHeight="1">
      <c r="A100" s="5">
        <v>91</v>
      </c>
      <c r="B100" s="85">
        <v>21002020</v>
      </c>
      <c r="C100" s="86" t="s">
        <v>595</v>
      </c>
      <c r="D100" s="87" t="s">
        <v>128</v>
      </c>
      <c r="E100" s="88" t="s">
        <v>633</v>
      </c>
      <c r="F100" s="116">
        <v>7.14</v>
      </c>
      <c r="G100" s="88">
        <v>70</v>
      </c>
      <c r="H100" s="123" t="str">
        <f t="shared" si="6"/>
        <v>300.000</v>
      </c>
      <c r="I100" s="83">
        <f t="shared" si="7"/>
        <v>1500000</v>
      </c>
      <c r="J100" s="129"/>
      <c r="K100" s="46"/>
      <c r="L100" s="88"/>
      <c r="M100" s="5">
        <v>86</v>
      </c>
      <c r="N100" s="7">
        <v>58</v>
      </c>
    </row>
    <row r="101" spans="1:14" s="7" customFormat="1" ht="18" customHeight="1">
      <c r="A101" s="170">
        <v>92</v>
      </c>
      <c r="B101" s="85">
        <v>21003502</v>
      </c>
      <c r="C101" s="86" t="s">
        <v>104</v>
      </c>
      <c r="D101" s="87" t="s">
        <v>117</v>
      </c>
      <c r="E101" s="88" t="s">
        <v>633</v>
      </c>
      <c r="F101" s="116">
        <v>7.73</v>
      </c>
      <c r="G101" s="88">
        <v>75</v>
      </c>
      <c r="H101" s="44" t="str">
        <f t="shared" si="6"/>
        <v>300.000</v>
      </c>
      <c r="I101" s="45">
        <f t="shared" si="7"/>
        <v>1500000</v>
      </c>
      <c r="J101" s="69"/>
      <c r="K101" s="46"/>
      <c r="L101" s="88"/>
      <c r="M101" s="5">
        <v>87</v>
      </c>
      <c r="N101" s="7">
        <v>18</v>
      </c>
    </row>
    <row r="102" spans="1:14" s="7" customFormat="1" ht="18" customHeight="1">
      <c r="A102" s="5">
        <v>93</v>
      </c>
      <c r="B102" s="85">
        <v>21003968</v>
      </c>
      <c r="C102" s="86" t="s">
        <v>596</v>
      </c>
      <c r="D102" s="87" t="s">
        <v>75</v>
      </c>
      <c r="E102" s="88" t="s">
        <v>633</v>
      </c>
      <c r="F102" s="116">
        <v>7.44</v>
      </c>
      <c r="G102" s="88">
        <v>75</v>
      </c>
      <c r="H102" s="44" t="str">
        <f t="shared" si="6"/>
        <v>300.000</v>
      </c>
      <c r="I102" s="45">
        <f t="shared" si="7"/>
        <v>1500000</v>
      </c>
      <c r="J102" s="217"/>
      <c r="K102" s="46"/>
      <c r="L102" s="88"/>
      <c r="M102" s="5">
        <v>88</v>
      </c>
      <c r="N102" s="7">
        <v>19</v>
      </c>
    </row>
    <row r="103" spans="1:14" s="7" customFormat="1" ht="18" customHeight="1">
      <c r="A103" s="170">
        <v>94</v>
      </c>
      <c r="B103" s="85">
        <v>21003360</v>
      </c>
      <c r="C103" s="86" t="s">
        <v>597</v>
      </c>
      <c r="D103" s="87" t="s">
        <v>265</v>
      </c>
      <c r="E103" s="88" t="s">
        <v>633</v>
      </c>
      <c r="F103" s="116">
        <v>7.44</v>
      </c>
      <c r="G103" s="88">
        <v>70</v>
      </c>
      <c r="H103" s="123" t="str">
        <f t="shared" si="6"/>
        <v>300.000</v>
      </c>
      <c r="I103" s="83">
        <f t="shared" si="7"/>
        <v>1500000</v>
      </c>
      <c r="J103" s="129"/>
      <c r="K103" s="46"/>
      <c r="L103" s="88"/>
      <c r="M103" s="5">
        <v>89</v>
      </c>
      <c r="N103" s="7">
        <v>51</v>
      </c>
    </row>
    <row r="104" spans="1:14" s="7" customFormat="1" ht="18" customHeight="1">
      <c r="A104" s="5">
        <v>95</v>
      </c>
      <c r="B104" s="85">
        <v>21004567</v>
      </c>
      <c r="C104" s="86" t="s">
        <v>598</v>
      </c>
      <c r="D104" s="87" t="s">
        <v>103</v>
      </c>
      <c r="E104" s="88" t="s">
        <v>634</v>
      </c>
      <c r="F104" s="116">
        <v>7.82</v>
      </c>
      <c r="G104" s="88">
        <v>70</v>
      </c>
      <c r="H104" s="44" t="str">
        <f t="shared" si="6"/>
        <v>300.000</v>
      </c>
      <c r="I104" s="45">
        <f t="shared" si="7"/>
        <v>1500000</v>
      </c>
      <c r="J104" s="62"/>
      <c r="K104" s="46"/>
      <c r="L104" s="88" t="s">
        <v>65</v>
      </c>
      <c r="M104" s="5">
        <v>90</v>
      </c>
      <c r="N104" s="7">
        <v>38</v>
      </c>
    </row>
    <row r="105" spans="1:14" s="7" customFormat="1" ht="18" customHeight="1">
      <c r="A105" s="170">
        <v>96</v>
      </c>
      <c r="B105" s="85">
        <v>21004592</v>
      </c>
      <c r="C105" s="86" t="s">
        <v>600</v>
      </c>
      <c r="D105" s="87" t="s">
        <v>601</v>
      </c>
      <c r="E105" s="88" t="s">
        <v>635</v>
      </c>
      <c r="F105" s="116">
        <v>7.93</v>
      </c>
      <c r="G105" s="88">
        <v>86</v>
      </c>
      <c r="H105" s="44" t="str">
        <f t="shared" si="6"/>
        <v>300.000</v>
      </c>
      <c r="I105" s="45">
        <f t="shared" si="7"/>
        <v>1500000</v>
      </c>
      <c r="J105" s="46"/>
      <c r="K105" s="46"/>
      <c r="L105" s="88" t="s">
        <v>65</v>
      </c>
      <c r="M105" s="5">
        <v>92</v>
      </c>
      <c r="N105" s="7">
        <v>2</v>
      </c>
    </row>
    <row r="106" spans="1:14" s="7" customFormat="1" ht="18" customHeight="1">
      <c r="A106" s="5">
        <v>97</v>
      </c>
      <c r="B106" s="85">
        <v>21003682</v>
      </c>
      <c r="C106" s="86" t="s">
        <v>109</v>
      </c>
      <c r="D106" s="87" t="s">
        <v>346</v>
      </c>
      <c r="E106" s="88" t="s">
        <v>635</v>
      </c>
      <c r="F106" s="116">
        <v>7.59</v>
      </c>
      <c r="G106" s="88">
        <v>74</v>
      </c>
      <c r="H106" s="44" t="str">
        <f t="shared" si="6"/>
        <v>300.000</v>
      </c>
      <c r="I106" s="45">
        <f t="shared" si="7"/>
        <v>1500000</v>
      </c>
      <c r="J106" s="69"/>
      <c r="K106" s="46"/>
      <c r="L106" s="88"/>
      <c r="M106" s="5">
        <v>95</v>
      </c>
      <c r="N106" s="7">
        <v>25</v>
      </c>
    </row>
    <row r="107" spans="1:14" s="7" customFormat="1" ht="18" customHeight="1">
      <c r="A107" s="170">
        <v>98</v>
      </c>
      <c r="B107" s="85">
        <v>21000787</v>
      </c>
      <c r="C107" s="86" t="s">
        <v>433</v>
      </c>
      <c r="D107" s="87" t="s">
        <v>158</v>
      </c>
      <c r="E107" s="88" t="s">
        <v>636</v>
      </c>
      <c r="F107" s="116">
        <v>7.55</v>
      </c>
      <c r="G107" s="88">
        <v>77</v>
      </c>
      <c r="H107" s="44" t="str">
        <f t="shared" si="6"/>
        <v>300.000</v>
      </c>
      <c r="I107" s="45">
        <f t="shared" si="7"/>
        <v>1500000</v>
      </c>
      <c r="J107" s="69"/>
      <c r="K107" s="46"/>
      <c r="L107" s="88"/>
      <c r="M107" s="5">
        <v>97</v>
      </c>
      <c r="N107" s="7">
        <v>14</v>
      </c>
    </row>
    <row r="108" spans="1:14" s="7" customFormat="1" ht="18" customHeight="1">
      <c r="A108" s="5">
        <v>99</v>
      </c>
      <c r="B108" s="85">
        <v>21003400</v>
      </c>
      <c r="C108" s="86" t="s">
        <v>89</v>
      </c>
      <c r="D108" s="87" t="s">
        <v>74</v>
      </c>
      <c r="E108" s="88" t="s">
        <v>636</v>
      </c>
      <c r="F108" s="116">
        <v>7.29</v>
      </c>
      <c r="G108" s="88">
        <v>75</v>
      </c>
      <c r="H108" s="44" t="str">
        <f t="shared" si="6"/>
        <v>300.000</v>
      </c>
      <c r="I108" s="45">
        <f t="shared" si="7"/>
        <v>1500000</v>
      </c>
      <c r="J108" s="161">
        <f>SUM(I48:I108)</f>
        <v>91500000</v>
      </c>
      <c r="K108" s="46"/>
      <c r="L108" s="88"/>
      <c r="M108" s="5">
        <v>99</v>
      </c>
      <c r="N108" s="7">
        <v>22</v>
      </c>
    </row>
    <row r="109" spans="1:14" s="7" customFormat="1" ht="21.95" customHeight="1">
      <c r="A109" s="219" t="s">
        <v>3</v>
      </c>
      <c r="B109" s="219"/>
      <c r="C109" s="219"/>
      <c r="D109" s="97">
        <f>A108</f>
        <v>99</v>
      </c>
      <c r="E109" s="245" t="s">
        <v>637</v>
      </c>
      <c r="F109" s="245"/>
      <c r="G109" s="245"/>
      <c r="H109" s="245"/>
      <c r="I109" s="101">
        <f>SUM(I10:I108)</f>
        <v>154625000</v>
      </c>
      <c r="J109" s="246"/>
      <c r="K109" s="241"/>
      <c r="L109" s="47">
        <f>COUNTIF(L10:L108,"Nữ")</f>
        <v>23</v>
      </c>
    </row>
    <row r="110" spans="1:14" ht="21.95" customHeight="1">
      <c r="A110" s="243" t="s">
        <v>638</v>
      </c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8"/>
    </row>
    <row r="111" spans="1:14" ht="18" customHeight="1">
      <c r="A111" s="100">
        <v>1578</v>
      </c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9"/>
    </row>
    <row r="112" spans="1:14" s="42" customFormat="1" ht="18" hidden="1" customHeight="1">
      <c r="A112" s="247" t="s">
        <v>90</v>
      </c>
      <c r="B112" s="247"/>
      <c r="C112" s="247"/>
      <c r="D112" s="247"/>
      <c r="E112" s="247" t="s">
        <v>40</v>
      </c>
      <c r="F112" s="247"/>
      <c r="G112" s="247"/>
      <c r="H112" s="247"/>
      <c r="I112" s="247" t="s">
        <v>39</v>
      </c>
      <c r="J112" s="247"/>
      <c r="L112" s="59"/>
    </row>
    <row r="113" spans="1:12" ht="18" hidden="1" customHeight="1">
      <c r="I113" s="13"/>
      <c r="L113" s="12"/>
    </row>
    <row r="114" spans="1:12" s="104" customFormat="1" ht="18" hidden="1" customHeight="1">
      <c r="A114" s="240" t="s">
        <v>51</v>
      </c>
      <c r="B114" s="240"/>
      <c r="C114" s="240"/>
      <c r="D114" s="240"/>
      <c r="E114" s="240" t="s">
        <v>51</v>
      </c>
      <c r="F114" s="240"/>
      <c r="G114" s="240"/>
      <c r="H114" s="240"/>
      <c r="I114" s="240" t="s">
        <v>51</v>
      </c>
      <c r="J114" s="240"/>
      <c r="L114" s="107"/>
    </row>
    <row r="115" spans="1:12" ht="18" hidden="1" customHeight="1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L115" s="12"/>
    </row>
    <row r="116" spans="1:12" ht="18" hidden="1" customHeight="1">
      <c r="I116" s="13"/>
      <c r="L116" s="12"/>
    </row>
    <row r="117" spans="1:12" ht="18" hidden="1" customHeight="1">
      <c r="A117" s="225" t="s">
        <v>88</v>
      </c>
      <c r="B117" s="225"/>
      <c r="C117" s="225"/>
      <c r="D117" s="225"/>
      <c r="E117" s="225" t="s">
        <v>64</v>
      </c>
      <c r="F117" s="225"/>
      <c r="G117" s="225"/>
      <c r="H117" s="225"/>
      <c r="I117" s="225" t="s">
        <v>60</v>
      </c>
      <c r="J117" s="225"/>
      <c r="K117" s="225"/>
      <c r="L117" s="12"/>
    </row>
    <row r="118" spans="1:12" ht="18" customHeight="1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  <c r="L118" s="12"/>
    </row>
    <row r="119" spans="1:12" ht="18" customHeight="1">
      <c r="B119" s="10"/>
    </row>
    <row r="120" spans="1:12" ht="18" customHeight="1"/>
    <row r="121" spans="1:12" ht="18" customHeight="1"/>
    <row r="122" spans="1:12" ht="18" customHeight="1"/>
    <row r="123" spans="1:12" ht="18" customHeight="1"/>
    <row r="124" spans="1:12" ht="18" customHeight="1"/>
    <row r="125" spans="1:12" ht="18" customHeight="1"/>
    <row r="126" spans="1:12" ht="18" customHeight="1"/>
    <row r="127" spans="1:12" ht="18" customHeight="1"/>
    <row r="128" spans="1:12" ht="18" customHeight="1"/>
    <row r="129" ht="18" customHeight="1"/>
  </sheetData>
  <sortState ref="A82:N83">
    <sortCondition ref="D107:D108"/>
    <sortCondition ref="C107:C108"/>
  </sortState>
  <mergeCells count="24">
    <mergeCell ref="A117:D117"/>
    <mergeCell ref="E117:H117"/>
    <mergeCell ref="I117:K117"/>
    <mergeCell ref="A110:K110"/>
    <mergeCell ref="A112:D112"/>
    <mergeCell ref="E112:H112"/>
    <mergeCell ref="I112:J112"/>
    <mergeCell ref="A114:D114"/>
    <mergeCell ref="E114:H114"/>
    <mergeCell ref="I114:J114"/>
    <mergeCell ref="A109:C109"/>
    <mergeCell ref="E109:H109"/>
    <mergeCell ref="J109:K109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1 I29:I30 I46:I47 I51:I108">
    <cfRule type="cellIs" dxfId="204" priority="177" stopIfTrue="1" operator="equal">
      <formula>2375000</formula>
    </cfRule>
    <cfRule type="cellIs" dxfId="203" priority="178" stopIfTrue="1" operator="equal">
      <formula>2750000</formula>
    </cfRule>
  </conditionalFormatting>
  <conditionalFormatting sqref="I48:I50">
    <cfRule type="cellIs" dxfId="202" priority="171" stopIfTrue="1" operator="equal">
      <formula>2375000</formula>
    </cfRule>
    <cfRule type="cellIs" dxfId="201" priority="172" stopIfTrue="1" operator="equal">
      <formula>2750000</formula>
    </cfRule>
  </conditionalFormatting>
  <conditionalFormatting sqref="I10 I12:I28 I31:I44">
    <cfRule type="cellIs" dxfId="200" priority="167" stopIfTrue="1" operator="equal">
      <formula>2375000</formula>
    </cfRule>
    <cfRule type="cellIs" dxfId="199" priority="168" stopIfTrue="1" operator="equal">
      <formula>2750000</formula>
    </cfRule>
  </conditionalFormatting>
  <conditionalFormatting sqref="I45">
    <cfRule type="cellIs" dxfId="198" priority="165" stopIfTrue="1" operator="equal">
      <formula>2375000</formula>
    </cfRule>
    <cfRule type="cellIs" dxfId="197" priority="166" stopIfTrue="1" operator="equal">
      <formula>2750000</formula>
    </cfRule>
  </conditionalFormatting>
  <conditionalFormatting sqref="F10 F27:F28 F12:F25 F31:F108">
    <cfRule type="cellIs" dxfId="196" priority="162" stopIfTrue="1" operator="lessThan">
      <formula>3</formula>
    </cfRule>
    <cfRule type="cellIs" dxfId="195" priority="163" stopIfTrue="1" operator="lessThan">
      <formula>5</formula>
    </cfRule>
    <cfRule type="cellIs" dxfId="194" priority="164" stopIfTrue="1" operator="notBetween">
      <formula>7</formula>
      <formula>"&lt;7"</formula>
    </cfRule>
  </conditionalFormatting>
  <conditionalFormatting sqref="G51:G52 G41:G48 G90:G92 G98:G100 G73:G77 G104:G106 G82:G83">
    <cfRule type="cellIs" dxfId="193" priority="156" stopIfTrue="1" operator="lessThan">
      <formula>30</formula>
    </cfRule>
    <cfRule type="cellIs" dxfId="192" priority="157" stopIfTrue="1" operator="lessThan">
      <formula>50</formula>
    </cfRule>
    <cfRule type="cellIs" dxfId="191" priority="158" stopIfTrue="1" operator="notBetween">
      <formula>70</formula>
      <formula>"&lt;70"</formula>
    </cfRule>
  </conditionalFormatting>
  <conditionalFormatting sqref="G10 G26:G28 G49:G50 G12:G24 G31:G40 G53:G72 G101:G103 G93:G96 G78:G81 G107:G108 G84:G88">
    <cfRule type="cellIs" dxfId="190" priority="159" stopIfTrue="1" operator="lessThan">
      <formula>30</formula>
    </cfRule>
    <cfRule type="cellIs" dxfId="189" priority="160" stopIfTrue="1" operator="lessThan">
      <formula>50</formula>
    </cfRule>
    <cfRule type="cellIs" dxfId="188" priority="161" stopIfTrue="1" operator="notBetween">
      <formula>70</formula>
      <formula>"&gt;70"</formula>
    </cfRule>
  </conditionalFormatting>
  <conditionalFormatting sqref="G97">
    <cfRule type="cellIs" dxfId="187" priority="150" stopIfTrue="1" operator="lessThan">
      <formula>30</formula>
    </cfRule>
    <cfRule type="cellIs" dxfId="186" priority="151" stopIfTrue="1" operator="lessThan">
      <formula>50</formula>
    </cfRule>
    <cfRule type="cellIs" dxfId="185" priority="152" stopIfTrue="1" operator="notBetween">
      <formula>70</formula>
      <formula>"&lt;70"</formula>
    </cfRule>
  </conditionalFormatting>
  <conditionalFormatting sqref="G89">
    <cfRule type="cellIs" dxfId="184" priority="153" stopIfTrue="1" operator="lessThan">
      <formula>30</formula>
    </cfRule>
    <cfRule type="cellIs" dxfId="183" priority="154" stopIfTrue="1" operator="lessThan">
      <formula>50</formula>
    </cfRule>
    <cfRule type="cellIs" dxfId="182" priority="155" stopIfTrue="1" operator="notBetween">
      <formula>70</formula>
      <formula>"&gt;70"</formula>
    </cfRule>
  </conditionalFormatting>
  <conditionalFormatting sqref="G25">
    <cfRule type="cellIs" dxfId="181" priority="147" stopIfTrue="1" operator="lessThan">
      <formula>30</formula>
    </cfRule>
    <cfRule type="cellIs" dxfId="180" priority="148" stopIfTrue="1" operator="lessThan">
      <formula>50</formula>
    </cfRule>
    <cfRule type="cellIs" dxfId="179" priority="149" stopIfTrue="1" operator="notBetween">
      <formula>70</formula>
      <formula>"&lt;70"</formula>
    </cfRule>
  </conditionalFormatting>
  <conditionalFormatting sqref="F26">
    <cfRule type="cellIs" dxfId="178" priority="144" stopIfTrue="1" operator="lessThan">
      <formula>3</formula>
    </cfRule>
    <cfRule type="cellIs" dxfId="177" priority="145" stopIfTrue="1" operator="lessThan">
      <formula>5</formula>
    </cfRule>
    <cfRule type="cellIs" dxfId="176" priority="146" stopIfTrue="1" operator="notBetween">
      <formula>7</formula>
      <formula>"&lt;7"</formula>
    </cfRule>
  </conditionalFormatting>
  <conditionalFormatting sqref="F11 F29:F30">
    <cfRule type="cellIs" dxfId="175" priority="4" stopIfTrue="1" operator="lessThan">
      <formula>3</formula>
    </cfRule>
    <cfRule type="cellIs" dxfId="174" priority="5" stopIfTrue="1" operator="lessThan">
      <formula>5</formula>
    </cfRule>
    <cfRule type="cellIs" dxfId="173" priority="6" stopIfTrue="1" operator="notBetween">
      <formula>7</formula>
      <formula>"&lt;7"</formula>
    </cfRule>
  </conditionalFormatting>
  <conditionalFormatting sqref="G11 G29:G30">
    <cfRule type="cellIs" dxfId="172" priority="1" stopIfTrue="1" operator="lessThan">
      <formula>30</formula>
    </cfRule>
    <cfRule type="cellIs" dxfId="171" priority="2" stopIfTrue="1" operator="lessThan">
      <formula>50</formula>
    </cfRule>
    <cfRule type="cellIs" dxfId="170" priority="3" stopIfTrue="1" operator="notBetween">
      <formula>70</formula>
      <formula>"&lt;70"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view="pageBreakPreview" topLeftCell="A8" zoomScaleNormal="100" workbookViewId="0">
      <selection activeCell="E20" sqref="E20"/>
    </sheetView>
  </sheetViews>
  <sheetFormatPr defaultColWidth="9" defaultRowHeight="15"/>
  <cols>
    <col min="1" max="1" width="4.625" style="2" customWidth="1"/>
    <col min="2" max="2" width="8.625" style="2" customWidth="1"/>
    <col min="3" max="3" width="15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3.625" style="11" customWidth="1"/>
    <col min="13" max="13" width="5.625" style="2" customWidth="1"/>
    <col min="14" max="16384" width="9" style="2"/>
  </cols>
  <sheetData>
    <row r="1" spans="1:13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3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3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3" s="19" customFormat="1" ht="18" customHeight="1">
      <c r="A4" s="228"/>
      <c r="B4" s="228"/>
      <c r="C4" s="229"/>
      <c r="D4" s="229"/>
      <c r="E4" s="229"/>
      <c r="L4" s="20"/>
    </row>
    <row r="5" spans="1:13" ht="50.1" customHeight="1">
      <c r="A5" s="230" t="s">
        <v>430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3" s="7" customFormat="1" ht="24.95" customHeight="1">
      <c r="A6" s="232" t="s">
        <v>440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3" ht="35.1" hidden="1" customHeight="1">
      <c r="A7" s="233" t="s">
        <v>435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3" s="7" customFormat="1" ht="15" customHeight="1">
      <c r="A8" s="150"/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7"/>
    </row>
    <row r="9" spans="1:13" s="7" customFormat="1" ht="35.1" customHeight="1">
      <c r="A9" s="148" t="s">
        <v>0</v>
      </c>
      <c r="B9" s="148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48" t="s">
        <v>8</v>
      </c>
      <c r="I9" s="4" t="s">
        <v>10</v>
      </c>
      <c r="J9" s="4" t="s">
        <v>9</v>
      </c>
      <c r="K9" s="148" t="s">
        <v>2</v>
      </c>
      <c r="L9" s="4" t="s">
        <v>12</v>
      </c>
    </row>
    <row r="10" spans="1:13" s="7" customFormat="1" ht="20.100000000000001" customHeight="1">
      <c r="A10" s="138">
        <v>1</v>
      </c>
      <c r="B10" s="85">
        <v>21000541</v>
      </c>
      <c r="C10" s="86" t="s">
        <v>156</v>
      </c>
      <c r="D10" s="87" t="s">
        <v>78</v>
      </c>
      <c r="E10" s="88" t="s">
        <v>487</v>
      </c>
      <c r="F10" s="116">
        <v>8.7100000000000009</v>
      </c>
      <c r="G10" s="88">
        <v>83</v>
      </c>
      <c r="H10" s="123" t="str">
        <f t="shared" ref="H10" si="0">IF(AND(F10&gt;=9,G10&gt;=90),"550.000",IF(AND(F10&gt;=8,G10&gt;=80),"475.000",IF(AND(F10&gt;=7,G10&gt;=70),"300.000"," ")))</f>
        <v>475.000</v>
      </c>
      <c r="I10" s="83">
        <f t="shared" ref="I10" si="1">H10*5</f>
        <v>2375000</v>
      </c>
      <c r="J10" s="69"/>
      <c r="K10" s="46"/>
      <c r="L10" s="57"/>
    </row>
    <row r="11" spans="1:13" s="7" customFormat="1" ht="20.100000000000001" customHeight="1">
      <c r="A11" s="138">
        <v>2</v>
      </c>
      <c r="B11" s="85">
        <v>21000756</v>
      </c>
      <c r="C11" s="86" t="s">
        <v>492</v>
      </c>
      <c r="D11" s="87" t="s">
        <v>126</v>
      </c>
      <c r="E11" s="88" t="s">
        <v>495</v>
      </c>
      <c r="F11" s="116">
        <v>8.41</v>
      </c>
      <c r="G11" s="88">
        <v>73</v>
      </c>
      <c r="H11" s="44" t="str">
        <f t="shared" ref="H11:H17" si="2">IF(AND(F11&gt;=9,G11&gt;=90),"550.000",IF(AND(F11&gt;=8,G11&gt;=80),"475.000",IF(AND(F11&gt;=7,G11&gt;=70),"300.000"," ")))</f>
        <v>300.000</v>
      </c>
      <c r="I11" s="45">
        <f t="shared" ref="I11:I17" si="3">H11*5</f>
        <v>1500000</v>
      </c>
      <c r="J11" s="159"/>
      <c r="K11" s="46"/>
      <c r="L11" s="57"/>
      <c r="M11" s="7">
        <v>1</v>
      </c>
    </row>
    <row r="12" spans="1:13" s="7" customFormat="1" ht="20.100000000000001" customHeight="1">
      <c r="A12" s="138">
        <v>3</v>
      </c>
      <c r="B12" s="85">
        <v>21001519</v>
      </c>
      <c r="C12" s="86" t="s">
        <v>489</v>
      </c>
      <c r="D12" s="87" t="s">
        <v>169</v>
      </c>
      <c r="E12" s="88" t="s">
        <v>488</v>
      </c>
      <c r="F12" s="116">
        <v>8.32</v>
      </c>
      <c r="G12" s="88">
        <v>79</v>
      </c>
      <c r="H12" s="44" t="str">
        <f t="shared" si="2"/>
        <v>300.000</v>
      </c>
      <c r="I12" s="45">
        <f t="shared" si="3"/>
        <v>1500000</v>
      </c>
      <c r="J12" s="69"/>
      <c r="K12" s="46"/>
      <c r="L12" s="43"/>
      <c r="M12" s="7">
        <v>2</v>
      </c>
    </row>
    <row r="13" spans="1:13" s="7" customFormat="1" ht="20.100000000000001" customHeight="1">
      <c r="A13" s="138">
        <v>4</v>
      </c>
      <c r="B13" s="85">
        <v>21000148</v>
      </c>
      <c r="C13" s="86" t="s">
        <v>494</v>
      </c>
      <c r="D13" s="87" t="s">
        <v>116</v>
      </c>
      <c r="E13" s="88" t="s">
        <v>496</v>
      </c>
      <c r="F13" s="116">
        <v>8.26</v>
      </c>
      <c r="G13" s="88">
        <v>70</v>
      </c>
      <c r="H13" s="44" t="str">
        <f t="shared" si="2"/>
        <v>300.000</v>
      </c>
      <c r="I13" s="45">
        <f t="shared" si="3"/>
        <v>1500000</v>
      </c>
      <c r="J13" s="69"/>
      <c r="K13" s="46"/>
      <c r="L13" s="43"/>
      <c r="M13" s="7">
        <v>3</v>
      </c>
    </row>
    <row r="14" spans="1:13" s="7" customFormat="1" ht="20.100000000000001" customHeight="1">
      <c r="A14" s="138">
        <v>5</v>
      </c>
      <c r="B14" s="85">
        <v>21001546</v>
      </c>
      <c r="C14" s="86" t="s">
        <v>491</v>
      </c>
      <c r="D14" s="87" t="s">
        <v>79</v>
      </c>
      <c r="E14" s="88" t="s">
        <v>495</v>
      </c>
      <c r="F14" s="116">
        <v>8.23</v>
      </c>
      <c r="G14" s="88">
        <v>77</v>
      </c>
      <c r="H14" s="44" t="str">
        <f t="shared" si="2"/>
        <v>300.000</v>
      </c>
      <c r="I14" s="45">
        <f t="shared" si="3"/>
        <v>1500000</v>
      </c>
      <c r="J14" s="159"/>
      <c r="K14" s="46"/>
      <c r="L14" s="57"/>
      <c r="M14" s="7">
        <v>4</v>
      </c>
    </row>
    <row r="15" spans="1:13" s="7" customFormat="1" ht="20.100000000000001" customHeight="1">
      <c r="A15" s="138">
        <v>6</v>
      </c>
      <c r="B15" s="85">
        <v>21001762</v>
      </c>
      <c r="C15" s="86" t="s">
        <v>441</v>
      </c>
      <c r="D15" s="87" t="s">
        <v>192</v>
      </c>
      <c r="E15" s="88" t="s">
        <v>442</v>
      </c>
      <c r="F15" s="116">
        <v>8.14</v>
      </c>
      <c r="G15" s="88">
        <v>76</v>
      </c>
      <c r="H15" s="44" t="str">
        <f t="shared" si="2"/>
        <v>300.000</v>
      </c>
      <c r="I15" s="45">
        <f t="shared" si="3"/>
        <v>1500000</v>
      </c>
      <c r="J15" s="159"/>
      <c r="K15" s="46"/>
      <c r="L15" s="57"/>
      <c r="M15" s="7">
        <v>5</v>
      </c>
    </row>
    <row r="16" spans="1:13" s="7" customFormat="1" ht="20.100000000000001" customHeight="1">
      <c r="A16" s="138">
        <v>7</v>
      </c>
      <c r="B16" s="85">
        <v>21001018</v>
      </c>
      <c r="C16" s="86" t="s">
        <v>111</v>
      </c>
      <c r="D16" s="87" t="s">
        <v>178</v>
      </c>
      <c r="E16" s="88" t="s">
        <v>442</v>
      </c>
      <c r="F16" s="116">
        <v>8.08</v>
      </c>
      <c r="G16" s="88">
        <v>74</v>
      </c>
      <c r="H16" s="44" t="str">
        <f t="shared" si="2"/>
        <v>300.000</v>
      </c>
      <c r="I16" s="45">
        <f t="shared" si="3"/>
        <v>1500000</v>
      </c>
      <c r="J16" s="69"/>
      <c r="K16" s="46"/>
      <c r="L16" s="43"/>
      <c r="M16" s="7">
        <v>6</v>
      </c>
    </row>
    <row r="17" spans="1:13" s="7" customFormat="1" ht="20.100000000000001" customHeight="1">
      <c r="A17" s="276">
        <v>8</v>
      </c>
      <c r="B17" s="261">
        <v>21001472</v>
      </c>
      <c r="C17" s="262" t="s">
        <v>519</v>
      </c>
      <c r="D17" s="263" t="s">
        <v>354</v>
      </c>
      <c r="E17" s="265" t="s">
        <v>442</v>
      </c>
      <c r="F17" s="264">
        <v>8.0299999999999994</v>
      </c>
      <c r="G17" s="265">
        <v>75</v>
      </c>
      <c r="H17" s="266" t="str">
        <f t="shared" si="2"/>
        <v>300.000</v>
      </c>
      <c r="I17" s="267">
        <f t="shared" si="3"/>
        <v>1500000</v>
      </c>
      <c r="J17" s="131">
        <f>SUM(I11:I17)</f>
        <v>10500000</v>
      </c>
      <c r="K17" s="46"/>
      <c r="L17" s="57"/>
      <c r="M17" s="7">
        <v>7</v>
      </c>
    </row>
    <row r="18" spans="1:13" s="7" customFormat="1" ht="20.100000000000001" customHeight="1">
      <c r="A18" s="138">
        <v>9</v>
      </c>
      <c r="B18" s="85">
        <v>21001267</v>
      </c>
      <c r="C18" s="86" t="s">
        <v>518</v>
      </c>
      <c r="D18" s="87" t="s">
        <v>78</v>
      </c>
      <c r="E18" s="88" t="s">
        <v>442</v>
      </c>
      <c r="F18" s="116">
        <v>7.97</v>
      </c>
      <c r="G18" s="88">
        <v>72</v>
      </c>
      <c r="H18" s="44" t="str">
        <f t="shared" ref="H18:H30" si="4">IF(AND(F18&gt;=9,G18&gt;=90),"550.000",IF(AND(F18&gt;=8,G18&gt;=80),"475.000",IF(AND(F18&gt;=7,G18&gt;=70),"300.000"," ")))</f>
        <v>300.000</v>
      </c>
      <c r="I18" s="45">
        <f t="shared" ref="I18:I30" si="5">H18*5</f>
        <v>1500000</v>
      </c>
      <c r="J18" s="159"/>
      <c r="K18" s="46"/>
      <c r="L18" s="57"/>
      <c r="M18" s="7">
        <v>1</v>
      </c>
    </row>
    <row r="19" spans="1:13" s="7" customFormat="1" ht="20.100000000000001" customHeight="1">
      <c r="A19" s="138">
        <v>10</v>
      </c>
      <c r="B19" s="85">
        <v>21003254</v>
      </c>
      <c r="C19" s="86" t="s">
        <v>517</v>
      </c>
      <c r="D19" s="87" t="s">
        <v>125</v>
      </c>
      <c r="E19" s="88" t="s">
        <v>442</v>
      </c>
      <c r="F19" s="116">
        <v>7.93</v>
      </c>
      <c r="G19" s="88">
        <v>70</v>
      </c>
      <c r="H19" s="44" t="str">
        <f t="shared" si="4"/>
        <v>300.000</v>
      </c>
      <c r="I19" s="45">
        <f t="shared" si="5"/>
        <v>1500000</v>
      </c>
      <c r="J19" s="159"/>
      <c r="K19" s="46"/>
      <c r="L19" s="57"/>
      <c r="M19" s="7">
        <v>3</v>
      </c>
    </row>
    <row r="20" spans="1:13" s="7" customFormat="1" ht="20.100000000000001" customHeight="1">
      <c r="A20" s="138">
        <v>11</v>
      </c>
      <c r="B20" s="85">
        <v>21001269</v>
      </c>
      <c r="C20" s="86" t="s">
        <v>419</v>
      </c>
      <c r="D20" s="87" t="s">
        <v>178</v>
      </c>
      <c r="E20" s="88" t="s">
        <v>442</v>
      </c>
      <c r="F20" s="116">
        <v>7.9</v>
      </c>
      <c r="G20" s="88">
        <v>76</v>
      </c>
      <c r="H20" s="44" t="str">
        <f t="shared" si="4"/>
        <v>300.000</v>
      </c>
      <c r="I20" s="45">
        <f t="shared" si="5"/>
        <v>1500000</v>
      </c>
      <c r="J20" s="159"/>
      <c r="K20" s="46"/>
      <c r="L20" s="57"/>
      <c r="M20" s="7">
        <v>5</v>
      </c>
    </row>
    <row r="21" spans="1:13" s="7" customFormat="1" ht="20.100000000000001" customHeight="1">
      <c r="A21" s="138">
        <v>12</v>
      </c>
      <c r="B21" s="85">
        <v>21002940</v>
      </c>
      <c r="C21" s="86" t="s">
        <v>143</v>
      </c>
      <c r="D21" s="87" t="s">
        <v>125</v>
      </c>
      <c r="E21" s="88" t="s">
        <v>442</v>
      </c>
      <c r="F21" s="116">
        <v>7.84</v>
      </c>
      <c r="G21" s="88">
        <v>70</v>
      </c>
      <c r="H21" s="44" t="str">
        <f t="shared" si="4"/>
        <v>300.000</v>
      </c>
      <c r="I21" s="45">
        <f t="shared" si="5"/>
        <v>1500000</v>
      </c>
      <c r="J21" s="159"/>
      <c r="K21" s="46"/>
      <c r="L21" s="57"/>
      <c r="M21" s="7">
        <v>6</v>
      </c>
    </row>
    <row r="22" spans="1:13" s="7" customFormat="1" ht="20.100000000000001" customHeight="1">
      <c r="A22" s="138">
        <v>13</v>
      </c>
      <c r="B22" s="85">
        <v>21003897</v>
      </c>
      <c r="C22" s="86" t="s">
        <v>183</v>
      </c>
      <c r="D22" s="87" t="s">
        <v>107</v>
      </c>
      <c r="E22" s="88" t="s">
        <v>442</v>
      </c>
      <c r="F22" s="116">
        <v>7.6</v>
      </c>
      <c r="G22" s="88">
        <v>70</v>
      </c>
      <c r="H22" s="123" t="str">
        <f t="shared" si="4"/>
        <v>300.000</v>
      </c>
      <c r="I22" s="83">
        <f t="shared" si="5"/>
        <v>1500000</v>
      </c>
      <c r="J22" s="69"/>
      <c r="K22" s="46"/>
      <c r="L22" s="57"/>
      <c r="M22" s="7">
        <v>9</v>
      </c>
    </row>
    <row r="23" spans="1:13" s="7" customFormat="1" ht="20.100000000000001" customHeight="1">
      <c r="A23" s="138">
        <v>14</v>
      </c>
      <c r="B23" s="85">
        <v>21001096</v>
      </c>
      <c r="C23" s="86" t="s">
        <v>183</v>
      </c>
      <c r="D23" s="87" t="s">
        <v>120</v>
      </c>
      <c r="E23" s="88" t="s">
        <v>487</v>
      </c>
      <c r="F23" s="116">
        <v>7.93</v>
      </c>
      <c r="G23" s="88">
        <v>70</v>
      </c>
      <c r="H23" s="44" t="str">
        <f t="shared" si="4"/>
        <v>300.000</v>
      </c>
      <c r="I23" s="45">
        <f t="shared" si="5"/>
        <v>1500000</v>
      </c>
      <c r="J23" s="159"/>
      <c r="K23" s="46"/>
      <c r="L23" s="57"/>
      <c r="M23" s="7">
        <v>4</v>
      </c>
    </row>
    <row r="24" spans="1:13" s="7" customFormat="1" ht="20.100000000000001" customHeight="1">
      <c r="A24" s="138">
        <v>15</v>
      </c>
      <c r="B24" s="85">
        <v>21000940</v>
      </c>
      <c r="C24" s="86" t="s">
        <v>520</v>
      </c>
      <c r="D24" s="87" t="s">
        <v>102</v>
      </c>
      <c r="E24" s="88" t="s">
        <v>487</v>
      </c>
      <c r="F24" s="116">
        <v>7.38</v>
      </c>
      <c r="G24" s="88">
        <v>72</v>
      </c>
      <c r="H24" s="44" t="str">
        <f t="shared" si="4"/>
        <v>300.000</v>
      </c>
      <c r="I24" s="45">
        <f t="shared" si="5"/>
        <v>1500000</v>
      </c>
      <c r="J24" s="69"/>
      <c r="K24" s="46"/>
      <c r="L24" s="43"/>
      <c r="M24" s="7">
        <v>11</v>
      </c>
    </row>
    <row r="25" spans="1:13" s="7" customFormat="1" ht="20.100000000000001" customHeight="1">
      <c r="A25" s="138">
        <v>16</v>
      </c>
      <c r="B25" s="85">
        <v>21001064</v>
      </c>
      <c r="C25" s="86" t="s">
        <v>424</v>
      </c>
      <c r="D25" s="87" t="s">
        <v>120</v>
      </c>
      <c r="E25" s="88" t="s">
        <v>488</v>
      </c>
      <c r="F25" s="116">
        <v>7.62</v>
      </c>
      <c r="G25" s="88">
        <v>72</v>
      </c>
      <c r="H25" s="44" t="str">
        <f t="shared" si="4"/>
        <v>300.000</v>
      </c>
      <c r="I25" s="45">
        <f t="shared" si="5"/>
        <v>1500000</v>
      </c>
      <c r="J25" s="159"/>
      <c r="K25" s="46"/>
      <c r="L25" s="57"/>
      <c r="M25" s="7">
        <v>8</v>
      </c>
    </row>
    <row r="26" spans="1:13" s="7" customFormat="1" ht="20.100000000000001" customHeight="1">
      <c r="A26" s="138">
        <v>17</v>
      </c>
      <c r="B26" s="85">
        <v>21001955</v>
      </c>
      <c r="C26" s="86" t="s">
        <v>422</v>
      </c>
      <c r="D26" s="87" t="s">
        <v>93</v>
      </c>
      <c r="E26" s="88" t="s">
        <v>488</v>
      </c>
      <c r="F26" s="116">
        <v>7.61</v>
      </c>
      <c r="G26" s="88">
        <v>80</v>
      </c>
      <c r="H26" s="44" t="str">
        <f t="shared" si="4"/>
        <v>300.000</v>
      </c>
      <c r="I26" s="45">
        <f t="shared" si="5"/>
        <v>1500000</v>
      </c>
      <c r="J26" s="159"/>
      <c r="K26" s="46"/>
      <c r="L26" s="57"/>
    </row>
    <row r="27" spans="1:13" s="7" customFormat="1" ht="20.100000000000001" customHeight="1">
      <c r="A27" s="138">
        <v>18</v>
      </c>
      <c r="B27" s="85">
        <v>21001291</v>
      </c>
      <c r="C27" s="86" t="s">
        <v>521</v>
      </c>
      <c r="D27" s="87" t="s">
        <v>118</v>
      </c>
      <c r="E27" s="88" t="s">
        <v>488</v>
      </c>
      <c r="F27" s="116">
        <v>7.59</v>
      </c>
      <c r="G27" s="88">
        <v>70</v>
      </c>
      <c r="H27" s="44" t="str">
        <f t="shared" si="4"/>
        <v>300.000</v>
      </c>
      <c r="I27" s="45">
        <f t="shared" si="5"/>
        <v>1500000</v>
      </c>
      <c r="J27" s="159"/>
      <c r="K27" s="46"/>
      <c r="L27" s="57"/>
      <c r="M27" s="7">
        <v>10</v>
      </c>
    </row>
    <row r="28" spans="1:13" s="7" customFormat="1" ht="20.100000000000001" customHeight="1">
      <c r="A28" s="138">
        <v>19</v>
      </c>
      <c r="B28" s="85">
        <v>21002050</v>
      </c>
      <c r="C28" s="86" t="s">
        <v>378</v>
      </c>
      <c r="D28" s="87" t="s">
        <v>171</v>
      </c>
      <c r="E28" s="88" t="s">
        <v>488</v>
      </c>
      <c r="F28" s="116">
        <v>7.15</v>
      </c>
      <c r="G28" s="88">
        <v>70</v>
      </c>
      <c r="H28" s="123" t="str">
        <f t="shared" si="4"/>
        <v>300.000</v>
      </c>
      <c r="I28" s="83">
        <f t="shared" si="5"/>
        <v>1500000</v>
      </c>
      <c r="J28" s="69"/>
      <c r="K28" s="46"/>
      <c r="L28" s="57"/>
      <c r="M28" s="7">
        <v>12</v>
      </c>
    </row>
    <row r="29" spans="1:13" s="7" customFormat="1" ht="20.100000000000001" customHeight="1">
      <c r="A29" s="138">
        <v>20</v>
      </c>
      <c r="B29" s="85">
        <v>21000782</v>
      </c>
      <c r="C29" s="86" t="s">
        <v>490</v>
      </c>
      <c r="D29" s="87" t="s">
        <v>128</v>
      </c>
      <c r="E29" s="88" t="s">
        <v>495</v>
      </c>
      <c r="F29" s="116">
        <v>7.72</v>
      </c>
      <c r="G29" s="88">
        <v>70</v>
      </c>
      <c r="H29" s="44" t="str">
        <f t="shared" si="4"/>
        <v>300.000</v>
      </c>
      <c r="I29" s="45">
        <f t="shared" si="5"/>
        <v>1500000</v>
      </c>
      <c r="J29" s="159"/>
      <c r="K29" s="46"/>
      <c r="L29" s="57"/>
      <c r="M29" s="7">
        <v>7</v>
      </c>
    </row>
    <row r="30" spans="1:13" s="7" customFormat="1" ht="20.100000000000001" customHeight="1">
      <c r="A30" s="138">
        <v>21</v>
      </c>
      <c r="B30" s="85">
        <v>21000130</v>
      </c>
      <c r="C30" s="86" t="s">
        <v>493</v>
      </c>
      <c r="D30" s="87" t="s">
        <v>178</v>
      </c>
      <c r="E30" s="88" t="s">
        <v>495</v>
      </c>
      <c r="F30" s="116">
        <v>7.94</v>
      </c>
      <c r="G30" s="88">
        <v>70</v>
      </c>
      <c r="H30" s="123" t="str">
        <f t="shared" si="4"/>
        <v>300.000</v>
      </c>
      <c r="I30" s="83">
        <f t="shared" si="5"/>
        <v>1500000</v>
      </c>
      <c r="J30" s="161">
        <f>SUM(I18:I30)</f>
        <v>19500000</v>
      </c>
      <c r="K30" s="46"/>
      <c r="L30" s="57"/>
      <c r="M30" s="7">
        <v>2</v>
      </c>
    </row>
    <row r="31" spans="1:13" s="7" customFormat="1" ht="24.95" customHeight="1">
      <c r="A31" s="218" t="s">
        <v>3</v>
      </c>
      <c r="B31" s="218"/>
      <c r="C31" s="218"/>
      <c r="D31" s="151">
        <f>A30</f>
        <v>21</v>
      </c>
      <c r="E31" s="220" t="s">
        <v>522</v>
      </c>
      <c r="F31" s="221"/>
      <c r="G31" s="221"/>
      <c r="H31" s="222"/>
      <c r="I31" s="16">
        <f>SUM(I10:I30)</f>
        <v>32375000</v>
      </c>
      <c r="J31" s="241"/>
      <c r="K31" s="241"/>
      <c r="L31" s="47">
        <f ca="1">COUNTIF(L31:L45,"Nữ")</f>
        <v>0</v>
      </c>
    </row>
    <row r="32" spans="1:13" ht="24.95" customHeight="1">
      <c r="A32" s="243" t="s">
        <v>523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8"/>
    </row>
    <row r="33" spans="1:12" ht="18" customHeight="1">
      <c r="A33" s="14">
        <v>161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9"/>
    </row>
    <row r="34" spans="1:12" s="42" customFormat="1" ht="18" hidden="1" customHeight="1">
      <c r="A34" s="247" t="s">
        <v>90</v>
      </c>
      <c r="B34" s="247"/>
      <c r="C34" s="247"/>
      <c r="D34" s="247"/>
      <c r="E34" s="247" t="s">
        <v>40</v>
      </c>
      <c r="F34" s="247"/>
      <c r="G34" s="247"/>
      <c r="H34" s="247"/>
      <c r="I34" s="247" t="s">
        <v>39</v>
      </c>
      <c r="J34" s="247"/>
      <c r="L34" s="59"/>
    </row>
    <row r="35" spans="1:12" ht="18" hidden="1" customHeight="1">
      <c r="I35" s="13"/>
      <c r="L35" s="12"/>
    </row>
    <row r="36" spans="1:12" s="104" customFormat="1" ht="18" hidden="1" customHeight="1">
      <c r="A36" s="240" t="s">
        <v>51</v>
      </c>
      <c r="B36" s="240"/>
      <c r="C36" s="240"/>
      <c r="D36" s="240"/>
      <c r="E36" s="240" t="s">
        <v>51</v>
      </c>
      <c r="F36" s="240"/>
      <c r="G36" s="240"/>
      <c r="H36" s="240"/>
      <c r="I36" s="240" t="s">
        <v>51</v>
      </c>
      <c r="J36" s="240"/>
      <c r="L36" s="107"/>
    </row>
    <row r="37" spans="1:12" ht="18" hidden="1" customHeight="1">
      <c r="A37" s="50"/>
      <c r="B37" s="50"/>
      <c r="C37" s="50"/>
      <c r="D37" s="50"/>
      <c r="E37" s="50"/>
      <c r="F37" s="50"/>
      <c r="G37" s="50"/>
      <c r="H37" s="50"/>
      <c r="I37" s="50"/>
      <c r="J37" s="50"/>
      <c r="L37" s="12"/>
    </row>
    <row r="38" spans="1:12" ht="18" hidden="1" customHeight="1">
      <c r="I38" s="13"/>
      <c r="L38" s="12"/>
    </row>
    <row r="39" spans="1:12" ht="18" hidden="1" customHeight="1">
      <c r="A39" s="225" t="s">
        <v>88</v>
      </c>
      <c r="B39" s="225"/>
      <c r="C39" s="225"/>
      <c r="D39" s="225"/>
      <c r="E39" s="225" t="s">
        <v>64</v>
      </c>
      <c r="F39" s="225"/>
      <c r="G39" s="225"/>
      <c r="H39" s="225"/>
      <c r="I39" s="225" t="s">
        <v>60</v>
      </c>
      <c r="J39" s="225"/>
      <c r="K39" s="225"/>
      <c r="L39" s="12"/>
    </row>
    <row r="40" spans="1:12" ht="18" customHeight="1">
      <c r="A40" s="149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2"/>
    </row>
    <row r="41" spans="1:12" ht="18" customHeight="1"/>
    <row r="42" spans="1:12" ht="18" customHeight="1"/>
    <row r="43" spans="1:12" ht="18" customHeight="1"/>
    <row r="44" spans="1:12" ht="18" customHeight="1"/>
    <row r="45" spans="1:12" ht="18" customHeight="1"/>
  </sheetData>
  <sortState ref="A29:M30">
    <sortCondition ref="D29:D30"/>
    <sortCondition ref="C29:C30"/>
  </sortState>
  <mergeCells count="24">
    <mergeCell ref="A39:D39"/>
    <mergeCell ref="E39:H39"/>
    <mergeCell ref="I39:K39"/>
    <mergeCell ref="A32:K32"/>
    <mergeCell ref="A34:D34"/>
    <mergeCell ref="E34:H34"/>
    <mergeCell ref="I34:J34"/>
    <mergeCell ref="A36:D36"/>
    <mergeCell ref="E36:H36"/>
    <mergeCell ref="I36:J36"/>
    <mergeCell ref="A31:C31"/>
    <mergeCell ref="E31:H31"/>
    <mergeCell ref="J31:K31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30 I27">
    <cfRule type="cellIs" dxfId="169" priority="233" stopIfTrue="1" operator="equal">
      <formula>2375000</formula>
    </cfRule>
    <cfRule type="cellIs" dxfId="168" priority="234" stopIfTrue="1" operator="equal">
      <formula>2750000</formula>
    </cfRule>
  </conditionalFormatting>
  <conditionalFormatting sqref="I29">
    <cfRule type="cellIs" dxfId="167" priority="213" stopIfTrue="1" operator="equal">
      <formula>2375000</formula>
    </cfRule>
    <cfRule type="cellIs" dxfId="166" priority="214" stopIfTrue="1" operator="equal">
      <formula>2750000</formula>
    </cfRule>
  </conditionalFormatting>
  <conditionalFormatting sqref="F29:F30 F20 F10">
    <cfRule type="cellIs" dxfId="165" priority="210" stopIfTrue="1" operator="lessThan">
      <formula>3</formula>
    </cfRule>
    <cfRule type="cellIs" dxfId="164" priority="211" stopIfTrue="1" operator="lessThan">
      <formula>5</formula>
    </cfRule>
    <cfRule type="cellIs" dxfId="163" priority="212" stopIfTrue="1" operator="notBetween">
      <formula>7</formula>
      <formula>"&lt;7"</formula>
    </cfRule>
  </conditionalFormatting>
  <conditionalFormatting sqref="G29:G30 G20 G10">
    <cfRule type="cellIs" dxfId="162" priority="207" stopIfTrue="1" operator="lessThan">
      <formula>30</formula>
    </cfRule>
    <cfRule type="cellIs" dxfId="161" priority="208" stopIfTrue="1" operator="lessThan">
      <formula>50</formula>
    </cfRule>
    <cfRule type="cellIs" dxfId="160" priority="209" stopIfTrue="1" operator="notBetween">
      <formula>70</formula>
      <formula>"&lt;70"</formula>
    </cfRule>
  </conditionalFormatting>
  <conditionalFormatting sqref="I28">
    <cfRule type="cellIs" dxfId="159" priority="175" stopIfTrue="1" operator="equal">
      <formula>2375000</formula>
    </cfRule>
    <cfRule type="cellIs" dxfId="158" priority="176" stopIfTrue="1" operator="equal">
      <formula>2750000</formula>
    </cfRule>
  </conditionalFormatting>
  <conditionalFormatting sqref="I26">
    <cfRule type="cellIs" dxfId="157" priority="105" stopIfTrue="1" operator="equal">
      <formula>2375000</formula>
    </cfRule>
    <cfRule type="cellIs" dxfId="156" priority="106" stopIfTrue="1" operator="equal">
      <formula>2750000</formula>
    </cfRule>
  </conditionalFormatting>
  <conditionalFormatting sqref="F26:F28">
    <cfRule type="cellIs" dxfId="155" priority="84" stopIfTrue="1" operator="lessThan">
      <formula>3</formula>
    </cfRule>
    <cfRule type="cellIs" dxfId="154" priority="85" stopIfTrue="1" operator="lessThan">
      <formula>5</formula>
    </cfRule>
    <cfRule type="cellIs" dxfId="153" priority="86" stopIfTrue="1" operator="notBetween">
      <formula>7</formula>
      <formula>"&lt;7"</formula>
    </cfRule>
  </conditionalFormatting>
  <conditionalFormatting sqref="G26:G28">
    <cfRule type="cellIs" dxfId="152" priority="81" stopIfTrue="1" operator="lessThan">
      <formula>30</formula>
    </cfRule>
    <cfRule type="cellIs" dxfId="151" priority="82" stopIfTrue="1" operator="lessThan">
      <formula>50</formula>
    </cfRule>
    <cfRule type="cellIs" dxfId="150" priority="83" stopIfTrue="1" operator="notBetween">
      <formula>70</formula>
      <formula>"&lt;70"</formula>
    </cfRule>
  </conditionalFormatting>
  <conditionalFormatting sqref="I25 I22">
    <cfRule type="cellIs" dxfId="149" priority="67" stopIfTrue="1" operator="equal">
      <formula>2375000</formula>
    </cfRule>
    <cfRule type="cellIs" dxfId="148" priority="68" stopIfTrue="1" operator="equal">
      <formula>2750000</formula>
    </cfRule>
  </conditionalFormatting>
  <conditionalFormatting sqref="I24">
    <cfRule type="cellIs" dxfId="147" priority="65" stopIfTrue="1" operator="equal">
      <formula>2375000</formula>
    </cfRule>
    <cfRule type="cellIs" dxfId="146" priority="66" stopIfTrue="1" operator="equal">
      <formula>2750000</formula>
    </cfRule>
  </conditionalFormatting>
  <conditionalFormatting sqref="F24:F25">
    <cfRule type="cellIs" dxfId="145" priority="62" stopIfTrue="1" operator="lessThan">
      <formula>3</formula>
    </cfRule>
    <cfRule type="cellIs" dxfId="144" priority="63" stopIfTrue="1" operator="lessThan">
      <formula>5</formula>
    </cfRule>
    <cfRule type="cellIs" dxfId="143" priority="64" stopIfTrue="1" operator="notBetween">
      <formula>7</formula>
      <formula>"&lt;7"</formula>
    </cfRule>
  </conditionalFormatting>
  <conditionalFormatting sqref="G24:G25">
    <cfRule type="cellIs" dxfId="142" priority="59" stopIfTrue="1" operator="lessThan">
      <formula>30</formula>
    </cfRule>
    <cfRule type="cellIs" dxfId="141" priority="60" stopIfTrue="1" operator="lessThan">
      <formula>50</formula>
    </cfRule>
    <cfRule type="cellIs" dxfId="140" priority="61" stopIfTrue="1" operator="notBetween">
      <formula>70</formula>
      <formula>"&lt;70"</formula>
    </cfRule>
  </conditionalFormatting>
  <conditionalFormatting sqref="I23">
    <cfRule type="cellIs" dxfId="139" priority="57" stopIfTrue="1" operator="equal">
      <formula>2375000</formula>
    </cfRule>
    <cfRule type="cellIs" dxfId="138" priority="58" stopIfTrue="1" operator="equal">
      <formula>2750000</formula>
    </cfRule>
  </conditionalFormatting>
  <conditionalFormatting sqref="I21">
    <cfRule type="cellIs" dxfId="137" priority="55" stopIfTrue="1" operator="equal">
      <formula>2375000</formula>
    </cfRule>
    <cfRule type="cellIs" dxfId="136" priority="56" stopIfTrue="1" operator="equal">
      <formula>2750000</formula>
    </cfRule>
  </conditionalFormatting>
  <conditionalFormatting sqref="F21:F23">
    <cfRule type="cellIs" dxfId="135" priority="52" stopIfTrue="1" operator="lessThan">
      <formula>3</formula>
    </cfRule>
    <cfRule type="cellIs" dxfId="134" priority="53" stopIfTrue="1" operator="lessThan">
      <formula>5</formula>
    </cfRule>
    <cfRule type="cellIs" dxfId="133" priority="54" stopIfTrue="1" operator="notBetween">
      <formula>7</formula>
      <formula>"&lt;7"</formula>
    </cfRule>
  </conditionalFormatting>
  <conditionalFormatting sqref="G21:G23">
    <cfRule type="cellIs" dxfId="132" priority="49" stopIfTrue="1" operator="lessThan">
      <formula>30</formula>
    </cfRule>
    <cfRule type="cellIs" dxfId="131" priority="50" stopIfTrue="1" operator="lessThan">
      <formula>50</formula>
    </cfRule>
    <cfRule type="cellIs" dxfId="130" priority="51" stopIfTrue="1" operator="notBetween">
      <formula>70</formula>
      <formula>"&lt;70"</formula>
    </cfRule>
  </conditionalFormatting>
  <conditionalFormatting sqref="I20 I18">
    <cfRule type="cellIs" dxfId="129" priority="47" stopIfTrue="1" operator="equal">
      <formula>2375000</formula>
    </cfRule>
    <cfRule type="cellIs" dxfId="128" priority="48" stopIfTrue="1" operator="equal">
      <formula>2750000</formula>
    </cfRule>
  </conditionalFormatting>
  <conditionalFormatting sqref="I10">
    <cfRule type="cellIs" dxfId="127" priority="45" stopIfTrue="1" operator="equal">
      <formula>2375000</formula>
    </cfRule>
    <cfRule type="cellIs" dxfId="126" priority="46" stopIfTrue="1" operator="equal">
      <formula>2750000</formula>
    </cfRule>
  </conditionalFormatting>
  <conditionalFormatting sqref="I19">
    <cfRule type="cellIs" dxfId="125" priority="37" stopIfTrue="1" operator="equal">
      <formula>2375000</formula>
    </cfRule>
    <cfRule type="cellIs" dxfId="124" priority="38" stopIfTrue="1" operator="equal">
      <formula>2750000</formula>
    </cfRule>
  </conditionalFormatting>
  <conditionalFormatting sqref="I17">
    <cfRule type="cellIs" dxfId="123" priority="35" stopIfTrue="1" operator="equal">
      <formula>2375000</formula>
    </cfRule>
    <cfRule type="cellIs" dxfId="122" priority="36" stopIfTrue="1" operator="equal">
      <formula>2750000</formula>
    </cfRule>
  </conditionalFormatting>
  <conditionalFormatting sqref="F17:F19">
    <cfRule type="cellIs" dxfId="121" priority="32" stopIfTrue="1" operator="lessThan">
      <formula>3</formula>
    </cfRule>
    <cfRule type="cellIs" dxfId="120" priority="33" stopIfTrue="1" operator="lessThan">
      <formula>5</formula>
    </cfRule>
    <cfRule type="cellIs" dxfId="119" priority="34" stopIfTrue="1" operator="notBetween">
      <formula>7</formula>
      <formula>"&lt;7"</formula>
    </cfRule>
  </conditionalFormatting>
  <conditionalFormatting sqref="G17:G19">
    <cfRule type="cellIs" dxfId="118" priority="29" stopIfTrue="1" operator="lessThan">
      <formula>30</formula>
    </cfRule>
    <cfRule type="cellIs" dxfId="117" priority="30" stopIfTrue="1" operator="lessThan">
      <formula>50</formula>
    </cfRule>
    <cfRule type="cellIs" dxfId="116" priority="31" stopIfTrue="1" operator="notBetween">
      <formula>70</formula>
      <formula>"&lt;70"</formula>
    </cfRule>
  </conditionalFormatting>
  <conditionalFormatting sqref="I16 I13">
    <cfRule type="cellIs" dxfId="115" priority="27" stopIfTrue="1" operator="equal">
      <formula>2375000</formula>
    </cfRule>
    <cfRule type="cellIs" dxfId="114" priority="28" stopIfTrue="1" operator="equal">
      <formula>2750000</formula>
    </cfRule>
  </conditionalFormatting>
  <conditionalFormatting sqref="I15">
    <cfRule type="cellIs" dxfId="113" priority="25" stopIfTrue="1" operator="equal">
      <formula>2375000</formula>
    </cfRule>
    <cfRule type="cellIs" dxfId="112" priority="26" stopIfTrue="1" operator="equal">
      <formula>2750000</formula>
    </cfRule>
  </conditionalFormatting>
  <conditionalFormatting sqref="F15:F16">
    <cfRule type="cellIs" dxfId="111" priority="22" stopIfTrue="1" operator="lessThan">
      <formula>3</formula>
    </cfRule>
    <cfRule type="cellIs" dxfId="110" priority="23" stopIfTrue="1" operator="lessThan">
      <formula>5</formula>
    </cfRule>
    <cfRule type="cellIs" dxfId="109" priority="24" stopIfTrue="1" operator="notBetween">
      <formula>7</formula>
      <formula>"&lt;7"</formula>
    </cfRule>
  </conditionalFormatting>
  <conditionalFormatting sqref="G15:G16">
    <cfRule type="cellIs" dxfId="108" priority="19" stopIfTrue="1" operator="lessThan">
      <formula>30</formula>
    </cfRule>
    <cfRule type="cellIs" dxfId="107" priority="20" stopIfTrue="1" operator="lessThan">
      <formula>50</formula>
    </cfRule>
    <cfRule type="cellIs" dxfId="106" priority="21" stopIfTrue="1" operator="notBetween">
      <formula>70</formula>
      <formula>"&lt;70"</formula>
    </cfRule>
  </conditionalFormatting>
  <conditionalFormatting sqref="I14">
    <cfRule type="cellIs" dxfId="105" priority="17" stopIfTrue="1" operator="equal">
      <formula>2375000</formula>
    </cfRule>
    <cfRule type="cellIs" dxfId="104" priority="18" stopIfTrue="1" operator="equal">
      <formula>2750000</formula>
    </cfRule>
  </conditionalFormatting>
  <conditionalFormatting sqref="I11">
    <cfRule type="cellIs" dxfId="103" priority="15" stopIfTrue="1" operator="equal">
      <formula>2375000</formula>
    </cfRule>
    <cfRule type="cellIs" dxfId="102" priority="16" stopIfTrue="1" operator="equal">
      <formula>2750000</formula>
    </cfRule>
  </conditionalFormatting>
  <conditionalFormatting sqref="F11 F13:F14">
    <cfRule type="cellIs" dxfId="101" priority="12" stopIfTrue="1" operator="lessThan">
      <formula>3</formula>
    </cfRule>
    <cfRule type="cellIs" dxfId="100" priority="13" stopIfTrue="1" operator="lessThan">
      <formula>5</formula>
    </cfRule>
    <cfRule type="cellIs" dxfId="99" priority="14" stopIfTrue="1" operator="notBetween">
      <formula>7</formula>
      <formula>"&lt;7"</formula>
    </cfRule>
  </conditionalFormatting>
  <conditionalFormatting sqref="G11 G13:G14">
    <cfRule type="cellIs" dxfId="98" priority="9" stopIfTrue="1" operator="lessThan">
      <formula>30</formula>
    </cfRule>
    <cfRule type="cellIs" dxfId="97" priority="10" stopIfTrue="1" operator="lessThan">
      <formula>50</formula>
    </cfRule>
    <cfRule type="cellIs" dxfId="96" priority="11" stopIfTrue="1" operator="notBetween">
      <formula>70</formula>
      <formula>"&lt;70"</formula>
    </cfRule>
  </conditionalFormatting>
  <conditionalFormatting sqref="I12">
    <cfRule type="cellIs" dxfId="95" priority="7" stopIfTrue="1" operator="equal">
      <formula>2375000</formula>
    </cfRule>
    <cfRule type="cellIs" dxfId="94" priority="8" stopIfTrue="1" operator="equal">
      <formula>2750000</formula>
    </cfRule>
  </conditionalFormatting>
  <conditionalFormatting sqref="F12">
    <cfRule type="cellIs" dxfId="93" priority="4" stopIfTrue="1" operator="lessThan">
      <formula>3</formula>
    </cfRule>
    <cfRule type="cellIs" dxfId="92" priority="5" stopIfTrue="1" operator="lessThan">
      <formula>5</formula>
    </cfRule>
    <cfRule type="cellIs" dxfId="91" priority="6" stopIfTrue="1" operator="notBetween">
      <formula>7</formula>
      <formula>"&lt;7"</formula>
    </cfRule>
  </conditionalFormatting>
  <conditionalFormatting sqref="G12">
    <cfRule type="cellIs" dxfId="90" priority="1" stopIfTrue="1" operator="lessThan">
      <formula>30</formula>
    </cfRule>
    <cfRule type="cellIs" dxfId="89" priority="2" stopIfTrue="1" operator="lessThan">
      <formula>50</formula>
    </cfRule>
    <cfRule type="cellIs" dxfId="88" priority="3" stopIfTrue="1" operator="notBetween">
      <formula>70</formula>
      <formula>"&lt;70"</formula>
    </cfRule>
  </conditionalFormatting>
  <pageMargins left="0.75" right="0.25" top="0.5" bottom="0.5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view="pageBreakPreview" zoomScaleNormal="100" workbookViewId="0">
      <selection activeCell="A10" sqref="A10:I10"/>
    </sheetView>
  </sheetViews>
  <sheetFormatPr defaultColWidth="9"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1" customWidth="1"/>
    <col min="13" max="16384" width="9" style="2"/>
  </cols>
  <sheetData>
    <row r="1" spans="1:12" ht="17.100000000000001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2" ht="17.100000000000001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2" ht="17.100000000000001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2" s="19" customFormat="1" ht="17.100000000000001" customHeight="1">
      <c r="A4" s="228"/>
      <c r="B4" s="228"/>
      <c r="C4" s="229"/>
      <c r="D4" s="229"/>
      <c r="E4" s="229"/>
      <c r="L4" s="20"/>
    </row>
    <row r="5" spans="1:12" ht="45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2" s="7" customFormat="1" ht="24.95" customHeight="1">
      <c r="A6" s="232" t="s">
        <v>446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2" ht="35.1" hidden="1" customHeight="1">
      <c r="A7" s="233" t="s">
        <v>438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2" s="7" customFormat="1" ht="15" customHeight="1">
      <c r="A8" s="150"/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7"/>
    </row>
    <row r="9" spans="1:12" s="7" customFormat="1" ht="35.1" customHeight="1">
      <c r="A9" s="148" t="s">
        <v>0</v>
      </c>
      <c r="B9" s="148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48" t="s">
        <v>8</v>
      </c>
      <c r="I9" s="4" t="s">
        <v>10</v>
      </c>
      <c r="J9" s="4" t="s">
        <v>9</v>
      </c>
      <c r="K9" s="148" t="s">
        <v>2</v>
      </c>
      <c r="L9" s="4" t="s">
        <v>12</v>
      </c>
    </row>
    <row r="10" spans="1:12" s="7" customFormat="1" ht="30" customHeight="1">
      <c r="A10" s="276">
        <v>1</v>
      </c>
      <c r="B10" s="261">
        <v>21000251</v>
      </c>
      <c r="C10" s="262" t="s">
        <v>443</v>
      </c>
      <c r="D10" s="263" t="s">
        <v>79</v>
      </c>
      <c r="E10" s="261" t="s">
        <v>445</v>
      </c>
      <c r="F10" s="264">
        <v>8.7799999999999994</v>
      </c>
      <c r="G10" s="265">
        <v>80</v>
      </c>
      <c r="H10" s="277" t="str">
        <f>IF(AND(F10&gt;=9,G10&gt;=90),"550.000",IF(AND(F10&gt;=8,G10&gt;=80),"475.000",IF(AND(F10&gt;=7,G10&gt;=70),"300.000"," ")))</f>
        <v>475.000</v>
      </c>
      <c r="I10" s="278">
        <f>H10*5</f>
        <v>2375000</v>
      </c>
      <c r="J10" s="134"/>
      <c r="K10" s="46"/>
      <c r="L10" s="57"/>
    </row>
    <row r="11" spans="1:12" s="7" customFormat="1" ht="30" customHeight="1">
      <c r="A11" s="138">
        <v>2</v>
      </c>
      <c r="B11" s="85">
        <v>21003610</v>
      </c>
      <c r="C11" s="86" t="s">
        <v>513</v>
      </c>
      <c r="D11" s="87" t="s">
        <v>173</v>
      </c>
      <c r="E11" s="85" t="s">
        <v>444</v>
      </c>
      <c r="F11" s="116">
        <v>7.9</v>
      </c>
      <c r="G11" s="88">
        <v>85</v>
      </c>
      <c r="H11" s="44" t="str">
        <f>IF(AND(F11&gt;=9,G11&gt;=90),"550.000",IF(AND(F11&gt;=8,G11&gt;=80),"475.000",IF(AND(F11&gt;=7,G11&gt;=70),"300.000"," ")))</f>
        <v>300.000</v>
      </c>
      <c r="I11" s="45">
        <f>H11*5</f>
        <v>1500000</v>
      </c>
      <c r="J11" s="46"/>
      <c r="K11" s="46"/>
      <c r="L11" s="57"/>
    </row>
    <row r="12" spans="1:12" s="7" customFormat="1" ht="30" customHeight="1">
      <c r="A12" s="5">
        <v>3</v>
      </c>
      <c r="B12" s="85">
        <v>21000701</v>
      </c>
      <c r="C12" s="86" t="s">
        <v>514</v>
      </c>
      <c r="D12" s="87" t="s">
        <v>296</v>
      </c>
      <c r="E12" s="85" t="s">
        <v>444</v>
      </c>
      <c r="F12" s="116">
        <v>7.3</v>
      </c>
      <c r="G12" s="88">
        <v>85</v>
      </c>
      <c r="H12" s="44" t="str">
        <f>IF(AND(F12&gt;=9,G12&gt;=90),"550.000",IF(AND(F12&gt;=8,G12&gt;=80),"475.000",IF(AND(F12&gt;=7,G12&gt;=70),"300.000"," ")))</f>
        <v>300.000</v>
      </c>
      <c r="I12" s="45">
        <f>H12*5</f>
        <v>1500000</v>
      </c>
      <c r="J12" s="129"/>
      <c r="K12" s="46"/>
      <c r="L12" s="57"/>
    </row>
    <row r="13" spans="1:12" s="7" customFormat="1" ht="30" customHeight="1">
      <c r="A13" s="219" t="s">
        <v>3</v>
      </c>
      <c r="B13" s="219"/>
      <c r="C13" s="219"/>
      <c r="D13" s="97">
        <f>A12</f>
        <v>3</v>
      </c>
      <c r="E13" s="220" t="s">
        <v>515</v>
      </c>
      <c r="F13" s="221"/>
      <c r="G13" s="221"/>
      <c r="H13" s="222"/>
      <c r="I13" s="101">
        <f>SUM(I10:I12)</f>
        <v>5375000</v>
      </c>
      <c r="J13" s="246"/>
      <c r="K13" s="241"/>
      <c r="L13" s="47">
        <f ca="1">COUNTIF(L13:L24,"Nữ")</f>
        <v>0</v>
      </c>
    </row>
    <row r="14" spans="1:12" ht="30" customHeight="1">
      <c r="A14" s="243" t="s">
        <v>516</v>
      </c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8"/>
    </row>
    <row r="15" spans="1:12" ht="18" customHeight="1">
      <c r="A15" s="100">
        <v>30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9"/>
    </row>
    <row r="16" spans="1:12" s="42" customFormat="1" ht="18" hidden="1" customHeight="1">
      <c r="A16" s="247" t="s">
        <v>90</v>
      </c>
      <c r="B16" s="247"/>
      <c r="C16" s="247"/>
      <c r="D16" s="247"/>
      <c r="E16" s="247" t="s">
        <v>40</v>
      </c>
      <c r="F16" s="247"/>
      <c r="G16" s="247"/>
      <c r="H16" s="247"/>
      <c r="I16" s="247" t="s">
        <v>39</v>
      </c>
      <c r="J16" s="247"/>
      <c r="L16" s="59"/>
    </row>
    <row r="17" spans="1:12" ht="15.95" hidden="1" customHeight="1">
      <c r="I17" s="13"/>
      <c r="L17" s="12"/>
    </row>
    <row r="18" spans="1:12" s="104" customFormat="1" ht="15.95" hidden="1" customHeight="1">
      <c r="A18" s="240" t="s">
        <v>51</v>
      </c>
      <c r="B18" s="240"/>
      <c r="C18" s="240"/>
      <c r="D18" s="240"/>
      <c r="E18" s="240" t="s">
        <v>51</v>
      </c>
      <c r="F18" s="240"/>
      <c r="G18" s="240"/>
      <c r="H18" s="240"/>
      <c r="I18" s="240" t="s">
        <v>51</v>
      </c>
      <c r="J18" s="240"/>
      <c r="L18" s="107"/>
    </row>
    <row r="19" spans="1:12" ht="15.95" hidden="1" customHeight="1">
      <c r="A19" s="50"/>
      <c r="B19" s="50"/>
      <c r="C19" s="50"/>
      <c r="D19" s="50"/>
      <c r="E19" s="50"/>
      <c r="F19" s="50"/>
      <c r="G19" s="50"/>
      <c r="H19" s="50"/>
      <c r="I19" s="50"/>
      <c r="J19" s="50"/>
      <c r="L19" s="12"/>
    </row>
    <row r="20" spans="1:12" ht="15.95" hidden="1" customHeight="1">
      <c r="I20" s="13"/>
      <c r="L20" s="12"/>
    </row>
    <row r="21" spans="1:12" ht="18" hidden="1" customHeight="1">
      <c r="A21" s="225" t="s">
        <v>88</v>
      </c>
      <c r="B21" s="225"/>
      <c r="C21" s="225"/>
      <c r="D21" s="225"/>
      <c r="E21" s="225" t="s">
        <v>64</v>
      </c>
      <c r="F21" s="225"/>
      <c r="G21" s="225"/>
      <c r="H21" s="225"/>
      <c r="I21" s="225" t="s">
        <v>60</v>
      </c>
      <c r="J21" s="225"/>
      <c r="K21" s="225"/>
      <c r="L21" s="12"/>
    </row>
    <row r="22" spans="1:12" ht="18" customHeight="1">
      <c r="A22" s="149"/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2"/>
    </row>
    <row r="23" spans="1:12" ht="18" customHeight="1">
      <c r="B23" s="10"/>
    </row>
    <row r="24" spans="1:12" ht="18" customHeight="1"/>
  </sheetData>
  <sortState ref="A10:N12">
    <sortCondition descending="1" ref="F10:F12"/>
  </sortState>
  <mergeCells count="24">
    <mergeCell ref="A21:D21"/>
    <mergeCell ref="E21:H21"/>
    <mergeCell ref="I21:K21"/>
    <mergeCell ref="A14:K14"/>
    <mergeCell ref="A16:D16"/>
    <mergeCell ref="E16:H16"/>
    <mergeCell ref="I16:J16"/>
    <mergeCell ref="A18:D18"/>
    <mergeCell ref="E18:H18"/>
    <mergeCell ref="I18:J18"/>
    <mergeCell ref="A13:C13"/>
    <mergeCell ref="E13:H13"/>
    <mergeCell ref="J13:K13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1:I12">
    <cfRule type="cellIs" dxfId="87" priority="9" stopIfTrue="1" operator="equal">
      <formula>2375000</formula>
    </cfRule>
    <cfRule type="cellIs" dxfId="86" priority="10" stopIfTrue="1" operator="equal">
      <formula>2750000</formula>
    </cfRule>
  </conditionalFormatting>
  <conditionalFormatting sqref="I10">
    <cfRule type="cellIs" dxfId="85" priority="7" stopIfTrue="1" operator="equal">
      <formula>2375000</formula>
    </cfRule>
    <cfRule type="cellIs" dxfId="84" priority="8" stopIfTrue="1" operator="equal">
      <formula>2750000</formula>
    </cfRule>
  </conditionalFormatting>
  <conditionalFormatting sqref="F10:F12">
    <cfRule type="cellIs" dxfId="83" priority="4" stopIfTrue="1" operator="lessThan">
      <formula>3</formula>
    </cfRule>
    <cfRule type="cellIs" dxfId="82" priority="5" stopIfTrue="1" operator="lessThan">
      <formula>5</formula>
    </cfRule>
    <cfRule type="cellIs" dxfId="81" priority="6" stopIfTrue="1" operator="notBetween">
      <formula>7</formula>
      <formula>"&lt;7"</formula>
    </cfRule>
  </conditionalFormatting>
  <conditionalFormatting sqref="G10:G12">
    <cfRule type="cellIs" dxfId="80" priority="1" stopIfTrue="1" operator="lessThan">
      <formula>30</formula>
    </cfRule>
    <cfRule type="cellIs" dxfId="79" priority="2" stopIfTrue="1" operator="lessThan">
      <formula>50</formula>
    </cfRule>
    <cfRule type="cellIs" dxfId="78" priority="3" stopIfTrue="1" operator="notBetween">
      <formula>70</formula>
      <formula>"&lt;70"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view="pageBreakPreview" zoomScaleNormal="100" workbookViewId="0">
      <selection activeCell="D12" sqref="D11:D12"/>
    </sheetView>
  </sheetViews>
  <sheetFormatPr defaultColWidth="9"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1" customWidth="1"/>
    <col min="13" max="13" width="5.625" style="2" customWidth="1"/>
    <col min="14" max="16384" width="9" style="2"/>
  </cols>
  <sheetData>
    <row r="1" spans="1:12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2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2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2" s="19" customFormat="1" ht="18" customHeight="1">
      <c r="A4" s="228"/>
      <c r="B4" s="228"/>
      <c r="C4" s="229"/>
      <c r="D4" s="229"/>
      <c r="E4" s="229"/>
      <c r="F4" s="173"/>
      <c r="L4" s="20"/>
    </row>
    <row r="5" spans="1:12" ht="45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2" s="7" customFormat="1" ht="24.95" customHeight="1">
      <c r="A6" s="232" t="s">
        <v>484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2" ht="35.1" hidden="1" customHeight="1">
      <c r="A7" s="233" t="s">
        <v>438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2" s="7" customFormat="1" ht="15" customHeight="1">
      <c r="A8" s="156"/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7"/>
    </row>
    <row r="9" spans="1:12" s="7" customFormat="1" ht="35.1" customHeight="1">
      <c r="A9" s="157" t="s">
        <v>0</v>
      </c>
      <c r="B9" s="157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57" t="s">
        <v>8</v>
      </c>
      <c r="I9" s="4" t="s">
        <v>10</v>
      </c>
      <c r="J9" s="4" t="s">
        <v>9</v>
      </c>
      <c r="K9" s="157" t="s">
        <v>2</v>
      </c>
      <c r="L9" s="4" t="s">
        <v>12</v>
      </c>
    </row>
    <row r="10" spans="1:12" s="7" customFormat="1" ht="30" customHeight="1">
      <c r="A10" s="276">
        <v>1</v>
      </c>
      <c r="B10" s="261">
        <v>21000002</v>
      </c>
      <c r="C10" s="262" t="s">
        <v>485</v>
      </c>
      <c r="D10" s="263" t="s">
        <v>176</v>
      </c>
      <c r="E10" s="271" t="s">
        <v>486</v>
      </c>
      <c r="F10" s="265">
        <v>8.07</v>
      </c>
      <c r="G10" s="265">
        <v>70</v>
      </c>
      <c r="H10" s="266" t="str">
        <f>IF(AND(F10&gt;=9,G10&gt;=90),"550.000",IF(AND(F10&gt;=8,G10&gt;=80),"475.000",IF(AND(F10&gt;=7,G10&gt;=70),"300.000"," ")))</f>
        <v>300.000</v>
      </c>
      <c r="I10" s="267">
        <f>H10*5</f>
        <v>1500000</v>
      </c>
      <c r="J10" s="159"/>
      <c r="K10" s="46"/>
      <c r="L10" s="57"/>
    </row>
    <row r="11" spans="1:12" s="7" customFormat="1" ht="30" customHeight="1">
      <c r="A11" s="138">
        <v>2</v>
      </c>
      <c r="B11" s="85">
        <v>21001330</v>
      </c>
      <c r="C11" s="86" t="s">
        <v>509</v>
      </c>
      <c r="D11" s="87" t="s">
        <v>344</v>
      </c>
      <c r="E11" s="51" t="s">
        <v>486</v>
      </c>
      <c r="F11" s="88">
        <v>7.95</v>
      </c>
      <c r="G11" s="88">
        <v>70</v>
      </c>
      <c r="H11" s="139" t="str">
        <f>IF(AND(F11&gt;=9,G11&gt;=90),"550.000",IF(AND(F11&gt;=8,G11&gt;=80),"475.000",IF(AND(F11&gt;=7,G11&gt;=70),"300.000"," ")))</f>
        <v>300.000</v>
      </c>
      <c r="I11" s="140">
        <f>H11*5</f>
        <v>1500000</v>
      </c>
      <c r="J11" s="159"/>
      <c r="K11" s="46"/>
      <c r="L11" s="57"/>
    </row>
    <row r="12" spans="1:12" s="7" customFormat="1" ht="30" customHeight="1">
      <c r="A12" s="138">
        <v>3</v>
      </c>
      <c r="B12" s="85">
        <v>21001021</v>
      </c>
      <c r="C12" s="86" t="s">
        <v>510</v>
      </c>
      <c r="D12" s="87" t="s">
        <v>171</v>
      </c>
      <c r="E12" s="51" t="s">
        <v>486</v>
      </c>
      <c r="F12" s="88">
        <v>7.21</v>
      </c>
      <c r="G12" s="88">
        <v>70</v>
      </c>
      <c r="H12" s="44" t="str">
        <f>IF(AND(F12&gt;=9,G12&gt;=90),"550.000",IF(AND(F12&gt;=8,G12&gt;=80),"475.000",IF(AND(F12&gt;=7,G12&gt;=70),"300.000"," ")))</f>
        <v>300.000</v>
      </c>
      <c r="I12" s="45">
        <f>H12*5</f>
        <v>1500000</v>
      </c>
      <c r="J12" s="159"/>
      <c r="K12" s="46"/>
      <c r="L12" s="57"/>
    </row>
    <row r="13" spans="1:12" s="7" customFormat="1" ht="30" customHeight="1">
      <c r="A13" s="219" t="s">
        <v>3</v>
      </c>
      <c r="B13" s="219"/>
      <c r="C13" s="219"/>
      <c r="D13" s="97">
        <f>A12</f>
        <v>3</v>
      </c>
      <c r="E13" s="220" t="s">
        <v>511</v>
      </c>
      <c r="F13" s="221"/>
      <c r="G13" s="221"/>
      <c r="H13" s="222"/>
      <c r="I13" s="101">
        <f>SUM(I10:I12)</f>
        <v>4500000</v>
      </c>
      <c r="J13" s="246"/>
      <c r="K13" s="241"/>
      <c r="L13" s="47">
        <f ca="1">COUNTIF(L13:L24,"Nữ")</f>
        <v>0</v>
      </c>
    </row>
    <row r="14" spans="1:12" ht="30" customHeight="1">
      <c r="A14" s="243" t="s">
        <v>512</v>
      </c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8"/>
    </row>
    <row r="15" spans="1:12" ht="18" customHeight="1">
      <c r="A15" s="100">
        <v>55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9"/>
    </row>
    <row r="16" spans="1:12" s="42" customFormat="1" ht="18" hidden="1" customHeight="1">
      <c r="A16" s="247" t="s">
        <v>90</v>
      </c>
      <c r="B16" s="247"/>
      <c r="C16" s="247"/>
      <c r="D16" s="247"/>
      <c r="E16" s="247" t="s">
        <v>40</v>
      </c>
      <c r="F16" s="247"/>
      <c r="G16" s="247"/>
      <c r="H16" s="247"/>
      <c r="I16" s="247" t="s">
        <v>39</v>
      </c>
      <c r="J16" s="247"/>
      <c r="L16" s="59"/>
    </row>
    <row r="17" spans="1:12" ht="15.95" hidden="1" customHeight="1">
      <c r="I17" s="13"/>
      <c r="L17" s="12"/>
    </row>
    <row r="18" spans="1:12" s="104" customFormat="1" ht="15.95" hidden="1" customHeight="1">
      <c r="A18" s="240" t="s">
        <v>51</v>
      </c>
      <c r="B18" s="240"/>
      <c r="C18" s="240"/>
      <c r="D18" s="240"/>
      <c r="E18" s="240" t="s">
        <v>51</v>
      </c>
      <c r="F18" s="240"/>
      <c r="G18" s="240"/>
      <c r="H18" s="240"/>
      <c r="I18" s="240" t="s">
        <v>51</v>
      </c>
      <c r="J18" s="240"/>
      <c r="L18" s="107"/>
    </row>
    <row r="19" spans="1:12" ht="15.95" hidden="1" customHeight="1">
      <c r="A19" s="50"/>
      <c r="B19" s="50"/>
      <c r="C19" s="50"/>
      <c r="D19" s="50"/>
      <c r="E19" s="50"/>
      <c r="F19" s="50"/>
      <c r="G19" s="50"/>
      <c r="H19" s="50"/>
      <c r="I19" s="50"/>
      <c r="J19" s="50"/>
      <c r="L19" s="12"/>
    </row>
    <row r="20" spans="1:12" ht="15.95" hidden="1" customHeight="1">
      <c r="I20" s="13"/>
      <c r="L20" s="12"/>
    </row>
    <row r="21" spans="1:12" ht="18" hidden="1" customHeight="1">
      <c r="A21" s="225" t="s">
        <v>88</v>
      </c>
      <c r="B21" s="225"/>
      <c r="C21" s="225"/>
      <c r="D21" s="225"/>
      <c r="E21" s="225" t="s">
        <v>64</v>
      </c>
      <c r="F21" s="225"/>
      <c r="G21" s="225"/>
      <c r="H21" s="225"/>
      <c r="I21" s="225" t="s">
        <v>60</v>
      </c>
      <c r="J21" s="225"/>
      <c r="K21" s="225"/>
      <c r="L21" s="12"/>
    </row>
    <row r="22" spans="1:12" ht="18" customHeight="1">
      <c r="A22" s="155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2"/>
    </row>
    <row r="23" spans="1:12" ht="18" customHeight="1">
      <c r="B23" s="10"/>
    </row>
    <row r="24" spans="1:12" ht="18" customHeight="1"/>
  </sheetData>
  <sortState ref="A10:L12">
    <sortCondition descending="1" ref="F10:F12"/>
  </sortState>
  <mergeCells count="24">
    <mergeCell ref="A21:D21"/>
    <mergeCell ref="E21:H21"/>
    <mergeCell ref="I21:K21"/>
    <mergeCell ref="A14:K14"/>
    <mergeCell ref="A16:D16"/>
    <mergeCell ref="E16:H16"/>
    <mergeCell ref="I16:J16"/>
    <mergeCell ref="A18:D18"/>
    <mergeCell ref="E18:H18"/>
    <mergeCell ref="I18:J18"/>
    <mergeCell ref="A13:C13"/>
    <mergeCell ref="E13:H13"/>
    <mergeCell ref="J13:K13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0">
    <cfRule type="cellIs" dxfId="77" priority="39" stopIfTrue="1" operator="equal">
      <formula>2375000</formula>
    </cfRule>
    <cfRule type="cellIs" dxfId="76" priority="40" stopIfTrue="1" operator="equal">
      <formula>2750000</formula>
    </cfRule>
  </conditionalFormatting>
  <conditionalFormatting sqref="I11">
    <cfRule type="cellIs" dxfId="75" priority="27" stopIfTrue="1" operator="equal">
      <formula>2375000</formula>
    </cfRule>
    <cfRule type="cellIs" dxfId="74" priority="28" stopIfTrue="1" operator="equal">
      <formula>2750000</formula>
    </cfRule>
  </conditionalFormatting>
  <conditionalFormatting sqref="I12">
    <cfRule type="cellIs" dxfId="73" priority="25" stopIfTrue="1" operator="equal">
      <formula>2375000</formula>
    </cfRule>
    <cfRule type="cellIs" dxfId="72" priority="26" stopIfTrue="1" operator="equal">
      <formula>2750000</formula>
    </cfRule>
  </conditionalFormatting>
  <conditionalFormatting sqref="F10:F12">
    <cfRule type="cellIs" dxfId="71" priority="16" stopIfTrue="1" operator="lessThan">
      <formula>3</formula>
    </cfRule>
    <cfRule type="cellIs" dxfId="70" priority="17" stopIfTrue="1" operator="lessThan">
      <formula>5</formula>
    </cfRule>
    <cfRule type="cellIs" dxfId="69" priority="18" stopIfTrue="1" operator="notBetween">
      <formula>7</formula>
      <formula>"&lt;7"</formula>
    </cfRule>
  </conditionalFormatting>
  <conditionalFormatting sqref="G10:G12">
    <cfRule type="cellIs" dxfId="68" priority="13" stopIfTrue="1" operator="lessThan">
      <formula>30</formula>
    </cfRule>
    <cfRule type="cellIs" dxfId="67" priority="14" stopIfTrue="1" operator="lessThan">
      <formula>50</formula>
    </cfRule>
    <cfRule type="cellIs" dxfId="66" priority="15" stopIfTrue="1" operator="notBetween">
      <formula>70</formula>
      <formula>"&lt;70"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view="pageBreakPreview" topLeftCell="A17" zoomScaleNormal="100" workbookViewId="0">
      <selection activeCell="E21" sqref="E21"/>
    </sheetView>
  </sheetViews>
  <sheetFormatPr defaultColWidth="9" defaultRowHeight="15"/>
  <cols>
    <col min="1" max="1" width="4.625" style="2" customWidth="1"/>
    <col min="2" max="2" width="8.625" style="2" customWidth="1"/>
    <col min="3" max="3" width="16.625" style="2" customWidth="1"/>
    <col min="4" max="4" width="7.625" style="2" customWidth="1"/>
    <col min="5" max="5" width="10.625" style="2" customWidth="1"/>
    <col min="6" max="6" width="6.125" style="2" bestFit="1" customWidth="1"/>
    <col min="7" max="7" width="6.625" style="2" customWidth="1"/>
    <col min="8" max="8" width="8.625" style="2" customWidth="1"/>
    <col min="9" max="9" width="11.625" style="2" customWidth="1"/>
    <col min="10" max="10" width="13.625" style="2" customWidth="1"/>
    <col min="11" max="11" width="7.25" style="2" hidden="1" customWidth="1"/>
    <col min="12" max="12" width="4.625" style="11" customWidth="1"/>
    <col min="13" max="16384" width="9" style="2"/>
  </cols>
  <sheetData>
    <row r="1" spans="1:12" ht="18" customHeight="1">
      <c r="A1" s="223" t="s">
        <v>62</v>
      </c>
      <c r="B1" s="223"/>
      <c r="C1" s="223"/>
      <c r="D1" s="223"/>
      <c r="E1" s="223"/>
      <c r="F1" s="224" t="s">
        <v>4</v>
      </c>
      <c r="G1" s="224"/>
      <c r="H1" s="224"/>
      <c r="I1" s="224"/>
      <c r="J1" s="224"/>
      <c r="K1" s="224"/>
      <c r="L1" s="13"/>
    </row>
    <row r="2" spans="1:12" ht="18" customHeight="1">
      <c r="A2" s="224" t="s">
        <v>76</v>
      </c>
      <c r="B2" s="224"/>
      <c r="C2" s="224"/>
      <c r="D2" s="224"/>
      <c r="E2" s="224"/>
      <c r="F2" s="225" t="s">
        <v>5</v>
      </c>
      <c r="G2" s="225"/>
      <c r="H2" s="225"/>
      <c r="I2" s="225"/>
      <c r="J2" s="225"/>
      <c r="K2" s="225"/>
      <c r="L2" s="13"/>
    </row>
    <row r="3" spans="1:12" ht="18" customHeight="1">
      <c r="A3" s="224" t="s">
        <v>77</v>
      </c>
      <c r="B3" s="224"/>
      <c r="C3" s="224"/>
      <c r="D3" s="224"/>
      <c r="E3" s="224"/>
      <c r="F3" s="226"/>
      <c r="G3" s="226"/>
      <c r="H3" s="227"/>
      <c r="I3" s="227"/>
      <c r="J3" s="227"/>
      <c r="K3" s="227"/>
      <c r="L3" s="13"/>
    </row>
    <row r="4" spans="1:12" s="19" customFormat="1" ht="18" customHeight="1">
      <c r="A4" s="228"/>
      <c r="B4" s="228"/>
      <c r="C4" s="229"/>
      <c r="D4" s="229"/>
      <c r="E4" s="229"/>
      <c r="L4" s="20"/>
    </row>
    <row r="5" spans="1:12" ht="45" customHeight="1">
      <c r="A5" s="230" t="s">
        <v>501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13"/>
    </row>
    <row r="6" spans="1:12" s="7" customFormat="1" ht="24.95" customHeight="1">
      <c r="A6" s="232" t="s">
        <v>447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17"/>
    </row>
    <row r="7" spans="1:12" ht="35.1" hidden="1" customHeight="1">
      <c r="A7" s="233" t="s">
        <v>438</v>
      </c>
      <c r="B7" s="233"/>
      <c r="C7" s="234"/>
      <c r="D7" s="234"/>
      <c r="E7" s="234"/>
      <c r="F7" s="234"/>
      <c r="G7" s="234"/>
      <c r="H7" s="234"/>
      <c r="I7" s="234"/>
      <c r="J7" s="234"/>
      <c r="K7" s="234"/>
    </row>
    <row r="8" spans="1:12" s="7" customFormat="1" ht="15" customHeight="1">
      <c r="A8" s="150"/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7"/>
    </row>
    <row r="9" spans="1:12" s="7" customFormat="1" ht="30" customHeight="1">
      <c r="A9" s="148" t="s">
        <v>0</v>
      </c>
      <c r="B9" s="148" t="s">
        <v>50</v>
      </c>
      <c r="C9" s="235" t="s">
        <v>6</v>
      </c>
      <c r="D9" s="235"/>
      <c r="E9" s="3" t="s">
        <v>7</v>
      </c>
      <c r="F9" s="21" t="s">
        <v>13</v>
      </c>
      <c r="G9" s="4" t="s">
        <v>1</v>
      </c>
      <c r="H9" s="148" t="s">
        <v>8</v>
      </c>
      <c r="I9" s="4" t="s">
        <v>10</v>
      </c>
      <c r="J9" s="4" t="s">
        <v>9</v>
      </c>
      <c r="K9" s="148" t="s">
        <v>2</v>
      </c>
      <c r="L9" s="4" t="s">
        <v>12</v>
      </c>
    </row>
    <row r="10" spans="1:12" s="7" customFormat="1" ht="24.95" customHeight="1">
      <c r="A10" s="138">
        <v>1</v>
      </c>
      <c r="B10" s="85">
        <v>21004119</v>
      </c>
      <c r="C10" s="86" t="s">
        <v>454</v>
      </c>
      <c r="D10" s="87" t="s">
        <v>125</v>
      </c>
      <c r="E10" s="85" t="s">
        <v>477</v>
      </c>
      <c r="F10" s="116">
        <v>8.3699999999999992</v>
      </c>
      <c r="G10" s="88">
        <v>100</v>
      </c>
      <c r="H10" s="123" t="str">
        <f t="shared" ref="H10:H26" si="0">IF(AND(F10&gt;=9,G10&gt;=90),"550.000",IF(AND(F10&gt;=8,G10&gt;=80),"475.000",IF(AND(F10&gt;=7,G10&gt;=70),"300.000"," ")))</f>
        <v>475.000</v>
      </c>
      <c r="I10" s="83">
        <f t="shared" ref="I10:I26" si="1">H10*5</f>
        <v>2375000</v>
      </c>
      <c r="J10" s="134"/>
      <c r="K10" s="46"/>
      <c r="L10" s="88"/>
    </row>
    <row r="11" spans="1:12" s="7" customFormat="1" ht="24.95" customHeight="1">
      <c r="A11" s="138">
        <v>2</v>
      </c>
      <c r="B11" s="85">
        <v>21000918</v>
      </c>
      <c r="C11" s="86" t="s">
        <v>456</v>
      </c>
      <c r="D11" s="87" t="s">
        <v>457</v>
      </c>
      <c r="E11" s="85" t="s">
        <v>477</v>
      </c>
      <c r="F11" s="116">
        <v>8.26</v>
      </c>
      <c r="G11" s="88">
        <v>86</v>
      </c>
      <c r="H11" s="44" t="str">
        <f t="shared" si="0"/>
        <v>475.000</v>
      </c>
      <c r="I11" s="45">
        <f t="shared" si="1"/>
        <v>2375000</v>
      </c>
      <c r="J11" s="46"/>
      <c r="K11" s="46"/>
      <c r="L11" s="88"/>
    </row>
    <row r="12" spans="1:12" s="7" customFormat="1" ht="24.95" customHeight="1">
      <c r="A12" s="138">
        <v>3</v>
      </c>
      <c r="B12" s="85">
        <v>21001872</v>
      </c>
      <c r="C12" s="86" t="s">
        <v>504</v>
      </c>
      <c r="D12" s="87" t="s">
        <v>407</v>
      </c>
      <c r="E12" s="85" t="s">
        <v>453</v>
      </c>
      <c r="F12" s="116">
        <v>8.41</v>
      </c>
      <c r="G12" s="88">
        <v>98</v>
      </c>
      <c r="H12" s="123" t="str">
        <f t="shared" si="0"/>
        <v>475.000</v>
      </c>
      <c r="I12" s="45">
        <f t="shared" si="1"/>
        <v>2375000</v>
      </c>
      <c r="J12" s="171"/>
      <c r="K12" s="46"/>
      <c r="L12" s="88" t="s">
        <v>65</v>
      </c>
    </row>
    <row r="13" spans="1:12" s="7" customFormat="1" ht="24.95" customHeight="1">
      <c r="A13" s="138">
        <v>4</v>
      </c>
      <c r="B13" s="85">
        <v>21003643</v>
      </c>
      <c r="C13" s="86" t="s">
        <v>448</v>
      </c>
      <c r="D13" s="87" t="s">
        <v>252</v>
      </c>
      <c r="E13" s="85" t="s">
        <v>453</v>
      </c>
      <c r="F13" s="116">
        <v>8.26</v>
      </c>
      <c r="G13" s="88">
        <v>100</v>
      </c>
      <c r="H13" s="139" t="str">
        <f t="shared" si="0"/>
        <v>475.000</v>
      </c>
      <c r="I13" s="140">
        <f t="shared" si="1"/>
        <v>2375000</v>
      </c>
      <c r="J13" s="62"/>
      <c r="K13" s="46"/>
      <c r="L13" s="88" t="s">
        <v>65</v>
      </c>
    </row>
    <row r="14" spans="1:12" s="7" customFormat="1" ht="24.95" customHeight="1">
      <c r="A14" s="138">
        <v>5</v>
      </c>
      <c r="B14" s="85">
        <v>21002870</v>
      </c>
      <c r="C14" s="86" t="s">
        <v>194</v>
      </c>
      <c r="D14" s="87" t="s">
        <v>375</v>
      </c>
      <c r="E14" s="85" t="s">
        <v>453</v>
      </c>
      <c r="F14" s="116">
        <v>8.8800000000000008</v>
      </c>
      <c r="G14" s="88">
        <v>96</v>
      </c>
      <c r="H14" s="44" t="str">
        <f t="shared" si="0"/>
        <v>475.000</v>
      </c>
      <c r="I14" s="45">
        <f t="shared" si="1"/>
        <v>2375000</v>
      </c>
      <c r="J14" s="161"/>
      <c r="K14" s="46"/>
      <c r="L14" s="88" t="s">
        <v>65</v>
      </c>
    </row>
    <row r="15" spans="1:12" s="7" customFormat="1" ht="24.95" customHeight="1">
      <c r="A15" s="138">
        <v>6</v>
      </c>
      <c r="B15" s="85">
        <v>21001766</v>
      </c>
      <c r="C15" s="86" t="s">
        <v>449</v>
      </c>
      <c r="D15" s="87" t="s">
        <v>450</v>
      </c>
      <c r="E15" s="85" t="s">
        <v>453</v>
      </c>
      <c r="F15" s="116">
        <v>8.25</v>
      </c>
      <c r="G15" s="88">
        <v>82</v>
      </c>
      <c r="H15" s="123" t="str">
        <f t="shared" si="0"/>
        <v>475.000</v>
      </c>
      <c r="I15" s="83">
        <f t="shared" si="1"/>
        <v>2375000</v>
      </c>
      <c r="J15" s="134"/>
      <c r="K15" s="46"/>
      <c r="L15" s="88"/>
    </row>
    <row r="16" spans="1:12" s="7" customFormat="1" ht="24.95" customHeight="1">
      <c r="A16" s="138">
        <v>7</v>
      </c>
      <c r="B16" s="85">
        <v>21000354</v>
      </c>
      <c r="C16" s="86" t="s">
        <v>451</v>
      </c>
      <c r="D16" s="87" t="s">
        <v>259</v>
      </c>
      <c r="E16" s="85" t="s">
        <v>453</v>
      </c>
      <c r="F16" s="116">
        <v>9.1999999999999993</v>
      </c>
      <c r="G16" s="88">
        <v>87</v>
      </c>
      <c r="H16" s="123" t="str">
        <f t="shared" si="0"/>
        <v>475.000</v>
      </c>
      <c r="I16" s="45">
        <f t="shared" si="1"/>
        <v>2375000</v>
      </c>
      <c r="J16" s="171"/>
      <c r="K16" s="46"/>
      <c r="L16" s="88" t="s">
        <v>65</v>
      </c>
    </row>
    <row r="17" spans="1:12" s="7" customFormat="1" ht="24.95" customHeight="1">
      <c r="A17" s="138">
        <v>8</v>
      </c>
      <c r="B17" s="85">
        <v>21004023</v>
      </c>
      <c r="C17" s="86" t="s">
        <v>505</v>
      </c>
      <c r="D17" s="87" t="s">
        <v>506</v>
      </c>
      <c r="E17" s="85" t="s">
        <v>453</v>
      </c>
      <c r="F17" s="116">
        <v>8.1999999999999993</v>
      </c>
      <c r="G17" s="88">
        <v>86</v>
      </c>
      <c r="H17" s="139" t="str">
        <f t="shared" si="0"/>
        <v>475.000</v>
      </c>
      <c r="I17" s="140">
        <f t="shared" si="1"/>
        <v>2375000</v>
      </c>
      <c r="J17" s="62"/>
      <c r="K17" s="46"/>
      <c r="L17" s="88" t="s">
        <v>65</v>
      </c>
    </row>
    <row r="18" spans="1:12" s="7" customFormat="1" ht="24.95" customHeight="1">
      <c r="A18" s="138">
        <v>9</v>
      </c>
      <c r="B18" s="85">
        <v>21004729</v>
      </c>
      <c r="C18" s="86" t="s">
        <v>428</v>
      </c>
      <c r="D18" s="87" t="s">
        <v>421</v>
      </c>
      <c r="E18" s="85" t="s">
        <v>453</v>
      </c>
      <c r="F18" s="116">
        <v>8.61</v>
      </c>
      <c r="G18" s="88">
        <v>91</v>
      </c>
      <c r="H18" s="44" t="str">
        <f t="shared" si="0"/>
        <v>475.000</v>
      </c>
      <c r="I18" s="45">
        <f t="shared" si="1"/>
        <v>2375000</v>
      </c>
      <c r="J18" s="214">
        <f>SUM(I10:I18)</f>
        <v>21375000</v>
      </c>
      <c r="K18" s="46"/>
      <c r="L18" s="88" t="s">
        <v>65</v>
      </c>
    </row>
    <row r="19" spans="1:12" s="7" customFormat="1" ht="24.95" customHeight="1">
      <c r="A19" s="138">
        <v>10</v>
      </c>
      <c r="B19" s="85">
        <v>21004436</v>
      </c>
      <c r="C19" s="86" t="s">
        <v>420</v>
      </c>
      <c r="D19" s="87" t="s">
        <v>158</v>
      </c>
      <c r="E19" s="85" t="s">
        <v>452</v>
      </c>
      <c r="F19" s="116">
        <v>8.8000000000000007</v>
      </c>
      <c r="G19" s="88">
        <v>75</v>
      </c>
      <c r="H19" s="123" t="str">
        <f t="shared" si="0"/>
        <v>300.000</v>
      </c>
      <c r="I19" s="83">
        <f t="shared" si="1"/>
        <v>1500000</v>
      </c>
      <c r="J19" s="159"/>
      <c r="K19" s="46"/>
      <c r="L19" s="88"/>
    </row>
    <row r="20" spans="1:12" s="7" customFormat="1" ht="24.95" customHeight="1">
      <c r="A20" s="138">
        <v>11</v>
      </c>
      <c r="B20" s="85">
        <v>21001699</v>
      </c>
      <c r="C20" s="86" t="s">
        <v>177</v>
      </c>
      <c r="D20" s="87" t="s">
        <v>244</v>
      </c>
      <c r="E20" s="85" t="s">
        <v>452</v>
      </c>
      <c r="F20" s="116">
        <v>8.73</v>
      </c>
      <c r="G20" s="88">
        <v>75</v>
      </c>
      <c r="H20" s="44" t="str">
        <f t="shared" si="0"/>
        <v>300.000</v>
      </c>
      <c r="I20" s="45">
        <f t="shared" si="1"/>
        <v>1500000</v>
      </c>
      <c r="J20" s="69"/>
      <c r="K20" s="46"/>
      <c r="L20" s="88"/>
    </row>
    <row r="21" spans="1:12" s="7" customFormat="1" ht="24.95" customHeight="1">
      <c r="A21" s="138">
        <v>12</v>
      </c>
      <c r="B21" s="85">
        <v>21004514</v>
      </c>
      <c r="C21" s="86" t="s">
        <v>143</v>
      </c>
      <c r="D21" s="87" t="s">
        <v>101</v>
      </c>
      <c r="E21" s="85" t="s">
        <v>453</v>
      </c>
      <c r="F21" s="116">
        <v>8.59</v>
      </c>
      <c r="G21" s="88">
        <v>70</v>
      </c>
      <c r="H21" s="44" t="str">
        <f t="shared" si="0"/>
        <v>300.000</v>
      </c>
      <c r="I21" s="45">
        <f t="shared" si="1"/>
        <v>1500000</v>
      </c>
      <c r="J21" s="69"/>
      <c r="K21" s="46"/>
      <c r="L21" s="88"/>
    </row>
    <row r="22" spans="1:12" s="7" customFormat="1" ht="24.95" customHeight="1">
      <c r="A22" s="138">
        <v>13</v>
      </c>
      <c r="B22" s="85">
        <v>21002284</v>
      </c>
      <c r="C22" s="86" t="s">
        <v>309</v>
      </c>
      <c r="D22" s="87" t="s">
        <v>178</v>
      </c>
      <c r="E22" s="85" t="s">
        <v>477</v>
      </c>
      <c r="F22" s="116">
        <v>8.24</v>
      </c>
      <c r="G22" s="88">
        <v>75</v>
      </c>
      <c r="H22" s="44" t="str">
        <f t="shared" si="0"/>
        <v>300.000</v>
      </c>
      <c r="I22" s="45">
        <f t="shared" si="1"/>
        <v>1500000</v>
      </c>
      <c r="J22" s="163"/>
      <c r="K22" s="46"/>
      <c r="L22" s="88"/>
    </row>
    <row r="23" spans="1:12" s="7" customFormat="1" ht="24.95" customHeight="1">
      <c r="A23" s="138">
        <v>14</v>
      </c>
      <c r="B23" s="85">
        <v>21002964</v>
      </c>
      <c r="C23" s="86" t="s">
        <v>194</v>
      </c>
      <c r="D23" s="87" t="s">
        <v>74</v>
      </c>
      <c r="E23" s="85" t="s">
        <v>452</v>
      </c>
      <c r="F23" s="116">
        <v>8.24</v>
      </c>
      <c r="G23" s="88">
        <v>70</v>
      </c>
      <c r="H23" s="123" t="str">
        <f t="shared" si="0"/>
        <v>300.000</v>
      </c>
      <c r="I23" s="83">
        <f t="shared" si="1"/>
        <v>1500000</v>
      </c>
      <c r="J23" s="154"/>
      <c r="K23" s="46"/>
      <c r="L23" s="88"/>
    </row>
    <row r="24" spans="1:12" s="7" customFormat="1" ht="24.95" customHeight="1">
      <c r="A24" s="276">
        <v>15</v>
      </c>
      <c r="B24" s="261">
        <v>21003864</v>
      </c>
      <c r="C24" s="262" t="s">
        <v>502</v>
      </c>
      <c r="D24" s="263" t="s">
        <v>165</v>
      </c>
      <c r="E24" s="261" t="s">
        <v>452</v>
      </c>
      <c r="F24" s="264">
        <v>8.1</v>
      </c>
      <c r="G24" s="265">
        <v>75</v>
      </c>
      <c r="H24" s="266" t="str">
        <f t="shared" si="0"/>
        <v>300.000</v>
      </c>
      <c r="I24" s="267">
        <f t="shared" si="1"/>
        <v>1500000</v>
      </c>
      <c r="J24" s="131">
        <f>SUM(I19:I24)</f>
        <v>9000000</v>
      </c>
      <c r="K24" s="46"/>
      <c r="L24" s="88"/>
    </row>
    <row r="25" spans="1:12" s="7" customFormat="1" ht="24.95" customHeight="1">
      <c r="A25" s="138">
        <v>16</v>
      </c>
      <c r="B25" s="85">
        <v>21003745</v>
      </c>
      <c r="C25" s="86" t="s">
        <v>459</v>
      </c>
      <c r="D25" s="87" t="s">
        <v>79</v>
      </c>
      <c r="E25" s="85" t="s">
        <v>477</v>
      </c>
      <c r="F25" s="116">
        <v>7.56</v>
      </c>
      <c r="G25" s="88">
        <v>70</v>
      </c>
      <c r="H25" s="44" t="str">
        <f t="shared" si="0"/>
        <v>300.000</v>
      </c>
      <c r="I25" s="45">
        <f t="shared" si="1"/>
        <v>1500000</v>
      </c>
      <c r="J25" s="46"/>
      <c r="K25" s="46"/>
      <c r="L25" s="88"/>
    </row>
    <row r="26" spans="1:12" s="7" customFormat="1" ht="24.95" customHeight="1">
      <c r="A26" s="138">
        <v>17</v>
      </c>
      <c r="B26" s="85">
        <v>21001131</v>
      </c>
      <c r="C26" s="86" t="s">
        <v>503</v>
      </c>
      <c r="D26" s="87" t="s">
        <v>226</v>
      </c>
      <c r="E26" s="85" t="s">
        <v>452</v>
      </c>
      <c r="F26" s="116">
        <v>7.29</v>
      </c>
      <c r="G26" s="88">
        <v>70</v>
      </c>
      <c r="H26" s="44" t="str">
        <f t="shared" si="0"/>
        <v>300.000</v>
      </c>
      <c r="I26" s="45">
        <f t="shared" si="1"/>
        <v>1500000</v>
      </c>
      <c r="J26" s="46"/>
      <c r="K26" s="46"/>
      <c r="L26" s="88"/>
    </row>
    <row r="27" spans="1:12" s="7" customFormat="1" ht="24.95" customHeight="1">
      <c r="A27" s="219" t="s">
        <v>3</v>
      </c>
      <c r="B27" s="219"/>
      <c r="C27" s="219"/>
      <c r="D27" s="97">
        <f>A26</f>
        <v>17</v>
      </c>
      <c r="E27" s="220" t="s">
        <v>507</v>
      </c>
      <c r="F27" s="221"/>
      <c r="G27" s="221"/>
      <c r="H27" s="222"/>
      <c r="I27" s="101">
        <f>SUM(I10:I26)</f>
        <v>33375000</v>
      </c>
      <c r="J27" s="246"/>
      <c r="K27" s="241"/>
      <c r="L27" s="47">
        <f>COUNTIF(L10:L26,"Nữ")</f>
        <v>6</v>
      </c>
    </row>
    <row r="28" spans="1:12" ht="24.95" customHeight="1">
      <c r="A28" s="243" t="s">
        <v>508</v>
      </c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8"/>
    </row>
    <row r="29" spans="1:12" ht="18" customHeight="1">
      <c r="A29" s="100">
        <v>68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9"/>
    </row>
    <row r="30" spans="1:12" s="42" customFormat="1" ht="18" hidden="1" customHeight="1">
      <c r="A30" s="247" t="s">
        <v>90</v>
      </c>
      <c r="B30" s="247"/>
      <c r="C30" s="247"/>
      <c r="D30" s="247"/>
      <c r="E30" s="247" t="s">
        <v>40</v>
      </c>
      <c r="F30" s="247"/>
      <c r="G30" s="247"/>
      <c r="H30" s="247"/>
      <c r="I30" s="247" t="s">
        <v>39</v>
      </c>
      <c r="J30" s="247"/>
      <c r="L30" s="59"/>
    </row>
    <row r="31" spans="1:12" ht="18" hidden="1" customHeight="1">
      <c r="I31" s="13"/>
      <c r="L31" s="12"/>
    </row>
    <row r="32" spans="1:12" s="104" customFormat="1" ht="18" hidden="1" customHeight="1">
      <c r="A32" s="240" t="s">
        <v>51</v>
      </c>
      <c r="B32" s="240"/>
      <c r="C32" s="240"/>
      <c r="D32" s="240"/>
      <c r="E32" s="240" t="s">
        <v>51</v>
      </c>
      <c r="F32" s="240"/>
      <c r="G32" s="240"/>
      <c r="H32" s="240"/>
      <c r="I32" s="240" t="s">
        <v>51</v>
      </c>
      <c r="J32" s="240"/>
      <c r="L32" s="107"/>
    </row>
    <row r="33" spans="1:12" ht="18" hidden="1" customHeight="1">
      <c r="A33" s="50"/>
      <c r="B33" s="50"/>
      <c r="C33" s="50"/>
      <c r="D33" s="50"/>
      <c r="E33" s="50"/>
      <c r="F33" s="50"/>
      <c r="G33" s="50"/>
      <c r="H33" s="50"/>
      <c r="I33" s="50"/>
      <c r="J33" s="50"/>
      <c r="L33" s="12"/>
    </row>
    <row r="34" spans="1:12" ht="18" hidden="1" customHeight="1">
      <c r="I34" s="13"/>
      <c r="L34" s="12"/>
    </row>
    <row r="35" spans="1:12" ht="18" hidden="1" customHeight="1">
      <c r="A35" s="225" t="s">
        <v>88</v>
      </c>
      <c r="B35" s="225"/>
      <c r="C35" s="225"/>
      <c r="D35" s="225"/>
      <c r="E35" s="225" t="s">
        <v>64</v>
      </c>
      <c r="F35" s="225"/>
      <c r="G35" s="225"/>
      <c r="H35" s="225"/>
      <c r="I35" s="225" t="s">
        <v>60</v>
      </c>
      <c r="J35" s="225"/>
      <c r="K35" s="225"/>
      <c r="L35" s="12"/>
    </row>
    <row r="36" spans="1:12" ht="18" customHeight="1">
      <c r="A36" s="149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2"/>
    </row>
    <row r="37" spans="1:12" ht="18" customHeight="1">
      <c r="A37" s="155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2"/>
    </row>
    <row r="38" spans="1:12" ht="18" customHeight="1">
      <c r="A38" s="155"/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2"/>
    </row>
    <row r="39" spans="1:12" ht="18" customHeight="1">
      <c r="A39" s="155"/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2"/>
    </row>
    <row r="40" spans="1:12" ht="18" customHeight="1">
      <c r="A40" s="155"/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2"/>
    </row>
    <row r="41" spans="1:12" ht="18" customHeight="1">
      <c r="A41" s="155"/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2"/>
    </row>
    <row r="42" spans="1:12" ht="18" customHeight="1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2"/>
    </row>
    <row r="43" spans="1:12" ht="18" customHeight="1">
      <c r="A43" s="155"/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2"/>
    </row>
    <row r="44" spans="1:12" ht="18" customHeight="1">
      <c r="A44" s="165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2"/>
    </row>
    <row r="45" spans="1:12" ht="18" customHeight="1">
      <c r="A45" s="165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2"/>
    </row>
    <row r="46" spans="1:12" ht="18" customHeight="1">
      <c r="A46" s="165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2"/>
    </row>
    <row r="47" spans="1:12" ht="50.1" customHeight="1">
      <c r="A47" s="230" t="s">
        <v>483</v>
      </c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13"/>
    </row>
    <row r="48" spans="1:12" s="7" customFormat="1" ht="24.95" customHeight="1">
      <c r="A48" s="232" t="s">
        <v>447</v>
      </c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17"/>
    </row>
    <row r="49" spans="1:12" s="7" customFormat="1" ht="35.1" customHeight="1">
      <c r="A49" s="157" t="s">
        <v>0</v>
      </c>
      <c r="B49" s="157" t="s">
        <v>50</v>
      </c>
      <c r="C49" s="235" t="s">
        <v>6</v>
      </c>
      <c r="D49" s="235"/>
      <c r="E49" s="3" t="s">
        <v>7</v>
      </c>
      <c r="F49" s="21" t="s">
        <v>13</v>
      </c>
      <c r="G49" s="4" t="s">
        <v>1</v>
      </c>
      <c r="H49" s="157" t="s">
        <v>8</v>
      </c>
      <c r="I49" s="4" t="s">
        <v>10</v>
      </c>
      <c r="J49" s="4" t="s">
        <v>9</v>
      </c>
      <c r="K49" s="157" t="s">
        <v>2</v>
      </c>
      <c r="L49" s="4" t="s">
        <v>12</v>
      </c>
    </row>
    <row r="50" spans="1:12" s="7" customFormat="1" ht="24.95" customHeight="1">
      <c r="A50" s="138">
        <v>1</v>
      </c>
      <c r="B50" s="158" t="s">
        <v>455</v>
      </c>
      <c r="C50" s="53" t="s">
        <v>456</v>
      </c>
      <c r="D50" s="54" t="s">
        <v>457</v>
      </c>
      <c r="E50" s="51" t="s">
        <v>477</v>
      </c>
      <c r="F50" s="56">
        <v>7.98</v>
      </c>
      <c r="G50" s="55">
        <v>80</v>
      </c>
      <c r="H50" s="44" t="str">
        <f t="shared" ref="H50:H63" si="2">IF(AND(F50&gt;=9,G50&gt;=90),"550.000",IF(AND(F50&gt;=8,G50&gt;=80),"475.000",IF(AND(F50&gt;=7,G50&gt;=70),"300.000"," ")))</f>
        <v>300.000</v>
      </c>
      <c r="I50" s="45">
        <f t="shared" ref="I50:I63" si="3">H50*5</f>
        <v>1500000</v>
      </c>
      <c r="J50" s="159" t="s">
        <v>478</v>
      </c>
      <c r="K50" s="46"/>
      <c r="L50" s="88"/>
    </row>
    <row r="51" spans="1:12" s="7" customFormat="1" ht="24.95" customHeight="1">
      <c r="A51" s="138">
        <v>2</v>
      </c>
      <c r="B51" s="158" t="s">
        <v>458</v>
      </c>
      <c r="C51" s="53" t="s">
        <v>459</v>
      </c>
      <c r="D51" s="54" t="s">
        <v>79</v>
      </c>
      <c r="E51" s="51" t="s">
        <v>477</v>
      </c>
      <c r="F51" s="56">
        <v>7.28</v>
      </c>
      <c r="G51" s="55">
        <v>73</v>
      </c>
      <c r="H51" s="44" t="str">
        <f t="shared" si="2"/>
        <v>300.000</v>
      </c>
      <c r="I51" s="45">
        <f t="shared" si="3"/>
        <v>1500000</v>
      </c>
      <c r="J51" s="159" t="s">
        <v>478</v>
      </c>
      <c r="K51" s="46"/>
      <c r="L51" s="88"/>
    </row>
    <row r="52" spans="1:12" s="7" customFormat="1" ht="24.95" customHeight="1">
      <c r="A52" s="138">
        <v>3</v>
      </c>
      <c r="B52" s="52" t="s">
        <v>460</v>
      </c>
      <c r="C52" s="53" t="s">
        <v>461</v>
      </c>
      <c r="D52" s="54" t="s">
        <v>296</v>
      </c>
      <c r="E52" s="51" t="s">
        <v>477</v>
      </c>
      <c r="F52" s="56">
        <v>7.5</v>
      </c>
      <c r="G52" s="55">
        <v>75</v>
      </c>
      <c r="H52" s="123" t="str">
        <f t="shared" si="2"/>
        <v>300.000</v>
      </c>
      <c r="I52" s="83">
        <f t="shared" si="3"/>
        <v>1500000</v>
      </c>
      <c r="J52" s="159" t="s">
        <v>478</v>
      </c>
      <c r="K52" s="46"/>
      <c r="L52" s="88"/>
    </row>
    <row r="53" spans="1:12" s="7" customFormat="1" ht="24.95" customHeight="1">
      <c r="A53" s="138">
        <v>4</v>
      </c>
      <c r="B53" s="158" t="s">
        <v>462</v>
      </c>
      <c r="C53" s="53" t="s">
        <v>309</v>
      </c>
      <c r="D53" s="54" t="s">
        <v>178</v>
      </c>
      <c r="E53" s="51" t="s">
        <v>477</v>
      </c>
      <c r="F53" s="56">
        <v>7.98</v>
      </c>
      <c r="G53" s="55">
        <v>80</v>
      </c>
      <c r="H53" s="44" t="str">
        <f t="shared" ref="H53:H58" si="4">IF(AND(F53&gt;=9,G53&gt;=90),"550.000",IF(AND(F53&gt;=8,G53&gt;=80),"475.000",IF(AND(F53&gt;=7,G53&gt;=70),"300.000"," ")))</f>
        <v>300.000</v>
      </c>
      <c r="I53" s="45">
        <f t="shared" ref="I53:I58" si="5">H53*5</f>
        <v>1500000</v>
      </c>
      <c r="J53" s="159" t="s">
        <v>478</v>
      </c>
      <c r="K53" s="46"/>
      <c r="L53" s="88"/>
    </row>
    <row r="54" spans="1:12" s="7" customFormat="1" ht="24.95" customHeight="1">
      <c r="A54" s="138">
        <v>5</v>
      </c>
      <c r="B54" s="52" t="s">
        <v>479</v>
      </c>
      <c r="C54" s="53" t="s">
        <v>420</v>
      </c>
      <c r="D54" s="54" t="s">
        <v>158</v>
      </c>
      <c r="E54" s="51" t="s">
        <v>452</v>
      </c>
      <c r="F54" s="56">
        <v>8.1999999999999993</v>
      </c>
      <c r="G54" s="55">
        <v>90</v>
      </c>
      <c r="H54" s="44" t="str">
        <f t="shared" si="4"/>
        <v>475.000</v>
      </c>
      <c r="I54" s="45">
        <f t="shared" si="5"/>
        <v>2375000</v>
      </c>
      <c r="J54" s="160" t="s">
        <v>480</v>
      </c>
      <c r="K54" s="46"/>
      <c r="L54" s="88"/>
    </row>
    <row r="55" spans="1:12" s="7" customFormat="1" ht="24.95" customHeight="1">
      <c r="A55" s="138">
        <v>6</v>
      </c>
      <c r="B55" s="52" t="s">
        <v>463</v>
      </c>
      <c r="C55" s="53" t="s">
        <v>464</v>
      </c>
      <c r="D55" s="54" t="s">
        <v>154</v>
      </c>
      <c r="E55" s="51" t="s">
        <v>481</v>
      </c>
      <c r="F55" s="56">
        <v>7.03</v>
      </c>
      <c r="G55" s="55">
        <v>79</v>
      </c>
      <c r="H55" s="44" t="str">
        <f t="shared" si="4"/>
        <v>300.000</v>
      </c>
      <c r="I55" s="45">
        <f t="shared" si="5"/>
        <v>1500000</v>
      </c>
      <c r="J55" s="159" t="s">
        <v>482</v>
      </c>
      <c r="K55" s="46"/>
      <c r="L55" s="88"/>
    </row>
    <row r="56" spans="1:12" s="7" customFormat="1" ht="24.95" customHeight="1">
      <c r="A56" s="138">
        <v>7</v>
      </c>
      <c r="B56" s="52" t="s">
        <v>465</v>
      </c>
      <c r="C56" s="53" t="s">
        <v>434</v>
      </c>
      <c r="D56" s="54" t="s">
        <v>429</v>
      </c>
      <c r="E56" s="51" t="s">
        <v>481</v>
      </c>
      <c r="F56" s="56">
        <v>8.1999999999999993</v>
      </c>
      <c r="G56" s="55">
        <v>73</v>
      </c>
      <c r="H56" s="44" t="str">
        <f t="shared" si="4"/>
        <v>300.000</v>
      </c>
      <c r="I56" s="45">
        <f t="shared" si="5"/>
        <v>1500000</v>
      </c>
      <c r="J56" s="159" t="s">
        <v>482</v>
      </c>
      <c r="K56" s="46"/>
      <c r="L56" s="88"/>
    </row>
    <row r="57" spans="1:12" s="7" customFormat="1" ht="24.95" customHeight="1">
      <c r="A57" s="138">
        <v>8</v>
      </c>
      <c r="B57" s="52" t="s">
        <v>466</v>
      </c>
      <c r="C57" s="53" t="s">
        <v>467</v>
      </c>
      <c r="D57" s="54" t="s">
        <v>125</v>
      </c>
      <c r="E57" s="51" t="s">
        <v>481</v>
      </c>
      <c r="F57" s="56">
        <v>7.3</v>
      </c>
      <c r="G57" s="55">
        <v>73</v>
      </c>
      <c r="H57" s="139" t="str">
        <f t="shared" si="4"/>
        <v>300.000</v>
      </c>
      <c r="I57" s="140">
        <f t="shared" si="5"/>
        <v>1500000</v>
      </c>
      <c r="J57" s="159" t="s">
        <v>482</v>
      </c>
      <c r="K57" s="46"/>
      <c r="L57" s="88"/>
    </row>
    <row r="58" spans="1:12" s="7" customFormat="1" ht="24.95" customHeight="1">
      <c r="A58" s="138">
        <v>9</v>
      </c>
      <c r="B58" s="52" t="s">
        <v>468</v>
      </c>
      <c r="C58" s="53" t="s">
        <v>404</v>
      </c>
      <c r="D58" s="54" t="s">
        <v>180</v>
      </c>
      <c r="E58" s="51" t="s">
        <v>481</v>
      </c>
      <c r="F58" s="56">
        <v>7.23</v>
      </c>
      <c r="G58" s="55">
        <v>71</v>
      </c>
      <c r="H58" s="44" t="str">
        <f t="shared" si="4"/>
        <v>300.000</v>
      </c>
      <c r="I58" s="45">
        <f t="shared" si="5"/>
        <v>1500000</v>
      </c>
      <c r="J58" s="159" t="s">
        <v>482</v>
      </c>
      <c r="K58" s="46"/>
      <c r="L58" s="88"/>
    </row>
    <row r="59" spans="1:12" s="7" customFormat="1" ht="24.95" customHeight="1">
      <c r="A59" s="138">
        <v>10</v>
      </c>
      <c r="B59" s="52" t="s">
        <v>469</v>
      </c>
      <c r="C59" s="53" t="s">
        <v>470</v>
      </c>
      <c r="D59" s="54" t="s">
        <v>327</v>
      </c>
      <c r="E59" s="51" t="s">
        <v>481</v>
      </c>
      <c r="F59" s="56">
        <v>7.9</v>
      </c>
      <c r="G59" s="55">
        <v>70</v>
      </c>
      <c r="H59" s="44" t="str">
        <f t="shared" si="2"/>
        <v>300.000</v>
      </c>
      <c r="I59" s="45">
        <f t="shared" si="3"/>
        <v>1500000</v>
      </c>
      <c r="J59" s="159" t="s">
        <v>482</v>
      </c>
      <c r="K59" s="46"/>
      <c r="L59" s="88"/>
    </row>
    <row r="60" spans="1:12" s="7" customFormat="1" ht="24.95" customHeight="1">
      <c r="A60" s="138">
        <v>11</v>
      </c>
      <c r="B60" s="52" t="s">
        <v>471</v>
      </c>
      <c r="C60" s="53" t="s">
        <v>81</v>
      </c>
      <c r="D60" s="54" t="s">
        <v>408</v>
      </c>
      <c r="E60" s="51" t="s">
        <v>481</v>
      </c>
      <c r="F60" s="56">
        <v>8.65</v>
      </c>
      <c r="G60" s="55">
        <v>78</v>
      </c>
      <c r="H60" s="44" t="str">
        <f t="shared" si="2"/>
        <v>300.000</v>
      </c>
      <c r="I60" s="45">
        <f t="shared" si="3"/>
        <v>1500000</v>
      </c>
      <c r="J60" s="159" t="s">
        <v>482</v>
      </c>
      <c r="K60" s="46"/>
      <c r="L60" s="88"/>
    </row>
    <row r="61" spans="1:12" s="7" customFormat="1" ht="24.95" customHeight="1">
      <c r="A61" s="138">
        <v>12</v>
      </c>
      <c r="B61" s="52" t="s">
        <v>472</v>
      </c>
      <c r="C61" s="53" t="s">
        <v>433</v>
      </c>
      <c r="D61" s="54" t="s">
        <v>171</v>
      </c>
      <c r="E61" s="51" t="s">
        <v>481</v>
      </c>
      <c r="F61" s="56">
        <v>8.68</v>
      </c>
      <c r="G61" s="55">
        <v>80</v>
      </c>
      <c r="H61" s="44" t="str">
        <f t="shared" si="2"/>
        <v>475.000</v>
      </c>
      <c r="I61" s="45">
        <f t="shared" si="3"/>
        <v>2375000</v>
      </c>
      <c r="J61" s="159" t="s">
        <v>482</v>
      </c>
      <c r="K61" s="46"/>
      <c r="L61" s="88"/>
    </row>
    <row r="62" spans="1:12" s="7" customFormat="1" ht="24.95" customHeight="1">
      <c r="A62" s="138">
        <v>13</v>
      </c>
      <c r="B62" s="52" t="s">
        <v>473</v>
      </c>
      <c r="C62" s="53" t="s">
        <v>474</v>
      </c>
      <c r="D62" s="54" t="s">
        <v>173</v>
      </c>
      <c r="E62" s="51" t="s">
        <v>481</v>
      </c>
      <c r="F62" s="56">
        <v>8.33</v>
      </c>
      <c r="G62" s="55">
        <v>79</v>
      </c>
      <c r="H62" s="139" t="str">
        <f t="shared" si="2"/>
        <v>300.000</v>
      </c>
      <c r="I62" s="140">
        <f t="shared" si="3"/>
        <v>1500000</v>
      </c>
      <c r="J62" s="159" t="s">
        <v>482</v>
      </c>
      <c r="K62" s="46"/>
      <c r="L62" s="88"/>
    </row>
    <row r="63" spans="1:12" s="7" customFormat="1" ht="24.95" customHeight="1">
      <c r="A63" s="138">
        <v>14</v>
      </c>
      <c r="B63" s="52" t="s">
        <v>475</v>
      </c>
      <c r="C63" s="53" t="s">
        <v>476</v>
      </c>
      <c r="D63" s="54" t="s">
        <v>192</v>
      </c>
      <c r="E63" s="51" t="s">
        <v>481</v>
      </c>
      <c r="F63" s="56">
        <v>8.23</v>
      </c>
      <c r="G63" s="55">
        <v>77</v>
      </c>
      <c r="H63" s="44" t="str">
        <f t="shared" si="2"/>
        <v>300.000</v>
      </c>
      <c r="I63" s="45">
        <f t="shared" si="3"/>
        <v>1500000</v>
      </c>
      <c r="J63" s="159" t="s">
        <v>482</v>
      </c>
      <c r="K63" s="46"/>
      <c r="L63" s="88"/>
    </row>
    <row r="64" spans="1:12" s="7" customFormat="1" ht="24.95" customHeight="1">
      <c r="A64" s="219" t="s">
        <v>3</v>
      </c>
      <c r="B64" s="219"/>
      <c r="C64" s="219"/>
      <c r="D64" s="97">
        <f>A63</f>
        <v>14</v>
      </c>
      <c r="E64" s="220" t="s">
        <v>497</v>
      </c>
      <c r="F64" s="221"/>
      <c r="G64" s="221"/>
      <c r="H64" s="222"/>
      <c r="I64" s="101">
        <f>SUM(I50:I63)</f>
        <v>22750000</v>
      </c>
      <c r="J64" s="246"/>
      <c r="K64" s="241"/>
      <c r="L64" s="47">
        <f>COUNTIF(L21:L63,"Nữ")</f>
        <v>0</v>
      </c>
    </row>
    <row r="65" spans="1:12" ht="24.95" customHeight="1">
      <c r="A65" s="243" t="s">
        <v>498</v>
      </c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8"/>
    </row>
    <row r="66" spans="1:12" ht="18" customHeight="1">
      <c r="B66" s="10"/>
    </row>
    <row r="67" spans="1:12" ht="18" customHeight="1"/>
  </sheetData>
  <sortState ref="A19:L26">
    <sortCondition descending="1" ref="F19:F26"/>
  </sortState>
  <mergeCells count="31">
    <mergeCell ref="J64:K64"/>
    <mergeCell ref="A65:K65"/>
    <mergeCell ref="A35:D35"/>
    <mergeCell ref="E35:H35"/>
    <mergeCell ref="I35:K35"/>
    <mergeCell ref="A47:K47"/>
    <mergeCell ref="A48:K48"/>
    <mergeCell ref="C49:D49"/>
    <mergeCell ref="A64:C64"/>
    <mergeCell ref="E64:H64"/>
    <mergeCell ref="A28:K28"/>
    <mergeCell ref="A30:D30"/>
    <mergeCell ref="E30:H30"/>
    <mergeCell ref="I30:J30"/>
    <mergeCell ref="A32:D32"/>
    <mergeCell ref="E32:H32"/>
    <mergeCell ref="I32:J32"/>
    <mergeCell ref="A27:C27"/>
    <mergeCell ref="E27:H27"/>
    <mergeCell ref="J27:K27"/>
    <mergeCell ref="A1:E1"/>
    <mergeCell ref="F1:K1"/>
    <mergeCell ref="A2:E2"/>
    <mergeCell ref="F2:K2"/>
    <mergeCell ref="A3:E3"/>
    <mergeCell ref="F3:K3"/>
    <mergeCell ref="A4:E4"/>
    <mergeCell ref="A5:K5"/>
    <mergeCell ref="A6:K6"/>
    <mergeCell ref="A7:K7"/>
    <mergeCell ref="C9:D9"/>
  </mergeCells>
  <conditionalFormatting sqref="I18 I25 I12:I13">
    <cfRule type="cellIs" dxfId="65" priority="97" stopIfTrue="1" operator="equal">
      <formula>2375000</formula>
    </cfRule>
    <cfRule type="cellIs" dxfId="64" priority="98" stopIfTrue="1" operator="equal">
      <formula>2750000</formula>
    </cfRule>
  </conditionalFormatting>
  <conditionalFormatting sqref="I10:I11">
    <cfRule type="cellIs" dxfId="63" priority="95" stopIfTrue="1" operator="equal">
      <formula>2375000</formula>
    </cfRule>
    <cfRule type="cellIs" dxfId="62" priority="96" stopIfTrue="1" operator="equal">
      <formula>2750000</formula>
    </cfRule>
  </conditionalFormatting>
  <conditionalFormatting sqref="I15:I17">
    <cfRule type="cellIs" dxfId="61" priority="93" stopIfTrue="1" operator="equal">
      <formula>2375000</formula>
    </cfRule>
    <cfRule type="cellIs" dxfId="60" priority="94" stopIfTrue="1" operator="equal">
      <formula>2750000</formula>
    </cfRule>
  </conditionalFormatting>
  <conditionalFormatting sqref="F25 F10:F18">
    <cfRule type="cellIs" dxfId="59" priority="90" stopIfTrue="1" operator="lessThan">
      <formula>3</formula>
    </cfRule>
    <cfRule type="cellIs" dxfId="58" priority="91" stopIfTrue="1" operator="lessThan">
      <formula>5</formula>
    </cfRule>
    <cfRule type="cellIs" dxfId="57" priority="92" stopIfTrue="1" operator="notBetween">
      <formula>7</formula>
      <formula>"&lt;7"</formula>
    </cfRule>
  </conditionalFormatting>
  <conditionalFormatting sqref="G25 G10:G18">
    <cfRule type="cellIs" dxfId="56" priority="87" stopIfTrue="1" operator="lessThan">
      <formula>30</formula>
    </cfRule>
    <cfRule type="cellIs" dxfId="55" priority="88" stopIfTrue="1" operator="lessThan">
      <formula>50</formula>
    </cfRule>
    <cfRule type="cellIs" dxfId="54" priority="89" stopIfTrue="1" operator="notBetween">
      <formula>70</formula>
      <formula>"&lt;70"</formula>
    </cfRule>
  </conditionalFormatting>
  <conditionalFormatting sqref="I26">
    <cfRule type="cellIs" dxfId="53" priority="85" stopIfTrue="1" operator="equal">
      <formula>2375000</formula>
    </cfRule>
    <cfRule type="cellIs" dxfId="52" priority="86" stopIfTrue="1" operator="equal">
      <formula>2750000</formula>
    </cfRule>
  </conditionalFormatting>
  <conditionalFormatting sqref="I19:I20 I23">
    <cfRule type="cellIs" dxfId="51" priority="83" stopIfTrue="1" operator="equal">
      <formula>2375000</formula>
    </cfRule>
    <cfRule type="cellIs" dxfId="50" priority="84" stopIfTrue="1" operator="equal">
      <formula>2750000</formula>
    </cfRule>
  </conditionalFormatting>
  <conditionalFormatting sqref="F19:F20 F23 F26">
    <cfRule type="cellIs" dxfId="49" priority="80" stopIfTrue="1" operator="lessThan">
      <formula>3</formula>
    </cfRule>
    <cfRule type="cellIs" dxfId="48" priority="81" stopIfTrue="1" operator="lessThan">
      <formula>5</formula>
    </cfRule>
    <cfRule type="cellIs" dxfId="47" priority="82" stopIfTrue="1" operator="notBetween">
      <formula>7</formula>
      <formula>"&lt;7"</formula>
    </cfRule>
  </conditionalFormatting>
  <conditionalFormatting sqref="G19:G20 G23 G26">
    <cfRule type="cellIs" dxfId="46" priority="77" stopIfTrue="1" operator="lessThan">
      <formula>30</formula>
    </cfRule>
    <cfRule type="cellIs" dxfId="45" priority="78" stopIfTrue="1" operator="lessThan">
      <formula>50</formula>
    </cfRule>
    <cfRule type="cellIs" dxfId="44" priority="79" stopIfTrue="1" operator="notBetween">
      <formula>70</formula>
      <formula>"&lt;70"</formula>
    </cfRule>
  </conditionalFormatting>
  <conditionalFormatting sqref="I63">
    <cfRule type="cellIs" dxfId="43" priority="75" stopIfTrue="1" operator="equal">
      <formula>2375000</formula>
    </cfRule>
    <cfRule type="cellIs" dxfId="42" priority="76" stopIfTrue="1" operator="equal">
      <formula>2750000</formula>
    </cfRule>
  </conditionalFormatting>
  <conditionalFormatting sqref="I21:I22">
    <cfRule type="cellIs" dxfId="41" priority="73" stopIfTrue="1" operator="equal">
      <formula>2375000</formula>
    </cfRule>
    <cfRule type="cellIs" dxfId="40" priority="74" stopIfTrue="1" operator="equal">
      <formula>2750000</formula>
    </cfRule>
  </conditionalFormatting>
  <conditionalFormatting sqref="I60:I62">
    <cfRule type="cellIs" dxfId="39" priority="71" stopIfTrue="1" operator="equal">
      <formula>2375000</formula>
    </cfRule>
    <cfRule type="cellIs" dxfId="38" priority="72" stopIfTrue="1" operator="equal">
      <formula>2750000</formula>
    </cfRule>
  </conditionalFormatting>
  <conditionalFormatting sqref="I59">
    <cfRule type="cellIs" dxfId="37" priority="63" stopIfTrue="1" operator="equal">
      <formula>2375000</formula>
    </cfRule>
    <cfRule type="cellIs" dxfId="36" priority="64" stopIfTrue="1" operator="equal">
      <formula>2750000</formula>
    </cfRule>
  </conditionalFormatting>
  <conditionalFormatting sqref="I50:I52">
    <cfRule type="cellIs" dxfId="35" priority="61" stopIfTrue="1" operator="equal">
      <formula>2375000</formula>
    </cfRule>
    <cfRule type="cellIs" dxfId="34" priority="62" stopIfTrue="1" operator="equal">
      <formula>2750000</formula>
    </cfRule>
  </conditionalFormatting>
  <conditionalFormatting sqref="I58">
    <cfRule type="cellIs" dxfId="33" priority="53" stopIfTrue="1" operator="equal">
      <formula>2375000</formula>
    </cfRule>
    <cfRule type="cellIs" dxfId="32" priority="54" stopIfTrue="1" operator="equal">
      <formula>2750000</formula>
    </cfRule>
  </conditionalFormatting>
  <conditionalFormatting sqref="I55:I57">
    <cfRule type="cellIs" dxfId="31" priority="51" stopIfTrue="1" operator="equal">
      <formula>2375000</formula>
    </cfRule>
    <cfRule type="cellIs" dxfId="30" priority="52" stopIfTrue="1" operator="equal">
      <formula>2750000</formula>
    </cfRule>
  </conditionalFormatting>
  <conditionalFormatting sqref="I53:I54">
    <cfRule type="cellIs" dxfId="29" priority="43" stopIfTrue="1" operator="equal">
      <formula>2375000</formula>
    </cfRule>
    <cfRule type="cellIs" dxfId="28" priority="44" stopIfTrue="1" operator="equal">
      <formula>2750000</formula>
    </cfRule>
  </conditionalFormatting>
  <conditionalFormatting sqref="F50:F53 F21:F22">
    <cfRule type="cellIs" dxfId="27" priority="34" stopIfTrue="1" operator="lessThan">
      <formula>3</formula>
    </cfRule>
    <cfRule type="cellIs" dxfId="26" priority="35" stopIfTrue="1" operator="lessThan">
      <formula>5</formula>
    </cfRule>
    <cfRule type="cellIs" dxfId="25" priority="36" stopIfTrue="1" operator="notBetween">
      <formula>7</formula>
      <formula>"&lt;7"</formula>
    </cfRule>
  </conditionalFormatting>
  <conditionalFormatting sqref="G50:G53 G21:G22">
    <cfRule type="cellIs" dxfId="24" priority="31" stopIfTrue="1" operator="lessThan">
      <formula>30</formula>
    </cfRule>
    <cfRule type="cellIs" dxfId="23" priority="32" stopIfTrue="1" operator="lessThan">
      <formula>50</formula>
    </cfRule>
    <cfRule type="cellIs" dxfId="22" priority="33" stopIfTrue="1" operator="notBetween">
      <formula>70</formula>
      <formula>"&lt;70"</formula>
    </cfRule>
  </conditionalFormatting>
  <conditionalFormatting sqref="F55:F63">
    <cfRule type="cellIs" dxfId="21" priority="28" stopIfTrue="1" operator="lessThan">
      <formula>3</formula>
    </cfRule>
    <cfRule type="cellIs" dxfId="20" priority="29" stopIfTrue="1" operator="lessThan">
      <formula>5</formula>
    </cfRule>
    <cfRule type="cellIs" dxfId="19" priority="30" stopIfTrue="1" operator="notBetween">
      <formula>7</formula>
      <formula>"&lt;7"</formula>
    </cfRule>
  </conditionalFormatting>
  <conditionalFormatting sqref="G55:G63">
    <cfRule type="cellIs" dxfId="18" priority="25" stopIfTrue="1" operator="lessThan">
      <formula>30</formula>
    </cfRule>
    <cfRule type="cellIs" dxfId="17" priority="26" stopIfTrue="1" operator="lessThan">
      <formula>50</formula>
    </cfRule>
    <cfRule type="cellIs" dxfId="16" priority="27" stopIfTrue="1" operator="notBetween">
      <formula>70</formula>
      <formula>"&lt;70"</formula>
    </cfRule>
  </conditionalFormatting>
  <conditionalFormatting sqref="F54">
    <cfRule type="cellIs" dxfId="15" priority="22" stopIfTrue="1" operator="lessThan">
      <formula>3</formula>
    </cfRule>
    <cfRule type="cellIs" dxfId="14" priority="23" stopIfTrue="1" operator="lessThan">
      <formula>5</formula>
    </cfRule>
    <cfRule type="cellIs" dxfId="13" priority="24" stopIfTrue="1" operator="notBetween">
      <formula>7</formula>
      <formula>"&lt;7"</formula>
    </cfRule>
  </conditionalFormatting>
  <conditionalFormatting sqref="G54">
    <cfRule type="cellIs" dxfId="12" priority="19" stopIfTrue="1" operator="lessThan">
      <formula>30</formula>
    </cfRule>
    <cfRule type="cellIs" dxfId="11" priority="20" stopIfTrue="1" operator="lessThan">
      <formula>50</formula>
    </cfRule>
    <cfRule type="cellIs" dxfId="10" priority="21" stopIfTrue="1" operator="notBetween">
      <formula>70</formula>
      <formula>"&lt;70"</formula>
    </cfRule>
  </conditionalFormatting>
  <conditionalFormatting sqref="I14">
    <cfRule type="cellIs" dxfId="9" priority="17" stopIfTrue="1" operator="equal">
      <formula>2375000</formula>
    </cfRule>
    <cfRule type="cellIs" dxfId="8" priority="18" stopIfTrue="1" operator="equal">
      <formula>2750000</formula>
    </cfRule>
  </conditionalFormatting>
  <conditionalFormatting sqref="I24">
    <cfRule type="cellIs" dxfId="7" priority="7" stopIfTrue="1" operator="equal">
      <formula>2375000</formula>
    </cfRule>
    <cfRule type="cellIs" dxfId="6" priority="8" stopIfTrue="1" operator="equal">
      <formula>2750000</formula>
    </cfRule>
  </conditionalFormatting>
  <conditionalFormatting sqref="F24">
    <cfRule type="cellIs" dxfId="5" priority="4" stopIfTrue="1" operator="lessThan">
      <formula>3</formula>
    </cfRule>
    <cfRule type="cellIs" dxfId="4" priority="5" stopIfTrue="1" operator="lessThan">
      <formula>5</formula>
    </cfRule>
    <cfRule type="cellIs" dxfId="3" priority="6" stopIfTrue="1" operator="notBetween">
      <formula>7</formula>
      <formula>"&lt;7"</formula>
    </cfRule>
  </conditionalFormatting>
  <conditionalFormatting sqref="G24">
    <cfRule type="cellIs" dxfId="2" priority="1" stopIfTrue="1" operator="lessThan">
      <formula>30</formula>
    </cfRule>
    <cfRule type="cellIs" dxfId="1" priority="2" stopIfTrue="1" operator="lessThan">
      <formula>50</formula>
    </cfRule>
    <cfRule type="cellIs" dxfId="0" priority="3" stopIfTrue="1" operator="notBetween">
      <formula>70</formula>
      <formula>"&lt;70"</formula>
    </cfRule>
  </conditionalFormatting>
  <pageMargins left="0.5" right="0.25" top="0.5" bottom="0.3" header="0" footer="0.25"/>
  <pageSetup paperSize="9" scale="9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I7" sqref="I7"/>
    </sheetView>
  </sheetViews>
  <sheetFormatPr defaultColWidth="9" defaultRowHeight="15"/>
  <cols>
    <col min="1" max="2" width="22.625" style="2" customWidth="1"/>
    <col min="3" max="3" width="9.625" style="2" customWidth="1"/>
    <col min="4" max="4" width="8.625" style="2" customWidth="1"/>
    <col min="5" max="5" width="10.625" style="2" customWidth="1"/>
    <col min="6" max="6" width="8.625" style="2" customWidth="1"/>
    <col min="7" max="7" width="12" style="2" customWidth="1"/>
    <col min="8" max="16384" width="9" style="2"/>
  </cols>
  <sheetData>
    <row r="1" spans="1:7" s="7" customFormat="1" ht="35.1" customHeight="1" thickTop="1">
      <c r="A1" s="258" t="s">
        <v>38</v>
      </c>
      <c r="B1" s="259"/>
      <c r="C1" s="250" t="s">
        <v>25</v>
      </c>
      <c r="D1" s="251"/>
      <c r="E1" s="251"/>
      <c r="F1" s="251"/>
      <c r="G1" s="252"/>
    </row>
    <row r="2" spans="1:7" s="7" customFormat="1" ht="24.95" customHeight="1">
      <c r="A2" s="22" t="s">
        <v>15</v>
      </c>
      <c r="B2" s="23" t="s">
        <v>18</v>
      </c>
      <c r="C2" s="253" t="s">
        <v>26</v>
      </c>
      <c r="D2" s="254"/>
      <c r="E2" s="254"/>
      <c r="F2" s="254"/>
      <c r="G2" s="255"/>
    </row>
    <row r="3" spans="1:7" s="7" customFormat="1" ht="24.95" customHeight="1">
      <c r="A3" s="22" t="s">
        <v>70</v>
      </c>
      <c r="B3" s="23" t="s">
        <v>19</v>
      </c>
      <c r="C3" s="256" t="s">
        <v>27</v>
      </c>
      <c r="D3" s="257"/>
      <c r="E3" s="25">
        <v>550000</v>
      </c>
      <c r="F3" s="6"/>
      <c r="G3" s="30"/>
    </row>
    <row r="4" spans="1:7" s="7" customFormat="1" ht="24.95" customHeight="1">
      <c r="A4" s="22" t="s">
        <v>69</v>
      </c>
      <c r="B4" s="23" t="s">
        <v>20</v>
      </c>
      <c r="C4" s="256" t="s">
        <v>28</v>
      </c>
      <c r="D4" s="257"/>
      <c r="E4" s="25">
        <v>475000</v>
      </c>
      <c r="F4" s="6"/>
      <c r="G4" s="30"/>
    </row>
    <row r="5" spans="1:7" s="7" customFormat="1" ht="24.95" customHeight="1">
      <c r="A5" s="22" t="s">
        <v>68</v>
      </c>
      <c r="B5" s="23" t="s">
        <v>21</v>
      </c>
      <c r="C5" s="256" t="s">
        <v>29</v>
      </c>
      <c r="D5" s="257"/>
      <c r="E5" s="25">
        <v>300000</v>
      </c>
      <c r="F5" s="6"/>
      <c r="G5" s="30"/>
    </row>
    <row r="6" spans="1:7" s="7" customFormat="1" ht="24.95" customHeight="1">
      <c r="A6" s="22" t="s">
        <v>67</v>
      </c>
      <c r="B6" s="23" t="s">
        <v>22</v>
      </c>
      <c r="C6" s="253" t="s">
        <v>30</v>
      </c>
      <c r="D6" s="254"/>
      <c r="E6" s="254"/>
      <c r="F6" s="254"/>
      <c r="G6" s="255"/>
    </row>
    <row r="7" spans="1:7" s="7" customFormat="1" ht="24.95" customHeight="1">
      <c r="A7" s="22" t="s">
        <v>66</v>
      </c>
      <c r="B7" s="23" t="s">
        <v>23</v>
      </c>
      <c r="C7" s="256" t="s">
        <v>27</v>
      </c>
      <c r="D7" s="257"/>
      <c r="E7" s="25">
        <v>500000</v>
      </c>
      <c r="F7" s="6"/>
      <c r="G7" s="30"/>
    </row>
    <row r="8" spans="1:7" s="7" customFormat="1" ht="24.95" customHeight="1">
      <c r="A8" s="22" t="s">
        <v>16</v>
      </c>
      <c r="B8" s="23" t="s">
        <v>24</v>
      </c>
      <c r="C8" s="256" t="s">
        <v>28</v>
      </c>
      <c r="D8" s="257"/>
      <c r="E8" s="25">
        <v>425000</v>
      </c>
      <c r="F8" s="6"/>
      <c r="G8" s="30"/>
    </row>
    <row r="9" spans="1:7" s="7" customFormat="1" ht="24.95" customHeight="1">
      <c r="A9" s="22" t="s">
        <v>11</v>
      </c>
      <c r="B9" s="23" t="s">
        <v>14</v>
      </c>
      <c r="C9" s="256" t="s">
        <v>29</v>
      </c>
      <c r="D9" s="257"/>
      <c r="E9" s="25">
        <v>250000</v>
      </c>
      <c r="F9" s="6"/>
      <c r="G9" s="30"/>
    </row>
    <row r="10" spans="1:7" s="7" customFormat="1" ht="24.95" customHeight="1">
      <c r="A10" s="22" t="s">
        <v>1</v>
      </c>
      <c r="B10" s="24" t="s">
        <v>17</v>
      </c>
      <c r="C10" s="253" t="s">
        <v>31</v>
      </c>
      <c r="D10" s="254"/>
      <c r="E10" s="254"/>
      <c r="F10" s="254"/>
      <c r="G10" s="255"/>
    </row>
    <row r="11" spans="1:7" s="7" customFormat="1" ht="42" customHeight="1" thickBot="1">
      <c r="A11" s="248" t="s">
        <v>41</v>
      </c>
      <c r="B11" s="249"/>
      <c r="C11" s="26" t="s">
        <v>33</v>
      </c>
      <c r="D11" s="27"/>
      <c r="E11" s="28">
        <v>100000</v>
      </c>
      <c r="F11" s="29" t="s">
        <v>32</v>
      </c>
      <c r="G11" s="31">
        <v>140000</v>
      </c>
    </row>
    <row r="12" spans="1:7" ht="20.100000000000001" customHeight="1" thickTop="1"/>
    <row r="13" spans="1:7" ht="20.100000000000001" customHeight="1">
      <c r="A13" s="34" t="s">
        <v>42</v>
      </c>
      <c r="C13" s="40" t="s">
        <v>43</v>
      </c>
      <c r="D13" s="40" t="s">
        <v>44</v>
      </c>
      <c r="E13" s="40" t="s">
        <v>45</v>
      </c>
    </row>
    <row r="14" spans="1:7" ht="18" customHeight="1">
      <c r="A14" s="35" t="s">
        <v>48</v>
      </c>
      <c r="C14" s="41" t="s">
        <v>18</v>
      </c>
      <c r="D14" s="41" t="s">
        <v>18</v>
      </c>
      <c r="E14" s="41" t="s">
        <v>18</v>
      </c>
    </row>
    <row r="15" spans="1:7" ht="18" customHeight="1">
      <c r="A15" s="35" t="s">
        <v>49</v>
      </c>
      <c r="C15" s="41" t="s">
        <v>46</v>
      </c>
      <c r="D15" s="41" t="s">
        <v>46</v>
      </c>
      <c r="E15" s="41" t="s">
        <v>46</v>
      </c>
    </row>
    <row r="16" spans="1:7" ht="18" customHeight="1">
      <c r="A16" s="35" t="s">
        <v>58</v>
      </c>
      <c r="C16" s="41" t="s">
        <v>20</v>
      </c>
      <c r="D16" s="41" t="s">
        <v>20</v>
      </c>
      <c r="E16" s="41" t="s">
        <v>20</v>
      </c>
    </row>
    <row r="17" spans="1:5" ht="18" customHeight="1">
      <c r="C17" s="41" t="s">
        <v>18</v>
      </c>
      <c r="D17" s="41" t="s">
        <v>46</v>
      </c>
      <c r="E17" s="41" t="s">
        <v>46</v>
      </c>
    </row>
    <row r="18" spans="1:5" ht="18" customHeight="1">
      <c r="C18" s="41" t="s">
        <v>46</v>
      </c>
      <c r="D18" s="41" t="s">
        <v>18</v>
      </c>
      <c r="E18" s="41" t="s">
        <v>46</v>
      </c>
    </row>
    <row r="19" spans="1:5" ht="18" customHeight="1">
      <c r="C19" s="41" t="s">
        <v>46</v>
      </c>
      <c r="D19" s="41" t="s">
        <v>20</v>
      </c>
      <c r="E19" s="41" t="s">
        <v>20</v>
      </c>
    </row>
    <row r="20" spans="1:5" ht="18" customHeight="1">
      <c r="C20" s="41" t="s">
        <v>20</v>
      </c>
      <c r="D20" s="41" t="s">
        <v>46</v>
      </c>
      <c r="E20" s="41" t="s">
        <v>20</v>
      </c>
    </row>
    <row r="21" spans="1:5" ht="18" customHeight="1">
      <c r="C21" s="41" t="s">
        <v>18</v>
      </c>
      <c r="D21" s="41" t="s">
        <v>20</v>
      </c>
      <c r="E21" s="41" t="s">
        <v>20</v>
      </c>
    </row>
    <row r="22" spans="1:5" ht="18" customHeight="1">
      <c r="C22" s="41" t="s">
        <v>20</v>
      </c>
      <c r="D22" s="41" t="s">
        <v>18</v>
      </c>
      <c r="E22" s="41" t="s">
        <v>20</v>
      </c>
    </row>
    <row r="23" spans="1:5" ht="18" customHeight="1">
      <c r="C23" s="41" t="s">
        <v>18</v>
      </c>
      <c r="D23" s="41" t="s">
        <v>47</v>
      </c>
      <c r="E23" s="41" t="s">
        <v>47</v>
      </c>
    </row>
    <row r="24" spans="1:5" ht="18" customHeight="1">
      <c r="C24" s="41" t="s">
        <v>46</v>
      </c>
      <c r="D24" s="41" t="s">
        <v>47</v>
      </c>
      <c r="E24" s="41" t="s">
        <v>47</v>
      </c>
    </row>
    <row r="25" spans="1:5" ht="18" customHeight="1">
      <c r="C25" s="41" t="s">
        <v>20</v>
      </c>
      <c r="D25" s="41" t="s">
        <v>47</v>
      </c>
      <c r="E25" s="41" t="s">
        <v>47</v>
      </c>
    </row>
    <row r="26" spans="1:5" ht="18" customHeight="1">
      <c r="C26" s="41" t="s">
        <v>47</v>
      </c>
      <c r="D26" s="41" t="s">
        <v>18</v>
      </c>
      <c r="E26" s="41" t="s">
        <v>47</v>
      </c>
    </row>
    <row r="27" spans="1:5" ht="18" customHeight="1">
      <c r="C27" s="41" t="s">
        <v>47</v>
      </c>
      <c r="D27" s="41" t="s">
        <v>46</v>
      </c>
      <c r="E27" s="41" t="s">
        <v>47</v>
      </c>
    </row>
    <row r="28" spans="1:5" ht="18" customHeight="1">
      <c r="C28" s="41" t="s">
        <v>47</v>
      </c>
      <c r="D28" s="41" t="s">
        <v>20</v>
      </c>
      <c r="E28" s="41" t="s">
        <v>47</v>
      </c>
    </row>
    <row r="29" spans="1:5" s="36" customFormat="1" ht="20.100000000000001" customHeight="1">
      <c r="A29" s="37" t="s">
        <v>53</v>
      </c>
    </row>
    <row r="30" spans="1:5" s="36" customFormat="1" ht="20.100000000000001" customHeight="1">
      <c r="A30" s="38" t="s">
        <v>55</v>
      </c>
    </row>
    <row r="31" spans="1:5" s="36" customFormat="1" ht="20.100000000000001" customHeight="1">
      <c r="A31" s="38" t="s">
        <v>56</v>
      </c>
    </row>
    <row r="32" spans="1:5" s="36" customFormat="1" ht="20.100000000000001" customHeight="1">
      <c r="A32" s="39" t="s">
        <v>34</v>
      </c>
    </row>
    <row r="33" spans="1:1" s="36" customFormat="1" ht="20.100000000000001" customHeight="1">
      <c r="A33" s="37" t="s">
        <v>54</v>
      </c>
    </row>
    <row r="34" spans="1:1" s="36" customFormat="1" ht="20.100000000000001" customHeight="1">
      <c r="A34" s="39" t="s">
        <v>59</v>
      </c>
    </row>
    <row r="35" spans="1:1" s="36" customFormat="1" ht="20.100000000000001" customHeight="1">
      <c r="A35" s="38" t="s">
        <v>57</v>
      </c>
    </row>
    <row r="36" spans="1:1" s="36" customFormat="1" ht="21.95" customHeight="1">
      <c r="A36" s="37" t="s">
        <v>35</v>
      </c>
    </row>
    <row r="37" spans="1:1" s="36" customFormat="1" ht="21.95" customHeight="1">
      <c r="A37" s="38" t="s">
        <v>61</v>
      </c>
    </row>
    <row r="38" spans="1:1" s="36" customFormat="1" ht="21.95" customHeight="1">
      <c r="A38" s="38" t="s">
        <v>36</v>
      </c>
    </row>
    <row r="39" spans="1:1" s="36" customFormat="1" ht="21.95" customHeight="1">
      <c r="A39" s="38" t="s">
        <v>37</v>
      </c>
    </row>
    <row r="40" spans="1:1" s="36" customFormat="1" ht="20.100000000000001" customHeight="1"/>
  </sheetData>
  <mergeCells count="12">
    <mergeCell ref="A11:B11"/>
    <mergeCell ref="C1:G1"/>
    <mergeCell ref="C2:G2"/>
    <mergeCell ref="C6:G6"/>
    <mergeCell ref="C10:G10"/>
    <mergeCell ref="C3:D3"/>
    <mergeCell ref="C4:D4"/>
    <mergeCell ref="C5:D5"/>
    <mergeCell ref="C7:D7"/>
    <mergeCell ref="C8:D8"/>
    <mergeCell ref="C9:D9"/>
    <mergeCell ref="A1:B1"/>
  </mergeCells>
  <phoneticPr fontId="3" type="noConversion"/>
  <pageMargins left="0.5" right="0.25" top="0.5" bottom="0.5" header="0" footer="0.25"/>
  <pageSetup paperSize="9" orientation="portrait" r:id="rId1"/>
  <headerFooter alignWithMargins="0">
    <oddFooter>&amp;R&amp;P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13</vt:i4>
      </vt:variant>
    </vt:vector>
  </HeadingPairs>
  <TitlesOfParts>
    <vt:vector size="27" baseType="lpstr">
      <vt:lpstr>19T4</vt:lpstr>
      <vt:lpstr>20T4</vt:lpstr>
      <vt:lpstr>21T4</vt:lpstr>
      <vt:lpstr>19C4</vt:lpstr>
      <vt:lpstr>20C1</vt:lpstr>
      <vt:lpstr>20C3 </vt:lpstr>
      <vt:lpstr>20C5 </vt:lpstr>
      <vt:lpstr>20C6</vt:lpstr>
      <vt:lpstr>21C1</vt:lpstr>
      <vt:lpstr>21C3</vt:lpstr>
      <vt:lpstr>21C5</vt:lpstr>
      <vt:lpstr>21C6</vt:lpstr>
      <vt:lpstr>21C7</vt:lpstr>
      <vt:lpstr>H.B</vt:lpstr>
      <vt:lpstr>'19C4'!Print_Titles</vt:lpstr>
      <vt:lpstr>'19T4'!Print_Titles</vt:lpstr>
      <vt:lpstr>'20C1'!Print_Titles</vt:lpstr>
      <vt:lpstr>'20C3 '!Print_Titles</vt:lpstr>
      <vt:lpstr>'20C5 '!Print_Titles</vt:lpstr>
      <vt:lpstr>'20C6'!Print_Titles</vt:lpstr>
      <vt:lpstr>'20T4'!Print_Titles</vt:lpstr>
      <vt:lpstr>'21C1'!Print_Titles</vt:lpstr>
      <vt:lpstr>'21C3'!Print_Titles</vt:lpstr>
      <vt:lpstr>'21C5'!Print_Titles</vt:lpstr>
      <vt:lpstr>'21C6'!Print_Titles</vt:lpstr>
      <vt:lpstr>'21C7'!Print_Titles</vt:lpstr>
      <vt:lpstr>'21T4'!Print_Titles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2023-01-12T02:35:57Z</cp:lastPrinted>
  <dcterms:created xsi:type="dcterms:W3CDTF">1999-12-31T17:03:31Z</dcterms:created>
  <dcterms:modified xsi:type="dcterms:W3CDTF">2023-01-13T01:37:23Z</dcterms:modified>
</cp:coreProperties>
</file>