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8525" windowHeight="7005" firstSheet="1" activeTab="1"/>
  </bookViews>
  <sheets>
    <sheet name="Kangatang" sheetId="12" state="veryHidden" r:id=""/>
    <sheet name="18T4-CNO4" sheetId="11" r:id="rId1"/>
  </sheets>
  <definedNames>
    <definedName name="_xlnm.Print_Area" localSheetId="1">'18T4-CNO4'!$A$1:$I$75</definedName>
    <definedName name="_xlnm.Print_Titles" localSheetId="1">'18T4-CNO4'!$10:$11</definedName>
  </definedNames>
  <calcPr calcId="144525"/>
</workbook>
</file>

<file path=xl/calcChain.xml><?xml version="1.0" encoding="utf-8"?>
<calcChain xmlns="http://schemas.openxmlformats.org/spreadsheetml/2006/main">
  <c r="F32" i="11" l="1"/>
  <c r="F33" i="11"/>
  <c r="F34" i="11"/>
  <c r="F35" i="11"/>
  <c r="F36" i="11"/>
  <c r="F37" i="11"/>
  <c r="F38" i="11"/>
  <c r="F39" i="11"/>
  <c r="F40" i="11"/>
  <c r="F41" i="11"/>
  <c r="F42" i="11"/>
  <c r="F43" i="11"/>
  <c r="F44" i="11"/>
  <c r="F45" i="11"/>
  <c r="F46" i="11"/>
  <c r="F47" i="11"/>
  <c r="F48" i="11"/>
  <c r="F49" i="11"/>
  <c r="F50" i="11"/>
  <c r="F51" i="11"/>
  <c r="F52" i="11"/>
  <c r="F53" i="11"/>
  <c r="F54" i="11"/>
  <c r="F55" i="11"/>
  <c r="F56" i="11"/>
  <c r="F57" i="11"/>
  <c r="F58" i="11"/>
  <c r="F59" i="11"/>
  <c r="F13" i="11"/>
  <c r="F14" i="11"/>
  <c r="F15" i="11"/>
  <c r="F16" i="11"/>
  <c r="F17" i="11"/>
  <c r="F18" i="11"/>
  <c r="F19" i="11"/>
  <c r="F20" i="11"/>
  <c r="F21" i="11"/>
  <c r="F22" i="11"/>
  <c r="F23" i="11"/>
  <c r="F24" i="11"/>
  <c r="F25" i="11"/>
  <c r="F26" i="11"/>
  <c r="F27" i="11"/>
  <c r="F28" i="11"/>
  <c r="F29" i="11"/>
  <c r="F30" i="11"/>
  <c r="F31" i="11"/>
  <c r="F12" i="11" l="1"/>
  <c r="E65" i="11"/>
  <c r="F65" i="11" s="1"/>
  <c r="E66" i="11"/>
  <c r="F66" i="11" s="1"/>
  <c r="E63" i="11" l="1"/>
  <c r="F63" i="11" s="1"/>
  <c r="E67" i="11"/>
  <c r="F67" i="11" s="1"/>
  <c r="E68" i="11"/>
  <c r="F68" i="11" s="1"/>
  <c r="E64" i="11"/>
  <c r="F64" i="11" s="1"/>
</calcChain>
</file>

<file path=xl/sharedStrings.xml><?xml version="1.0" encoding="utf-8"?>
<sst xmlns="http://schemas.openxmlformats.org/spreadsheetml/2006/main" count="137" uniqueCount="118">
  <si>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</si>
  <si>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</si>
  <si>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</si>
  <si>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</si>
  <si>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</si>
  <si>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</si>
  <si>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</si>
  <si>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S
TT</t>
  </si>
  <si>
    <t>Mã số SV</t>
  </si>
  <si>
    <t>HỌ VÀ TÊN</t>
  </si>
  <si>
    <t>CỐ VẤN HỌC TẬP</t>
  </si>
  <si>
    <t>QUẢN LÝ SV</t>
  </si>
  <si>
    <t>GHI CHÚ</t>
  </si>
  <si>
    <t>ĐIỂM
RL</t>
  </si>
  <si>
    <t>XẾP 
LOẠI</t>
  </si>
  <si>
    <t>Khải</t>
  </si>
  <si>
    <t>Khang</t>
  </si>
  <si>
    <t>Khoa</t>
  </si>
  <si>
    <t>Long</t>
  </si>
  <si>
    <t>Quân</t>
  </si>
  <si>
    <t>Trần Ngọc</t>
  </si>
  <si>
    <t>Sơn</t>
  </si>
  <si>
    <t>Nguyễn Thành</t>
  </si>
  <si>
    <t>Thảo</t>
  </si>
  <si>
    <t>TỔNG KẾT LỚP</t>
  </si>
  <si>
    <t>LOẠI</t>
  </si>
  <si>
    <t>QUẢN LÝ HSSV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</si>
  <si>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</si>
  <si>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</si>
  <si>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</si>
  <si>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</si>
  <si>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</si>
  <si>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</si>
  <si>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</si>
  <si>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</si>
  <si>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PHÒNG TTGD - CTSV                QUẢN LÝ SV</t>
  </si>
  <si>
    <t>LỚP TRƯỞNG</t>
  </si>
  <si>
    <t>Võ Thị Hồng Lan</t>
  </si>
  <si>
    <t>Hoàng Võ Quế</t>
  </si>
  <si>
    <t>Anh</t>
  </si>
  <si>
    <t>Nguyễn Phạm Duy</t>
  </si>
  <si>
    <t>Hồng Chí</t>
  </si>
  <si>
    <t>Bảo</t>
  </si>
  <si>
    <t>Lê Bá</t>
  </si>
  <si>
    <t>Dũng</t>
  </si>
  <si>
    <t>Đỗ Nguyễn Hữu</t>
  </si>
  <si>
    <t>Duy</t>
  </si>
  <si>
    <t>Nguyễn Văn Quốc</t>
  </si>
  <si>
    <t>Hải</t>
  </si>
  <si>
    <t>Ngụy Đức</t>
  </si>
  <si>
    <t>Hào</t>
  </si>
  <si>
    <t>Phạm Ngọc Quỳnh</t>
  </si>
  <si>
    <t>Hương</t>
  </si>
  <si>
    <t>Nguyễn Hoàng Gia</t>
  </si>
  <si>
    <t>Huy</t>
  </si>
  <si>
    <t>Phan Văn</t>
  </si>
  <si>
    <t>Hồ Minh</t>
  </si>
  <si>
    <t>Nguyễn Minh</t>
  </si>
  <si>
    <t>Nguyễn Đăng</t>
  </si>
  <si>
    <t>Nguyễn Lê Đăng</t>
  </si>
  <si>
    <t>Phạm Ngọc</t>
  </si>
  <si>
    <t>Lan</t>
  </si>
  <si>
    <t>Lâm Quang</t>
  </si>
  <si>
    <t>Đàm Nhật</t>
  </si>
  <si>
    <t>Minh</t>
  </si>
  <si>
    <t>Nguyễn Hoàng Thảo</t>
  </si>
  <si>
    <t>Trần Hồ Phúc</t>
  </si>
  <si>
    <t>Nam</t>
  </si>
  <si>
    <t>Nguyễn Thị Thúy</t>
  </si>
  <si>
    <t>Nga</t>
  </si>
  <si>
    <t>Nguyễn Vương Thảo</t>
  </si>
  <si>
    <t>Nguyên</t>
  </si>
  <si>
    <t>Trương Ngọc Trúc</t>
  </si>
  <si>
    <t>Như</t>
  </si>
  <si>
    <t>Chu Hoàng Đức</t>
  </si>
  <si>
    <t>Phong</t>
  </si>
  <si>
    <t>Hà Ngọc Uyên</t>
  </si>
  <si>
    <t>Phương</t>
  </si>
  <si>
    <t>Hà Nguyễn Uyên</t>
  </si>
  <si>
    <t>Trần Anh</t>
  </si>
  <si>
    <t>Phạm Hoàng</t>
  </si>
  <si>
    <t>Vũ Đức Anh</t>
  </si>
  <si>
    <t>Nguyễn Ngô Anh</t>
  </si>
  <si>
    <t>Quốc</t>
  </si>
  <si>
    <t>Huỳnh Nguyễn Trúc</t>
  </si>
  <si>
    <t>Quỳnh</t>
  </si>
  <si>
    <t>Lê Nguyễn Diễm</t>
  </si>
  <si>
    <t>Nguyễn Võ Anh</t>
  </si>
  <si>
    <t>Lê Nhật</t>
  </si>
  <si>
    <t>Tân</t>
  </si>
  <si>
    <t>Nguyễn Vũ Duy</t>
  </si>
  <si>
    <t>Võ Quốc</t>
  </si>
  <si>
    <t>Thái</t>
  </si>
  <si>
    <t>Trần Thị Thu</t>
  </si>
  <si>
    <t>Nguyễn Vũ Mai</t>
  </si>
  <si>
    <t>Thi</t>
  </si>
  <si>
    <t>Trần Nguyễn Quốc</t>
  </si>
  <si>
    <t>Thịnh</t>
  </si>
  <si>
    <t>Bùi Ngọc Uyên</t>
  </si>
  <si>
    <t>Thư</t>
  </si>
  <si>
    <t>Thy</t>
  </si>
  <si>
    <t>Trần Kiều</t>
  </si>
  <si>
    <t>Tiên</t>
  </si>
  <si>
    <t>Huỳnh Thị Kim</t>
  </si>
  <si>
    <t>Trang</t>
  </si>
  <si>
    <t>Bùi Lưu Thành</t>
  </si>
  <si>
    <t>Trung</t>
  </si>
  <si>
    <t>Đỗ Quang</t>
  </si>
  <si>
    <t>Trịnh Minh</t>
  </si>
  <si>
    <t>Vũ</t>
  </si>
  <si>
    <t>Nguyễn Thụy Thanh</t>
  </si>
  <si>
    <t>Vy</t>
  </si>
  <si>
    <t>Nguyễn Trần Nhã</t>
  </si>
  <si>
    <t>nghỉ học</t>
  </si>
  <si>
    <t>Trần Hồ Phúc Nam</t>
  </si>
  <si>
    <t>Lớp: 20T4-ĐHĐ1  Sĩ số: 48         Khoa: Công nghệ thông tin</t>
  </si>
  <si>
    <t>Học kỳ: I                  Năm học: 2022 - 2023</t>
  </si>
  <si>
    <t>TP. Hồ Chí Minh, ngày 6 tháng 3 năm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</si>
</sst>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0"/>
      <name val="Times New Roman"/>
      <charset val="134"/>
    </font>
    <font>
      <sz val="11"/>
      <color theme="1"/>
      <name val="Calibri"/>
      <family val="2"/>
      <scheme val="minor"/>
    </font>
    <font>
      <vertAlign val="superscript"/>
      <sz val="11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0"/>
      <name val="Times New Roman"/>
      <family val="1"/>
    </font>
    <font>
      <sz val="12"/>
      <color indexed="8"/>
      <name val="Times New Roman"/>
      <family val="2"/>
    </font>
    <font>
      <sz val="10"/>
      <color theme="1"/>
      <name val="Times New Roman"/>
      <family val="1"/>
    </font>
    <font>
      <b/>
      <sz val="8"/>
      <name val="Times New Roman"/>
      <family val="1"/>
    </font>
    <font>
      <b/>
      <sz val="18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i/>
      <sz val="12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4">
    <xf numFmtId="0" fontId="0" fillId="0" borderId="0"/>
    <xf numFmtId="0" fontId="19" fillId="0" borderId="0"/>
    <xf numFmtId="0" fontId="19" fillId="3" borderId="0" applyNumberFormat="0" applyBorder="0" applyAlignment="0" applyProtection="0"/>
    <xf numFmtId="0" fontId="19" fillId="4" borderId="0" applyNumberFormat="0" applyBorder="0" applyAlignment="0" applyProtection="0"/>
    <xf numFmtId="0" fontId="19" fillId="5" borderId="0" applyNumberFormat="0" applyBorder="0" applyAlignment="0" applyProtection="0"/>
    <xf numFmtId="0" fontId="19" fillId="6" borderId="0" applyNumberFormat="0" applyBorder="0" applyAlignment="0" applyProtection="0"/>
    <xf numFmtId="0" fontId="19" fillId="7" borderId="0" applyNumberFormat="0" applyBorder="0" applyAlignment="0" applyProtection="0"/>
    <xf numFmtId="0" fontId="19" fillId="8" borderId="0" applyNumberFormat="0" applyBorder="0" applyAlignment="0" applyProtection="0"/>
    <xf numFmtId="0" fontId="19" fillId="9" borderId="0" applyNumberFormat="0" applyBorder="0" applyAlignment="0" applyProtection="0"/>
    <xf numFmtId="0" fontId="19" fillId="10" borderId="0" applyNumberFormat="0" applyBorder="0" applyAlignment="0" applyProtection="0"/>
    <xf numFmtId="0" fontId="19" fillId="11" borderId="0" applyNumberFormat="0" applyBorder="0" applyAlignment="0" applyProtection="0"/>
    <xf numFmtId="0" fontId="19" fillId="6" borderId="0" applyNumberFormat="0" applyBorder="0" applyAlignment="0" applyProtection="0"/>
    <xf numFmtId="0" fontId="19" fillId="9" borderId="0" applyNumberFormat="0" applyBorder="0" applyAlignment="0" applyProtection="0"/>
    <xf numFmtId="0" fontId="19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6" borderId="0" applyNumberFormat="0" applyBorder="0" applyAlignment="0" applyProtection="0"/>
    <xf numFmtId="0" fontId="20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20" borderId="0" applyNumberFormat="0" applyBorder="0" applyAlignment="0" applyProtection="0"/>
    <xf numFmtId="0" fontId="21" fillId="4" borderId="0" applyNumberFormat="0" applyBorder="0" applyAlignment="0" applyProtection="0"/>
    <xf numFmtId="0" fontId="22" fillId="21" borderId="19" applyNumberFormat="0" applyBorder="0" applyAlignment="0" applyProtection="0"/>
    <xf numFmtId="0" fontId="23" fillId="22" borderId="20" applyNumberFormat="0" applyBorder="0" applyAlignment="0" applyProtection="0"/>
    <xf numFmtId="0" fontId="24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26" fillId="0" borderId="21" applyNumberFormat="0" applyFill="0" applyBorder="0" applyAlignment="0" applyProtection="0"/>
    <xf numFmtId="0" fontId="27" fillId="0" borderId="22" applyNumberFormat="0" applyFill="0" applyBorder="0" applyAlignment="0" applyProtection="0"/>
    <xf numFmtId="0" fontId="28" fillId="0" borderId="23" applyNumberFormat="0" applyFill="0" applyBorder="0" applyAlignment="0" applyProtection="0"/>
    <xf numFmtId="0" fontId="28" fillId="0" borderId="0" applyNumberFormat="0" applyFill="0" applyBorder="0" applyAlignment="0" applyProtection="0"/>
    <xf numFmtId="0" fontId="29" fillId="8" borderId="19" applyNumberFormat="0" applyBorder="0" applyAlignment="0" applyProtection="0"/>
    <xf numFmtId="0" fontId="30" fillId="0" borderId="24" applyNumberFormat="0" applyFill="0" applyBorder="0" applyAlignment="0" applyProtection="0"/>
    <xf numFmtId="0" fontId="31" fillId="23" borderId="0" applyNumberFormat="0" applyBorder="0" applyAlignment="0" applyProtection="0"/>
    <xf numFmtId="0" fontId="1" fillId="0" borderId="0"/>
    <xf numFmtId="0" fontId="19" fillId="24" borderId="25" applyNumberFormat="0" applyFont="0" applyBorder="0" applyAlignment="0" applyProtection="0"/>
    <xf numFmtId="0" fontId="32" fillId="21" borderId="26" applyNumberFormat="0" applyBorder="0" applyAlignment="0" applyProtection="0"/>
    <xf numFmtId="0" fontId="33" fillId="0" borderId="0" applyNumberFormat="0" applyFill="0" applyBorder="0" applyAlignment="0" applyProtection="0"/>
    <xf numFmtId="0" fontId="34" fillId="0" borderId="27" applyNumberFormat="0" applyFill="0" applyBorder="0" applyAlignment="0" applyProtection="0"/>
    <xf numFmtId="0" fontId="35" fillId="0" borderId="0" applyNumberForma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>
      <alignment vertical="justify"/>
    </xf>
    <xf numFmtId="0" fontId="3" fillId="0" borderId="0" xfId="0" applyFont="1" applyAlignment="1">
      <alignment vertical="center"/>
    </xf>
    <xf numFmtId="0" fontId="3" fillId="0" borderId="0" xfId="0" applyFont="1"/>
    <xf numFmtId="0" fontId="3" fillId="0" borderId="0" xfId="0" applyFont="1" applyBorder="1"/>
    <xf numFmtId="0" fontId="2" fillId="0" borderId="0" xfId="0" applyFont="1" applyAlignment="1"/>
    <xf numFmtId="0" fontId="10" fillId="0" borderId="0" xfId="0" applyFont="1" applyBorder="1" applyAlignment="1">
      <alignment horizontal="center"/>
    </xf>
    <xf numFmtId="0" fontId="11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12" fillId="2" borderId="7" xfId="0" applyFont="1" applyFill="1" applyBorder="1" applyAlignment="1">
      <alignment vertical="center"/>
    </xf>
    <xf numFmtId="0" fontId="12" fillId="2" borderId="8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center" vertical="center"/>
    </xf>
    <xf numFmtId="4" fontId="13" fillId="2" borderId="9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right"/>
    </xf>
    <xf numFmtId="0" fontId="3" fillId="0" borderId="0" xfId="0" applyFont="1" applyAlignment="1"/>
    <xf numFmtId="0" fontId="15" fillId="0" borderId="0" xfId="0" applyFont="1" applyAlignment="1"/>
    <xf numFmtId="0" fontId="10" fillId="0" borderId="0" xfId="0" applyFont="1" applyAlignment="1">
      <alignment vertical="justify"/>
    </xf>
    <xf numFmtId="0" fontId="9" fillId="0" borderId="0" xfId="0" applyFont="1" applyAlignment="1">
      <alignment vertical="justify"/>
    </xf>
    <xf numFmtId="0" fontId="5" fillId="0" borderId="1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2" fontId="16" fillId="0" borderId="9" xfId="0" applyNumberFormat="1" applyFont="1" applyBorder="1" applyAlignment="1">
      <alignment horizontal="right" vertical="center"/>
    </xf>
    <xf numFmtId="0" fontId="7" fillId="0" borderId="1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2" fontId="16" fillId="0" borderId="15" xfId="0" applyNumberFormat="1" applyFont="1" applyBorder="1" applyAlignment="1">
      <alignment horizontal="right" vertical="center"/>
    </xf>
    <xf numFmtId="0" fontId="11" fillId="0" borderId="0" xfId="0" applyFont="1" applyAlignment="1">
      <alignment horizontal="center"/>
    </xf>
    <xf numFmtId="2" fontId="17" fillId="0" borderId="0" xfId="0" applyNumberFormat="1" applyFont="1" applyBorder="1" applyAlignment="1">
      <alignment horizontal="right"/>
    </xf>
    <xf numFmtId="0" fontId="3" fillId="0" borderId="17" xfId="0" applyFont="1" applyBorder="1"/>
    <xf numFmtId="0" fontId="3" fillId="0" borderId="18" xfId="0" applyFont="1" applyBorder="1"/>
    <xf numFmtId="0" fontId="7" fillId="0" borderId="0" xfId="0" applyFont="1" applyAlignment="1"/>
    <xf numFmtId="0" fontId="12" fillId="2" borderId="6" xfId="0" quotePrefix="1" applyFont="1" applyFill="1" applyBorder="1" applyAlignment="1">
      <alignment horizontal="center" vertical="center"/>
    </xf>
    <xf numFmtId="0" fontId="16" fillId="2" borderId="6" xfId="0" applyFont="1" applyFill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5" fillId="0" borderId="10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</cellXfs>
  <cellStyles count="44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1"/>
    <cellStyle name="Note 2" xfId="39"/>
    <cellStyle name="Output 2" xfId="40"/>
    <cellStyle name="Title 2" xfId="41"/>
    <cellStyle name="Total 2" xfId="42"/>
    <cellStyle name="Warning Text 2" xfId="43"/>
  </cellStyles>
  <dxfs count="8"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  <dxf>
      <fill>
        <patternFill patternType="solid">
          <bgColor indexed="29"/>
        </patternFill>
      </fill>
    </dxf>
    <dxf>
      <fill>
        <patternFill patternType="solid">
          <bgColor indexed="4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638175</xdr:colOff>
      <xdr:row>4</xdr:row>
      <xdr:rowOff>57150</xdr:rowOff>
    </xdr:from>
    <xdr:to>
      <xdr:col>2</xdr:col>
      <xdr:colOff>857250</xdr:colOff>
      <xdr:row>4</xdr:row>
      <xdr:rowOff>57150</xdr:rowOff>
    </xdr:to>
    <xdr:sp macro="" textlink="">
      <xdr:nvSpPr>
        <xdr:cNvPr id="11617" name="Line 123">
          <a:extLst>
            <a:ext uri="{FF2B5EF4-FFF2-40B4-BE49-F238E27FC236}">
              <a16:creationId xmlns:a16="http://schemas.microsoft.com/office/drawing/2014/main" xmlns="" id="{00000000-0008-0000-0000-0000612D0000}"/>
            </a:ext>
          </a:extLst>
        </xdr:cNvPr>
        <xdr:cNvSpPr>
          <a:spLocks noChangeShapeType="1"/>
        </xdr:cNvSpPr>
      </xdr:nvSpPr>
      <xdr:spPr>
        <a:xfrm>
          <a:off x="1071880" y="899160"/>
          <a:ext cx="9702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200025</xdr:rowOff>
    </xdr:from>
    <xdr:to>
      <xdr:col>8</xdr:col>
      <xdr:colOff>438150</xdr:colOff>
      <xdr:row>2</xdr:row>
      <xdr:rowOff>200025</xdr:rowOff>
    </xdr:to>
    <xdr:sp macro="" textlink="">
      <xdr:nvSpPr>
        <xdr:cNvPr id="11618" name="Line 124">
          <a:extLst>
            <a:ext uri="{FF2B5EF4-FFF2-40B4-BE49-F238E27FC236}">
              <a16:creationId xmlns:a16="http://schemas.microsoft.com/office/drawing/2014/main" xmlns="" id="{00000000-0008-0000-0000-0000622D0000}"/>
            </a:ext>
          </a:extLst>
        </xdr:cNvPr>
        <xdr:cNvSpPr>
          <a:spLocks noChangeShapeType="1"/>
        </xdr:cNvSpPr>
      </xdr:nvSpPr>
      <xdr:spPr>
        <a:xfrm>
          <a:off x="3890645" y="607695"/>
          <a:ext cx="212598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  <pageSetUpPr fitToPage="1"/>
  </sheetPr>
  <dimension ref="A1:T134"/>
  <sheetViews>
    <sheetView tabSelected="1" view="pageBreakPreview" zoomScale="110" zoomScaleNormal="100" workbookViewId="0">
      <selection activeCell="G22" sqref="G22"/>
    </sheetView>
  </sheetViews>
  <sheetFormatPr defaultRowHeight="15"/>
  <cols>
    <col min="1" max="1" width="6.83203125" style="4" customWidth="1"/>
    <col min="2" max="2" width="19.1640625" style="4" customWidth="1"/>
    <col min="3" max="3" width="21.6640625" style="4" customWidth="1"/>
    <col min="4" max="4" width="8.83203125" style="4" customWidth="1"/>
    <col min="5" max="8" width="9.6640625" style="4" customWidth="1"/>
    <col min="9" max="9" width="20.83203125" style="4" customWidth="1"/>
    <col min="10" max="16384" width="9.33203125" style="4"/>
  </cols>
  <sheetData>
    <row r="1" spans="1:20" ht="15" customHeight="1">
      <c r="A1" s="5"/>
      <c r="B1" s="5"/>
      <c r="C1" s="5"/>
      <c r="D1" s="5"/>
      <c r="E1" s="5"/>
      <c r="F1" s="5"/>
      <c r="G1" s="5"/>
      <c r="H1" s="5"/>
      <c r="I1" s="15" t="s">
        <v>0</v>
      </c>
    </row>
    <row r="2" spans="1:20" ht="17.100000000000001" customHeight="1">
      <c r="A2" s="37" t="s">
        <v>1</v>
      </c>
      <c r="B2" s="37"/>
      <c r="C2" s="37"/>
      <c r="D2" s="37"/>
      <c r="E2" s="38" t="s">
        <v>2</v>
      </c>
      <c r="F2" s="38"/>
      <c r="G2" s="38"/>
      <c r="H2" s="38"/>
      <c r="I2" s="38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</row>
    <row r="3" spans="1:20" ht="17.100000000000001" customHeight="1">
      <c r="A3" s="38" t="s">
        <v>3</v>
      </c>
      <c r="B3" s="38"/>
      <c r="C3" s="38"/>
      <c r="D3" s="38"/>
      <c r="E3" s="39" t="s">
        <v>4</v>
      </c>
      <c r="F3" s="39"/>
      <c r="G3" s="39"/>
      <c r="H3" s="39"/>
      <c r="I3" s="39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</row>
    <row r="4" spans="1:20" ht="17.100000000000001" customHeight="1">
      <c r="A4" s="38" t="s">
        <v>5</v>
      </c>
      <c r="B4" s="38"/>
      <c r="C4" s="38"/>
      <c r="D4" s="38"/>
      <c r="E4" s="40"/>
      <c r="F4" s="40"/>
      <c r="G4" s="40"/>
      <c r="H4" s="40"/>
      <c r="I4" s="40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</row>
    <row r="5" spans="1:20" s="1" customFormat="1" ht="12" customHeight="1">
      <c r="A5" s="41"/>
      <c r="B5" s="41"/>
      <c r="C5" s="41"/>
      <c r="D5" s="41"/>
      <c r="E5" s="6"/>
      <c r="J5" s="6"/>
      <c r="K5" s="6"/>
      <c r="L5" s="6"/>
      <c r="M5" s="6"/>
      <c r="N5" s="6"/>
      <c r="O5" s="6"/>
      <c r="P5" s="6"/>
      <c r="Q5" s="6"/>
      <c r="R5" s="6"/>
      <c r="S5" s="6"/>
      <c r="T5" s="6"/>
    </row>
    <row r="6" spans="1:20" ht="24.95" customHeight="1">
      <c r="A6" s="42" t="s">
        <v>6</v>
      </c>
      <c r="B6" s="42"/>
      <c r="C6" s="42"/>
      <c r="D6" s="42"/>
      <c r="E6" s="42"/>
      <c r="F6" s="42"/>
      <c r="G6" s="42"/>
      <c r="H6" s="42"/>
      <c r="I6" s="42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</row>
    <row r="7" spans="1:20" s="2" customFormat="1" ht="18" customHeight="1">
      <c r="A7" s="42" t="s">
        <v>116</v>
      </c>
      <c r="B7" s="42"/>
      <c r="C7" s="42"/>
      <c r="D7" s="42"/>
      <c r="E7" s="42"/>
      <c r="F7" s="42"/>
      <c r="G7" s="42"/>
      <c r="H7" s="42"/>
      <c r="I7" s="42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s="2" customFormat="1" ht="18" customHeight="1">
      <c r="A8" s="43" t="s">
        <v>115</v>
      </c>
      <c r="B8" s="43"/>
      <c r="C8" s="43"/>
      <c r="D8" s="43"/>
      <c r="E8" s="43"/>
      <c r="F8" s="43"/>
      <c r="G8" s="43"/>
      <c r="H8" s="43"/>
      <c r="I8" s="43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</row>
    <row r="9" spans="1:20" s="2" customFormat="1" ht="12" customHeight="1">
      <c r="A9" s="7"/>
      <c r="B9" s="7"/>
      <c r="C9" s="7"/>
      <c r="D9" s="7"/>
      <c r="E9" s="7"/>
      <c r="F9" s="7"/>
      <c r="G9" s="7"/>
      <c r="H9" s="7"/>
      <c r="I9" s="7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</row>
    <row r="10" spans="1:20" s="3" customFormat="1" ht="18" customHeight="1">
      <c r="A10" s="46" t="s">
        <v>7</v>
      </c>
      <c r="B10" s="46" t="s">
        <v>8</v>
      </c>
      <c r="C10" s="50" t="s">
        <v>9</v>
      </c>
      <c r="D10" s="51"/>
      <c r="E10" s="44" t="s">
        <v>10</v>
      </c>
      <c r="F10" s="45"/>
      <c r="G10" s="44" t="s">
        <v>11</v>
      </c>
      <c r="H10" s="45"/>
      <c r="I10" s="49" t="s">
        <v>12</v>
      </c>
    </row>
    <row r="11" spans="1:20" s="3" customFormat="1" ht="30" customHeight="1">
      <c r="A11" s="47"/>
      <c r="B11" s="48"/>
      <c r="C11" s="52"/>
      <c r="D11" s="53"/>
      <c r="E11" s="9" t="s">
        <v>13</v>
      </c>
      <c r="F11" s="9" t="s">
        <v>14</v>
      </c>
      <c r="G11" s="9" t="s">
        <v>13</v>
      </c>
      <c r="H11" s="9" t="s">
        <v>14</v>
      </c>
      <c r="I11" s="47"/>
    </row>
    <row r="12" spans="1:20" s="3" customFormat="1" ht="15.95" customHeight="1">
      <c r="A12" s="10">
        <v>1</v>
      </c>
      <c r="B12" s="35">
        <v>20001994</v>
      </c>
      <c r="C12" s="11" t="s">
        <v>38</v>
      </c>
      <c r="D12" s="12" t="s">
        <v>39</v>
      </c>
      <c r="E12" s="13">
        <v>86</v>
      </c>
      <c r="F12" s="14" t="str">
        <f t="shared" ref="F12:F59" si="0">IF(AND(E12&gt;=90),"XS",IF(AND(E12&gt;=80),"Tốt",IF(AND(E12&gt;=70),"Khá",IF(AND(E12&gt;=60),"TB",IF(AND(E12&gt;=50),"TB",IF(AND(E12&lt;50),IF(AND(E12&gt;0),"Yếu",IF(AND(E12=0),"Không XL"," "))))))))</f>
        <v>Tốt</v>
      </c>
      <c r="G12" s="10"/>
      <c r="H12" s="14"/>
      <c r="I12" s="36"/>
    </row>
    <row r="13" spans="1:20" s="3" customFormat="1" ht="15.95" customHeight="1">
      <c r="A13" s="10">
        <v>2</v>
      </c>
      <c r="B13" s="35">
        <v>20002321</v>
      </c>
      <c r="C13" s="11" t="s">
        <v>40</v>
      </c>
      <c r="D13" s="12" t="s">
        <v>39</v>
      </c>
      <c r="E13" s="13">
        <v>71</v>
      </c>
      <c r="F13" s="14" t="str">
        <f t="shared" si="0"/>
        <v>Khá</v>
      </c>
      <c r="G13" s="10"/>
      <c r="H13" s="14"/>
      <c r="I13" s="36"/>
    </row>
    <row r="14" spans="1:20" s="3" customFormat="1" ht="15.95" customHeight="1">
      <c r="A14" s="10">
        <v>3</v>
      </c>
      <c r="B14" s="35">
        <v>20001987</v>
      </c>
      <c r="C14" s="11" t="s">
        <v>41</v>
      </c>
      <c r="D14" s="12" t="s">
        <v>42</v>
      </c>
      <c r="E14" s="13">
        <v>44</v>
      </c>
      <c r="F14" s="14" t="str">
        <f t="shared" si="0"/>
        <v>Yếu</v>
      </c>
      <c r="G14" s="10"/>
      <c r="H14" s="14"/>
      <c r="I14" s="36"/>
    </row>
    <row r="15" spans="1:20" s="3" customFormat="1" ht="15.95" customHeight="1">
      <c r="A15" s="10">
        <v>4</v>
      </c>
      <c r="B15" s="35">
        <v>20002019</v>
      </c>
      <c r="C15" s="11" t="s">
        <v>43</v>
      </c>
      <c r="D15" s="12" t="s">
        <v>44</v>
      </c>
      <c r="E15" s="13">
        <v>5</v>
      </c>
      <c r="F15" s="14" t="str">
        <f t="shared" si="0"/>
        <v>Yếu</v>
      </c>
      <c r="G15" s="10"/>
      <c r="H15" s="14"/>
      <c r="I15" s="36"/>
    </row>
    <row r="16" spans="1:20" s="3" customFormat="1" ht="15.95" customHeight="1">
      <c r="A16" s="10">
        <v>5</v>
      </c>
      <c r="B16" s="35">
        <v>20001331</v>
      </c>
      <c r="C16" s="11" t="s">
        <v>45</v>
      </c>
      <c r="D16" s="12" t="s">
        <v>46</v>
      </c>
      <c r="E16" s="13">
        <v>42</v>
      </c>
      <c r="F16" s="14" t="str">
        <f t="shared" si="0"/>
        <v>Yếu</v>
      </c>
      <c r="G16" s="10"/>
      <c r="H16" s="14"/>
      <c r="I16" s="36"/>
    </row>
    <row r="17" spans="1:9" s="3" customFormat="1" ht="15.95" customHeight="1">
      <c r="A17" s="10">
        <v>6</v>
      </c>
      <c r="B17" s="35">
        <v>20001775</v>
      </c>
      <c r="C17" s="11" t="s">
        <v>47</v>
      </c>
      <c r="D17" s="12" t="s">
        <v>48</v>
      </c>
      <c r="E17" s="13">
        <v>30</v>
      </c>
      <c r="F17" s="14" t="str">
        <f t="shared" si="0"/>
        <v>Yếu</v>
      </c>
      <c r="G17" s="10"/>
      <c r="H17" s="14"/>
      <c r="I17" s="36"/>
    </row>
    <row r="18" spans="1:9" s="3" customFormat="1" ht="15.95" customHeight="1">
      <c r="A18" s="10">
        <v>7</v>
      </c>
      <c r="B18" s="35">
        <v>20001982</v>
      </c>
      <c r="C18" s="11" t="s">
        <v>49</v>
      </c>
      <c r="D18" s="12" t="s">
        <v>50</v>
      </c>
      <c r="E18" s="13">
        <v>65</v>
      </c>
      <c r="F18" s="14" t="str">
        <f t="shared" si="0"/>
        <v>TB</v>
      </c>
      <c r="G18" s="10"/>
      <c r="H18" s="14"/>
      <c r="I18" s="36"/>
    </row>
    <row r="19" spans="1:9" s="3" customFormat="1" ht="15.95" customHeight="1">
      <c r="A19" s="10">
        <v>8</v>
      </c>
      <c r="B19" s="35">
        <v>20000316</v>
      </c>
      <c r="C19" s="11" t="s">
        <v>51</v>
      </c>
      <c r="D19" s="12" t="s">
        <v>52</v>
      </c>
      <c r="E19" s="13"/>
      <c r="F19" s="14" t="str">
        <f t="shared" si="0"/>
        <v>Không XL</v>
      </c>
      <c r="G19" s="10"/>
      <c r="H19" s="14"/>
      <c r="I19" s="36" t="s">
        <v>113</v>
      </c>
    </row>
    <row r="20" spans="1:9" s="3" customFormat="1" ht="15.95" customHeight="1">
      <c r="A20" s="10">
        <v>9</v>
      </c>
      <c r="B20" s="35">
        <v>20001558</v>
      </c>
      <c r="C20" s="11" t="s">
        <v>53</v>
      </c>
      <c r="D20" s="12" t="s">
        <v>54</v>
      </c>
      <c r="E20" s="13">
        <v>68</v>
      </c>
      <c r="F20" s="14" t="str">
        <f t="shared" si="0"/>
        <v>TB</v>
      </c>
      <c r="G20" s="10"/>
      <c r="H20" s="14"/>
      <c r="I20" s="36"/>
    </row>
    <row r="21" spans="1:9" s="3" customFormat="1" ht="15.95" customHeight="1">
      <c r="A21" s="10">
        <v>10</v>
      </c>
      <c r="B21" s="35">
        <v>20002077</v>
      </c>
      <c r="C21" s="11" t="s">
        <v>55</v>
      </c>
      <c r="D21" s="12" t="s">
        <v>15</v>
      </c>
      <c r="E21" s="13">
        <v>53</v>
      </c>
      <c r="F21" s="14" t="str">
        <f t="shared" si="0"/>
        <v>TB</v>
      </c>
      <c r="G21" s="10"/>
      <c r="H21" s="14"/>
      <c r="I21" s="36"/>
    </row>
    <row r="22" spans="1:9" s="3" customFormat="1" ht="15.95" customHeight="1">
      <c r="A22" s="10">
        <v>11</v>
      </c>
      <c r="B22" s="35">
        <v>20001776</v>
      </c>
      <c r="C22" s="11" t="s">
        <v>56</v>
      </c>
      <c r="D22" s="12" t="s">
        <v>16</v>
      </c>
      <c r="E22" s="13">
        <v>64</v>
      </c>
      <c r="F22" s="14" t="str">
        <f t="shared" si="0"/>
        <v>TB</v>
      </c>
      <c r="G22" s="10"/>
      <c r="H22" s="14"/>
      <c r="I22" s="36"/>
    </row>
    <row r="23" spans="1:9" s="3" customFormat="1" ht="15.95" customHeight="1">
      <c r="A23" s="10">
        <v>12</v>
      </c>
      <c r="B23" s="35">
        <v>20000065</v>
      </c>
      <c r="C23" s="11" t="s">
        <v>57</v>
      </c>
      <c r="D23" s="12" t="s">
        <v>16</v>
      </c>
      <c r="E23" s="13">
        <v>62</v>
      </c>
      <c r="F23" s="14" t="str">
        <f t="shared" si="0"/>
        <v>TB</v>
      </c>
      <c r="G23" s="10"/>
      <c r="H23" s="14"/>
      <c r="I23" s="36"/>
    </row>
    <row r="24" spans="1:9" s="3" customFormat="1" ht="15.95" customHeight="1">
      <c r="A24" s="10">
        <v>13</v>
      </c>
      <c r="B24" s="35">
        <v>20002180</v>
      </c>
      <c r="C24" s="11" t="s">
        <v>58</v>
      </c>
      <c r="D24" s="12" t="s">
        <v>17</v>
      </c>
      <c r="E24" s="13">
        <v>99</v>
      </c>
      <c r="F24" s="14" t="str">
        <f t="shared" si="0"/>
        <v>XS</v>
      </c>
      <c r="G24" s="10"/>
      <c r="H24" s="14"/>
      <c r="I24" s="36"/>
    </row>
    <row r="25" spans="1:9" s="3" customFormat="1" ht="15.95" customHeight="1">
      <c r="A25" s="10">
        <v>14</v>
      </c>
      <c r="B25" s="35">
        <v>20001779</v>
      </c>
      <c r="C25" s="11" t="s">
        <v>59</v>
      </c>
      <c r="D25" s="12" t="s">
        <v>17</v>
      </c>
      <c r="E25" s="13">
        <v>63</v>
      </c>
      <c r="F25" s="14" t="str">
        <f t="shared" si="0"/>
        <v>TB</v>
      </c>
      <c r="G25" s="10"/>
      <c r="H25" s="14"/>
      <c r="I25" s="36"/>
    </row>
    <row r="26" spans="1:9" s="3" customFormat="1" ht="15.95" customHeight="1">
      <c r="A26" s="10">
        <v>15</v>
      </c>
      <c r="B26" s="35">
        <v>20002068</v>
      </c>
      <c r="C26" s="11" t="s">
        <v>60</v>
      </c>
      <c r="D26" s="12" t="s">
        <v>61</v>
      </c>
      <c r="E26" s="13">
        <v>65</v>
      </c>
      <c r="F26" s="14" t="str">
        <f t="shared" si="0"/>
        <v>TB</v>
      </c>
      <c r="G26" s="10"/>
      <c r="H26" s="14"/>
      <c r="I26" s="36"/>
    </row>
    <row r="27" spans="1:9" s="3" customFormat="1" ht="15.95" customHeight="1">
      <c r="A27" s="10">
        <v>16</v>
      </c>
      <c r="B27" s="35">
        <v>20002266</v>
      </c>
      <c r="C27" s="11" t="s">
        <v>62</v>
      </c>
      <c r="D27" s="12" t="s">
        <v>18</v>
      </c>
      <c r="E27" s="13">
        <v>86</v>
      </c>
      <c r="F27" s="14" t="str">
        <f t="shared" si="0"/>
        <v>Tốt</v>
      </c>
      <c r="G27" s="10"/>
      <c r="H27" s="14"/>
      <c r="I27" s="36"/>
    </row>
    <row r="28" spans="1:9" s="3" customFormat="1" ht="15.95" customHeight="1">
      <c r="A28" s="10">
        <v>17</v>
      </c>
      <c r="B28" s="35">
        <v>20001561</v>
      </c>
      <c r="C28" s="11" t="s">
        <v>22</v>
      </c>
      <c r="D28" s="12" t="s">
        <v>18</v>
      </c>
      <c r="E28" s="13">
        <v>52</v>
      </c>
      <c r="F28" s="14" t="str">
        <f t="shared" si="0"/>
        <v>TB</v>
      </c>
      <c r="G28" s="10"/>
      <c r="H28" s="14"/>
      <c r="I28" s="36"/>
    </row>
    <row r="29" spans="1:9" s="3" customFormat="1" ht="15.95" customHeight="1">
      <c r="A29" s="10">
        <v>18</v>
      </c>
      <c r="B29" s="35">
        <v>20001878</v>
      </c>
      <c r="C29" s="11" t="s">
        <v>63</v>
      </c>
      <c r="D29" s="12" t="s">
        <v>64</v>
      </c>
      <c r="E29" s="13">
        <v>58</v>
      </c>
      <c r="F29" s="14" t="str">
        <f t="shared" si="0"/>
        <v>TB</v>
      </c>
      <c r="G29" s="10"/>
      <c r="H29" s="14"/>
      <c r="I29" s="36"/>
    </row>
    <row r="30" spans="1:9" s="3" customFormat="1" ht="15.95" customHeight="1">
      <c r="A30" s="10">
        <v>19</v>
      </c>
      <c r="B30" s="35">
        <v>20002123</v>
      </c>
      <c r="C30" s="11" t="s">
        <v>65</v>
      </c>
      <c r="D30" s="12" t="s">
        <v>64</v>
      </c>
      <c r="E30" s="13">
        <v>71</v>
      </c>
      <c r="F30" s="14" t="str">
        <f t="shared" si="0"/>
        <v>Khá</v>
      </c>
      <c r="G30" s="10"/>
      <c r="H30" s="14"/>
      <c r="I30" s="36"/>
    </row>
    <row r="31" spans="1:9" s="3" customFormat="1" ht="15.95" customHeight="1">
      <c r="A31" s="10">
        <v>20</v>
      </c>
      <c r="B31" s="35">
        <v>20001835</v>
      </c>
      <c r="C31" s="11" t="s">
        <v>66</v>
      </c>
      <c r="D31" s="12" t="s">
        <v>67</v>
      </c>
      <c r="E31" s="13">
        <v>84</v>
      </c>
      <c r="F31" s="14" t="str">
        <f t="shared" si="0"/>
        <v>Tốt</v>
      </c>
      <c r="G31" s="10"/>
      <c r="H31" s="14"/>
      <c r="I31" s="36"/>
    </row>
    <row r="32" spans="1:9" s="3" customFormat="1" ht="15.95" customHeight="1">
      <c r="A32" s="10">
        <v>21</v>
      </c>
      <c r="B32" s="35">
        <v>20002279</v>
      </c>
      <c r="C32" s="11" t="s">
        <v>68</v>
      </c>
      <c r="D32" s="12" t="s">
        <v>69</v>
      </c>
      <c r="E32" s="13">
        <v>67</v>
      </c>
      <c r="F32" s="14" t="str">
        <f t="shared" si="0"/>
        <v>TB</v>
      </c>
      <c r="G32" s="10"/>
      <c r="H32" s="14"/>
      <c r="I32" s="36"/>
    </row>
    <row r="33" spans="1:9" s="3" customFormat="1" ht="15.95" customHeight="1">
      <c r="A33" s="10">
        <v>22</v>
      </c>
      <c r="B33" s="35">
        <v>20001391</v>
      </c>
      <c r="C33" s="11" t="s">
        <v>70</v>
      </c>
      <c r="D33" s="12" t="s">
        <v>71</v>
      </c>
      <c r="E33" s="13">
        <v>79</v>
      </c>
      <c r="F33" s="14" t="str">
        <f t="shared" si="0"/>
        <v>Khá</v>
      </c>
      <c r="G33" s="10"/>
      <c r="H33" s="14"/>
      <c r="I33" s="36"/>
    </row>
    <row r="34" spans="1:9" s="3" customFormat="1" ht="15.95" customHeight="1">
      <c r="A34" s="10">
        <v>23</v>
      </c>
      <c r="B34" s="35">
        <v>20002190</v>
      </c>
      <c r="C34" s="11" t="s">
        <v>72</v>
      </c>
      <c r="D34" s="12" t="s">
        <v>73</v>
      </c>
      <c r="E34" s="13">
        <v>52</v>
      </c>
      <c r="F34" s="14" t="str">
        <f t="shared" si="0"/>
        <v>TB</v>
      </c>
      <c r="G34" s="10"/>
      <c r="H34" s="14"/>
      <c r="I34" s="36"/>
    </row>
    <row r="35" spans="1:9" s="3" customFormat="1" ht="15.95" customHeight="1">
      <c r="A35" s="10">
        <v>24</v>
      </c>
      <c r="B35" s="35">
        <v>20005347</v>
      </c>
      <c r="C35" s="11" t="s">
        <v>74</v>
      </c>
      <c r="D35" s="12" t="s">
        <v>75</v>
      </c>
      <c r="E35" s="13">
        <v>62</v>
      </c>
      <c r="F35" s="14" t="str">
        <f t="shared" si="0"/>
        <v>TB</v>
      </c>
      <c r="G35" s="10"/>
      <c r="H35" s="14"/>
      <c r="I35" s="36"/>
    </row>
    <row r="36" spans="1:9" s="3" customFormat="1" ht="15.95" customHeight="1">
      <c r="A36" s="10">
        <v>25</v>
      </c>
      <c r="B36" s="35">
        <v>20002210</v>
      </c>
      <c r="C36" s="11" t="s">
        <v>76</v>
      </c>
      <c r="D36" s="12" t="s">
        <v>77</v>
      </c>
      <c r="E36" s="13">
        <v>57</v>
      </c>
      <c r="F36" s="14" t="str">
        <f t="shared" si="0"/>
        <v>TB</v>
      </c>
      <c r="G36" s="10"/>
      <c r="H36" s="14"/>
      <c r="I36" s="36"/>
    </row>
    <row r="37" spans="1:9" s="3" customFormat="1" ht="15.95" customHeight="1">
      <c r="A37" s="10">
        <v>26</v>
      </c>
      <c r="B37" s="35">
        <v>20007791</v>
      </c>
      <c r="C37" s="11" t="s">
        <v>78</v>
      </c>
      <c r="D37" s="12" t="s">
        <v>77</v>
      </c>
      <c r="E37" s="13">
        <v>59</v>
      </c>
      <c r="F37" s="14" t="str">
        <f t="shared" si="0"/>
        <v>TB</v>
      </c>
      <c r="G37" s="10"/>
      <c r="H37" s="14"/>
      <c r="I37" s="36"/>
    </row>
    <row r="38" spans="1:9" s="3" customFormat="1" ht="15.95" customHeight="1">
      <c r="A38" s="10">
        <v>27</v>
      </c>
      <c r="B38" s="35">
        <v>20002006</v>
      </c>
      <c r="C38" s="11" t="s">
        <v>79</v>
      </c>
      <c r="D38" s="12" t="s">
        <v>77</v>
      </c>
      <c r="E38" s="13">
        <v>41</v>
      </c>
      <c r="F38" s="14" t="str">
        <f t="shared" si="0"/>
        <v>Yếu</v>
      </c>
      <c r="G38" s="10"/>
      <c r="H38" s="14"/>
      <c r="I38" s="36"/>
    </row>
    <row r="39" spans="1:9" s="3" customFormat="1" ht="15.95" customHeight="1">
      <c r="A39" s="10">
        <v>28</v>
      </c>
      <c r="B39" s="35">
        <v>20001800</v>
      </c>
      <c r="C39" s="11" t="s">
        <v>80</v>
      </c>
      <c r="D39" s="12" t="s">
        <v>19</v>
      </c>
      <c r="E39" s="13">
        <v>57</v>
      </c>
      <c r="F39" s="14" t="str">
        <f t="shared" si="0"/>
        <v>TB</v>
      </c>
      <c r="G39" s="10"/>
      <c r="H39" s="14"/>
      <c r="I39" s="36"/>
    </row>
    <row r="40" spans="1:9" s="3" customFormat="1" ht="15.95" customHeight="1">
      <c r="A40" s="10">
        <v>29</v>
      </c>
      <c r="B40" s="35">
        <v>20002178</v>
      </c>
      <c r="C40" s="11" t="s">
        <v>81</v>
      </c>
      <c r="D40" s="12" t="s">
        <v>19</v>
      </c>
      <c r="E40" s="13">
        <v>63</v>
      </c>
      <c r="F40" s="14" t="str">
        <f t="shared" si="0"/>
        <v>TB</v>
      </c>
      <c r="G40" s="10"/>
      <c r="H40" s="14"/>
      <c r="I40" s="36"/>
    </row>
    <row r="41" spans="1:9" s="3" customFormat="1" ht="15.95" customHeight="1">
      <c r="A41" s="10">
        <v>30</v>
      </c>
      <c r="B41" s="35">
        <v>20002381</v>
      </c>
      <c r="C41" s="11" t="s">
        <v>82</v>
      </c>
      <c r="D41" s="12" t="s">
        <v>83</v>
      </c>
      <c r="E41" s="13">
        <v>64</v>
      </c>
      <c r="F41" s="14" t="str">
        <f t="shared" si="0"/>
        <v>TB</v>
      </c>
      <c r="G41" s="10"/>
      <c r="H41" s="14"/>
      <c r="I41" s="36"/>
    </row>
    <row r="42" spans="1:9" s="3" customFormat="1" ht="15.95" customHeight="1">
      <c r="A42" s="10">
        <v>31</v>
      </c>
      <c r="B42" s="35">
        <v>20001814</v>
      </c>
      <c r="C42" s="11" t="s">
        <v>84</v>
      </c>
      <c r="D42" s="12" t="s">
        <v>85</v>
      </c>
      <c r="E42" s="13">
        <v>72</v>
      </c>
      <c r="F42" s="14" t="str">
        <f t="shared" si="0"/>
        <v>Khá</v>
      </c>
      <c r="G42" s="10"/>
      <c r="H42" s="14"/>
      <c r="I42" s="36"/>
    </row>
    <row r="43" spans="1:9" s="3" customFormat="1" ht="15.95" customHeight="1">
      <c r="A43" s="10">
        <v>32</v>
      </c>
      <c r="B43" s="35">
        <v>20002173</v>
      </c>
      <c r="C43" s="11" t="s">
        <v>86</v>
      </c>
      <c r="D43" s="12" t="s">
        <v>85</v>
      </c>
      <c r="E43" s="13">
        <v>75</v>
      </c>
      <c r="F43" s="14" t="str">
        <f t="shared" si="0"/>
        <v>Khá</v>
      </c>
      <c r="G43" s="10"/>
      <c r="H43" s="14"/>
      <c r="I43" s="36"/>
    </row>
    <row r="44" spans="1:9" s="3" customFormat="1" ht="15.95" customHeight="1">
      <c r="A44" s="10">
        <v>33</v>
      </c>
      <c r="B44" s="35">
        <v>20001603</v>
      </c>
      <c r="C44" s="11" t="s">
        <v>87</v>
      </c>
      <c r="D44" s="12" t="s">
        <v>21</v>
      </c>
      <c r="E44" s="13">
        <v>64</v>
      </c>
      <c r="F44" s="14" t="str">
        <f t="shared" si="0"/>
        <v>TB</v>
      </c>
      <c r="G44" s="10"/>
      <c r="H44" s="14"/>
      <c r="I44" s="36"/>
    </row>
    <row r="45" spans="1:9" s="3" customFormat="1" ht="15.95" customHeight="1">
      <c r="A45" s="10">
        <v>34</v>
      </c>
      <c r="B45" s="35">
        <v>20001393</v>
      </c>
      <c r="C45" s="11" t="s">
        <v>88</v>
      </c>
      <c r="D45" s="12" t="s">
        <v>89</v>
      </c>
      <c r="E45" s="13">
        <v>44</v>
      </c>
      <c r="F45" s="14" t="str">
        <f t="shared" si="0"/>
        <v>Yếu</v>
      </c>
      <c r="G45" s="10"/>
      <c r="H45" s="14"/>
      <c r="I45" s="36"/>
    </row>
    <row r="46" spans="1:9" s="3" customFormat="1" ht="15.95" customHeight="1">
      <c r="A46" s="10">
        <v>35</v>
      </c>
      <c r="B46" s="35">
        <v>20000306</v>
      </c>
      <c r="C46" s="11" t="s">
        <v>90</v>
      </c>
      <c r="D46" s="12" t="s">
        <v>89</v>
      </c>
      <c r="E46" s="13">
        <v>45</v>
      </c>
      <c r="F46" s="14" t="str">
        <f t="shared" si="0"/>
        <v>Yếu</v>
      </c>
      <c r="G46" s="10"/>
      <c r="H46" s="14"/>
      <c r="I46" s="36"/>
    </row>
    <row r="47" spans="1:9" s="3" customFormat="1" ht="15.95" customHeight="1">
      <c r="A47" s="10">
        <v>36</v>
      </c>
      <c r="B47" s="35">
        <v>20001858</v>
      </c>
      <c r="C47" s="11" t="s">
        <v>91</v>
      </c>
      <c r="D47" s="12" t="s">
        <v>92</v>
      </c>
      <c r="E47" s="13">
        <v>59</v>
      </c>
      <c r="F47" s="14" t="str">
        <f t="shared" si="0"/>
        <v>TB</v>
      </c>
      <c r="G47" s="10"/>
      <c r="H47" s="14"/>
      <c r="I47" s="36"/>
    </row>
    <row r="48" spans="1:9" s="3" customFormat="1" ht="15.95" customHeight="1">
      <c r="A48" s="10">
        <v>37</v>
      </c>
      <c r="B48" s="35">
        <v>20002018</v>
      </c>
      <c r="C48" s="11" t="s">
        <v>93</v>
      </c>
      <c r="D48" s="12" t="s">
        <v>23</v>
      </c>
      <c r="E48" s="13">
        <v>70</v>
      </c>
      <c r="F48" s="14" t="str">
        <f t="shared" si="0"/>
        <v>Khá</v>
      </c>
      <c r="G48" s="10"/>
      <c r="H48" s="14"/>
      <c r="I48" s="36"/>
    </row>
    <row r="49" spans="1:9" s="3" customFormat="1" ht="15.95" customHeight="1">
      <c r="A49" s="10">
        <v>38</v>
      </c>
      <c r="B49" s="35">
        <v>20002035</v>
      </c>
      <c r="C49" s="11" t="s">
        <v>94</v>
      </c>
      <c r="D49" s="12" t="s">
        <v>95</v>
      </c>
      <c r="E49" s="13">
        <v>74</v>
      </c>
      <c r="F49" s="14" t="str">
        <f t="shared" si="0"/>
        <v>Khá</v>
      </c>
      <c r="G49" s="10"/>
      <c r="H49" s="14"/>
      <c r="I49" s="36"/>
    </row>
    <row r="50" spans="1:9" s="3" customFormat="1" ht="15.95" customHeight="1">
      <c r="A50" s="10">
        <v>39</v>
      </c>
      <c r="B50" s="35">
        <v>20001939</v>
      </c>
      <c r="C50" s="11" t="s">
        <v>96</v>
      </c>
      <c r="D50" s="12" t="s">
        <v>97</v>
      </c>
      <c r="E50" s="13">
        <v>42</v>
      </c>
      <c r="F50" s="14" t="str">
        <f t="shared" si="0"/>
        <v>Yếu</v>
      </c>
      <c r="G50" s="10"/>
      <c r="H50" s="14"/>
      <c r="I50" s="36"/>
    </row>
    <row r="51" spans="1:9" s="3" customFormat="1" ht="15.95" customHeight="1">
      <c r="A51" s="10">
        <v>40</v>
      </c>
      <c r="B51" s="35">
        <v>20002116</v>
      </c>
      <c r="C51" s="11" t="s">
        <v>98</v>
      </c>
      <c r="D51" s="12" t="s">
        <v>99</v>
      </c>
      <c r="E51" s="13">
        <v>67</v>
      </c>
      <c r="F51" s="14" t="str">
        <f t="shared" si="0"/>
        <v>TB</v>
      </c>
      <c r="G51" s="10"/>
      <c r="H51" s="14"/>
      <c r="I51" s="36"/>
    </row>
    <row r="52" spans="1:9" s="3" customFormat="1" ht="15.95" customHeight="1">
      <c r="A52" s="10">
        <v>41</v>
      </c>
      <c r="B52" s="35">
        <v>20001861</v>
      </c>
      <c r="C52" s="11" t="s">
        <v>20</v>
      </c>
      <c r="D52" s="12" t="s">
        <v>100</v>
      </c>
      <c r="E52" s="13">
        <v>52</v>
      </c>
      <c r="F52" s="14" t="str">
        <f t="shared" si="0"/>
        <v>TB</v>
      </c>
      <c r="G52" s="10"/>
      <c r="H52" s="14"/>
      <c r="I52" s="36"/>
    </row>
    <row r="53" spans="1:9" s="3" customFormat="1" ht="15.95" customHeight="1">
      <c r="A53" s="10">
        <v>42</v>
      </c>
      <c r="B53" s="35">
        <v>20001830</v>
      </c>
      <c r="C53" s="11" t="s">
        <v>101</v>
      </c>
      <c r="D53" s="12" t="s">
        <v>102</v>
      </c>
      <c r="E53" s="13">
        <v>45</v>
      </c>
      <c r="F53" s="14" t="str">
        <f t="shared" si="0"/>
        <v>Yếu</v>
      </c>
      <c r="G53" s="10"/>
      <c r="H53" s="14"/>
      <c r="I53" s="36"/>
    </row>
    <row r="54" spans="1:9" s="3" customFormat="1" ht="15.95" customHeight="1">
      <c r="A54" s="10">
        <v>43</v>
      </c>
      <c r="B54" s="35">
        <v>20001749</v>
      </c>
      <c r="C54" s="11" t="s">
        <v>103</v>
      </c>
      <c r="D54" s="12" t="s">
        <v>104</v>
      </c>
      <c r="E54" s="13">
        <v>58</v>
      </c>
      <c r="F54" s="14" t="str">
        <f t="shared" si="0"/>
        <v>TB</v>
      </c>
      <c r="G54" s="10"/>
      <c r="H54" s="14"/>
      <c r="I54" s="36"/>
    </row>
    <row r="55" spans="1:9" s="3" customFormat="1" ht="15.95" customHeight="1">
      <c r="A55" s="10">
        <v>44</v>
      </c>
      <c r="B55" s="35">
        <v>20002071</v>
      </c>
      <c r="C55" s="11" t="s">
        <v>105</v>
      </c>
      <c r="D55" s="12" t="s">
        <v>106</v>
      </c>
      <c r="E55" s="13">
        <v>36</v>
      </c>
      <c r="F55" s="14" t="str">
        <f t="shared" si="0"/>
        <v>Yếu</v>
      </c>
      <c r="G55" s="10"/>
      <c r="H55" s="14"/>
      <c r="I55" s="36"/>
    </row>
    <row r="56" spans="1:9" s="3" customFormat="1" ht="15.95" customHeight="1">
      <c r="A56" s="10">
        <v>45</v>
      </c>
      <c r="B56" s="35">
        <v>20002011</v>
      </c>
      <c r="C56" s="11" t="s">
        <v>107</v>
      </c>
      <c r="D56" s="12" t="s">
        <v>106</v>
      </c>
      <c r="E56" s="13">
        <v>72</v>
      </c>
      <c r="F56" s="14" t="str">
        <f t="shared" si="0"/>
        <v>Khá</v>
      </c>
      <c r="G56" s="10"/>
      <c r="H56" s="14"/>
      <c r="I56" s="36"/>
    </row>
    <row r="57" spans="1:9" s="3" customFormat="1" ht="15.95" customHeight="1">
      <c r="A57" s="10">
        <v>46</v>
      </c>
      <c r="B57" s="35">
        <v>20000170</v>
      </c>
      <c r="C57" s="11" t="s">
        <v>108</v>
      </c>
      <c r="D57" s="12" t="s">
        <v>109</v>
      </c>
      <c r="E57" s="13">
        <v>54</v>
      </c>
      <c r="F57" s="14" t="str">
        <f t="shared" si="0"/>
        <v>TB</v>
      </c>
      <c r="G57" s="10"/>
      <c r="H57" s="14"/>
      <c r="I57" s="36"/>
    </row>
    <row r="58" spans="1:9" s="3" customFormat="1" ht="15.95" customHeight="1">
      <c r="A58" s="10">
        <v>47</v>
      </c>
      <c r="B58" s="35">
        <v>20001767</v>
      </c>
      <c r="C58" s="11" t="s">
        <v>110</v>
      </c>
      <c r="D58" s="12" t="s">
        <v>111</v>
      </c>
      <c r="E58" s="13">
        <v>37</v>
      </c>
      <c r="F58" s="14" t="str">
        <f t="shared" si="0"/>
        <v>Yếu</v>
      </c>
      <c r="G58" s="10"/>
      <c r="H58" s="14"/>
      <c r="I58" s="36"/>
    </row>
    <row r="59" spans="1:9" s="3" customFormat="1" ht="15.95" customHeight="1">
      <c r="A59" s="10">
        <v>48</v>
      </c>
      <c r="B59" s="35">
        <v>20001455</v>
      </c>
      <c r="C59" s="11" t="s">
        <v>112</v>
      </c>
      <c r="D59" s="12" t="s">
        <v>111</v>
      </c>
      <c r="E59" s="13">
        <v>42</v>
      </c>
      <c r="F59" s="14" t="str">
        <f t="shared" si="0"/>
        <v>Yếu</v>
      </c>
      <c r="G59" s="10"/>
      <c r="H59" s="14"/>
      <c r="I59" s="36"/>
    </row>
    <row r="60" spans="1:9" s="3" customFormat="1" ht="15.95" customHeight="1">
      <c r="A60" s="5"/>
      <c r="B60" s="5"/>
      <c r="C60" s="55" t="s">
        <v>24</v>
      </c>
      <c r="D60" s="55"/>
      <c r="E60" s="55"/>
      <c r="F60" s="55"/>
      <c r="G60" s="55"/>
      <c r="H60" s="55"/>
      <c r="I60" s="55"/>
    </row>
    <row r="61" spans="1:9" s="3" customFormat="1" ht="15.95" customHeight="1">
      <c r="A61" s="4"/>
      <c r="B61" s="4"/>
      <c r="C61" s="59" t="s">
        <v>25</v>
      </c>
      <c r="D61" s="20"/>
      <c r="E61" s="56" t="s">
        <v>10</v>
      </c>
      <c r="F61" s="57"/>
      <c r="G61" s="56" t="s">
        <v>26</v>
      </c>
      <c r="H61" s="57"/>
      <c r="I61" s="61" t="s">
        <v>12</v>
      </c>
    </row>
    <row r="62" spans="1:9" s="3" customFormat="1" ht="15.95" customHeight="1">
      <c r="C62" s="60"/>
      <c r="D62" s="21"/>
      <c r="E62" s="9" t="s">
        <v>27</v>
      </c>
      <c r="F62" s="22" t="s">
        <v>28</v>
      </c>
      <c r="G62" s="9" t="s">
        <v>27</v>
      </c>
      <c r="H62" s="22" t="s">
        <v>28</v>
      </c>
      <c r="I62" s="62"/>
    </row>
    <row r="63" spans="1:9" s="3" customFormat="1" ht="15.95" customHeight="1">
      <c r="A63" s="4"/>
      <c r="B63" s="4"/>
      <c r="C63" s="23" t="s">
        <v>29</v>
      </c>
      <c r="D63" s="8"/>
      <c r="E63" s="24">
        <f>COUNTIF(F12:F59,"Xuất sắc")</f>
        <v>0</v>
      </c>
      <c r="F63" s="25">
        <f>E63*34/100</f>
        <v>0</v>
      </c>
      <c r="G63" s="24"/>
      <c r="H63" s="25"/>
      <c r="I63" s="32"/>
    </row>
    <row r="64" spans="1:9" s="3" customFormat="1" ht="15.95" customHeight="1">
      <c r="A64" s="4"/>
      <c r="B64" s="4"/>
      <c r="C64" s="23" t="s">
        <v>30</v>
      </c>
      <c r="D64" s="8"/>
      <c r="E64" s="24">
        <f>COUNTIF(F12:F59,"Tốt")</f>
        <v>3</v>
      </c>
      <c r="F64" s="25">
        <f t="shared" ref="F64:F68" si="1">E64*34/100</f>
        <v>1.02</v>
      </c>
      <c r="G64" s="24"/>
      <c r="H64" s="25"/>
      <c r="I64" s="32"/>
    </row>
    <row r="65" spans="1:9" s="3" customFormat="1" ht="15.95" customHeight="1">
      <c r="A65" s="4"/>
      <c r="B65" s="4"/>
      <c r="C65" s="23" t="s">
        <v>31</v>
      </c>
      <c r="D65" s="8"/>
      <c r="E65" s="24">
        <f>COUNTIF(F12:F59,"Khá")</f>
        <v>8</v>
      </c>
      <c r="F65" s="25">
        <f t="shared" si="1"/>
        <v>2.72</v>
      </c>
      <c r="G65" s="24"/>
      <c r="H65" s="25"/>
      <c r="I65" s="32"/>
    </row>
    <row r="66" spans="1:9" s="3" customFormat="1" ht="15.95" customHeight="1">
      <c r="A66" s="4"/>
      <c r="B66" s="4"/>
      <c r="C66" s="23" t="s">
        <v>32</v>
      </c>
      <c r="D66" s="8"/>
      <c r="E66" s="24">
        <f>COUNTIF(F12:F59,"TB")</f>
        <v>23</v>
      </c>
      <c r="F66" s="25">
        <f t="shared" si="1"/>
        <v>7.82</v>
      </c>
      <c r="G66" s="24"/>
      <c r="H66" s="25"/>
      <c r="I66" s="32"/>
    </row>
    <row r="67" spans="1:9" s="3" customFormat="1" ht="15.95" customHeight="1">
      <c r="A67" s="4"/>
      <c r="B67" s="4"/>
      <c r="C67" s="23" t="s">
        <v>33</v>
      </c>
      <c r="D67" s="8"/>
      <c r="E67" s="24">
        <f>COUNTIF(F12:F59,"Yếu")</f>
        <v>12</v>
      </c>
      <c r="F67" s="25">
        <f t="shared" si="1"/>
        <v>4.08</v>
      </c>
      <c r="G67" s="24"/>
      <c r="H67" s="25"/>
      <c r="I67" s="32"/>
    </row>
    <row r="68" spans="1:9" s="3" customFormat="1" ht="15.95" customHeight="1" thickBot="1">
      <c r="A68" s="4"/>
      <c r="B68" s="4"/>
      <c r="C68" s="26" t="s">
        <v>34</v>
      </c>
      <c r="D68" s="27"/>
      <c r="E68" s="28">
        <f>COUNTIF(F12:F59,"Không XL")</f>
        <v>1</v>
      </c>
      <c r="F68" s="25">
        <f t="shared" si="1"/>
        <v>0.34</v>
      </c>
      <c r="G68" s="28"/>
      <c r="H68" s="29"/>
      <c r="I68" s="33"/>
    </row>
    <row r="69" spans="1:9" s="3" customFormat="1" ht="15.95" customHeight="1">
      <c r="A69" s="4"/>
      <c r="B69" s="4"/>
      <c r="C69" s="30"/>
      <c r="D69" s="30"/>
      <c r="E69" s="4"/>
      <c r="F69" s="31"/>
      <c r="G69" s="4"/>
      <c r="H69" s="4"/>
      <c r="I69" s="4"/>
    </row>
    <row r="70" spans="1:9" s="3" customFormat="1" ht="15.95" customHeight="1">
      <c r="A70" s="4"/>
      <c r="B70" s="4"/>
      <c r="C70" s="4"/>
      <c r="D70" s="4"/>
      <c r="E70" s="58" t="s">
        <v>117</v>
      </c>
      <c r="F70" s="58"/>
      <c r="G70" s="58"/>
      <c r="H70" s="58"/>
      <c r="I70" s="58"/>
    </row>
    <row r="71" spans="1:9" s="3" customFormat="1" ht="15.95" customHeight="1">
      <c r="A71" s="40" t="s">
        <v>35</v>
      </c>
      <c r="B71" s="40"/>
      <c r="C71" s="40"/>
      <c r="D71" s="40"/>
      <c r="E71" s="40"/>
      <c r="F71" s="40" t="s">
        <v>10</v>
      </c>
      <c r="G71" s="40"/>
      <c r="H71" s="40"/>
      <c r="I71" s="34" t="s">
        <v>36</v>
      </c>
    </row>
    <row r="72" spans="1:9" s="3" customFormat="1" ht="15.95" customHeight="1">
      <c r="A72" s="4"/>
      <c r="B72" s="4"/>
      <c r="C72" s="4"/>
      <c r="D72" s="4"/>
      <c r="E72" s="4"/>
      <c r="F72" s="4"/>
      <c r="G72" s="4"/>
      <c r="H72" s="4"/>
      <c r="I72" s="4"/>
    </row>
    <row r="73" spans="1:9" s="3" customFormat="1" ht="15.95" customHeight="1">
      <c r="A73" s="4"/>
      <c r="B73" s="4"/>
      <c r="C73" s="4"/>
      <c r="D73" s="4"/>
      <c r="E73" s="4"/>
      <c r="F73" s="4"/>
      <c r="G73" s="4"/>
      <c r="H73" s="4"/>
      <c r="I73" s="4"/>
    </row>
    <row r="74" spans="1:9" s="3" customFormat="1" ht="15.95" customHeight="1">
      <c r="A74" s="4"/>
      <c r="B74" s="4"/>
      <c r="C74" s="4"/>
      <c r="D74" s="4"/>
      <c r="E74" s="4"/>
      <c r="F74" s="54" t="s">
        <v>37</v>
      </c>
      <c r="G74" s="54"/>
      <c r="H74" s="54"/>
      <c r="I74" s="4" t="s">
        <v>114</v>
      </c>
    </row>
    <row r="75" spans="1:9" s="3" customFormat="1" ht="15.95" customHeight="1">
      <c r="A75" s="4"/>
      <c r="B75" s="4"/>
      <c r="C75" s="4"/>
      <c r="D75" s="4"/>
      <c r="E75" s="4"/>
      <c r="F75" s="4"/>
      <c r="G75" s="4"/>
      <c r="H75" s="4"/>
      <c r="I75" s="4"/>
    </row>
    <row r="76" spans="1:9" s="3" customFormat="1" ht="15.95" customHeight="1">
      <c r="A76" s="4"/>
      <c r="B76" s="4"/>
      <c r="C76" s="4"/>
      <c r="D76" s="4"/>
      <c r="E76" s="4"/>
      <c r="F76" s="4"/>
      <c r="G76" s="4"/>
      <c r="H76" s="4"/>
      <c r="I76" s="4"/>
    </row>
    <row r="77" spans="1:9" s="3" customFormat="1" ht="15.95" customHeight="1">
      <c r="A77" s="4"/>
      <c r="B77" s="4"/>
      <c r="C77" s="4"/>
      <c r="D77" s="4"/>
      <c r="E77" s="4"/>
      <c r="F77" s="4"/>
      <c r="G77" s="4"/>
      <c r="H77" s="4"/>
      <c r="I77" s="4"/>
    </row>
    <row r="78" spans="1:9" s="3" customFormat="1" ht="15.95" customHeight="1">
      <c r="A78" s="4"/>
      <c r="B78" s="4"/>
      <c r="C78" s="4"/>
      <c r="D78" s="4"/>
      <c r="E78" s="4"/>
      <c r="F78" s="4"/>
      <c r="G78" s="4"/>
      <c r="H78" s="4"/>
      <c r="I78" s="4"/>
    </row>
    <row r="79" spans="1:9" s="3" customFormat="1" ht="15.95" customHeight="1">
      <c r="A79" s="4"/>
      <c r="B79" s="4"/>
      <c r="C79" s="4"/>
      <c r="D79" s="4"/>
      <c r="E79" s="4"/>
      <c r="F79" s="4"/>
      <c r="G79" s="4"/>
      <c r="H79" s="4"/>
      <c r="I79" s="4"/>
    </row>
    <row r="80" spans="1:9" s="3" customFormat="1" ht="15.95" customHeight="1">
      <c r="A80" s="4"/>
      <c r="B80" s="4"/>
      <c r="C80" s="4"/>
      <c r="D80" s="4"/>
      <c r="E80" s="4"/>
      <c r="F80" s="4"/>
      <c r="G80" s="4"/>
      <c r="H80" s="4"/>
      <c r="I80" s="4"/>
    </row>
    <row r="81" spans="1:9" s="3" customFormat="1" ht="15.95" customHeight="1">
      <c r="A81" s="4"/>
      <c r="B81" s="4"/>
      <c r="C81" s="4"/>
      <c r="D81" s="4"/>
      <c r="E81" s="4"/>
      <c r="F81" s="4"/>
      <c r="G81" s="4"/>
      <c r="H81" s="4"/>
      <c r="I81" s="4"/>
    </row>
    <row r="82" spans="1:9" s="3" customFormat="1" ht="15.95" customHeight="1">
      <c r="A82" s="4"/>
      <c r="B82" s="4"/>
      <c r="C82" s="4"/>
      <c r="D82" s="4"/>
      <c r="E82" s="4"/>
      <c r="F82" s="4"/>
      <c r="G82" s="4"/>
      <c r="H82" s="4"/>
      <c r="I82" s="4"/>
    </row>
    <row r="83" spans="1:9" s="3" customFormat="1" ht="15.95" customHeight="1">
      <c r="A83" s="4"/>
      <c r="B83" s="4"/>
      <c r="C83" s="4"/>
      <c r="D83" s="4"/>
      <c r="E83" s="4"/>
      <c r="F83" s="4"/>
      <c r="G83" s="4"/>
      <c r="H83" s="4"/>
      <c r="I83" s="4"/>
    </row>
    <row r="84" spans="1:9" s="3" customFormat="1" ht="15.95" customHeight="1">
      <c r="A84" s="4"/>
      <c r="B84" s="4"/>
      <c r="C84" s="4"/>
      <c r="D84" s="4"/>
      <c r="E84" s="4"/>
      <c r="F84" s="4"/>
      <c r="G84" s="4"/>
      <c r="H84" s="4"/>
      <c r="I84" s="4"/>
    </row>
    <row r="85" spans="1:9" s="3" customFormat="1" ht="15.95" customHeight="1">
      <c r="A85" s="4"/>
      <c r="B85" s="4"/>
      <c r="C85" s="4"/>
      <c r="D85" s="4"/>
      <c r="E85" s="4"/>
      <c r="F85" s="4"/>
      <c r="G85" s="4"/>
      <c r="H85" s="4"/>
      <c r="I85" s="4"/>
    </row>
    <row r="86" spans="1:9" s="3" customFormat="1" ht="15.95" customHeight="1">
      <c r="A86" s="4"/>
      <c r="B86" s="4"/>
      <c r="C86" s="4"/>
      <c r="D86" s="4"/>
      <c r="E86" s="4"/>
      <c r="F86" s="4"/>
      <c r="G86" s="4"/>
      <c r="H86" s="4"/>
      <c r="I86" s="4"/>
    </row>
    <row r="87" spans="1:9" s="3" customFormat="1" ht="15.95" customHeight="1">
      <c r="A87" s="4"/>
      <c r="B87" s="4"/>
      <c r="C87" s="4"/>
      <c r="D87" s="4"/>
      <c r="E87" s="4"/>
      <c r="F87" s="4"/>
      <c r="G87" s="4"/>
      <c r="H87" s="4"/>
      <c r="I87" s="4"/>
    </row>
    <row r="88" spans="1:9" s="3" customFormat="1" ht="15.95" customHeight="1">
      <c r="A88" s="4"/>
      <c r="B88" s="4"/>
      <c r="C88" s="4"/>
      <c r="D88" s="4"/>
      <c r="E88" s="4"/>
      <c r="F88" s="4"/>
      <c r="G88" s="4"/>
      <c r="H88" s="4"/>
      <c r="I88" s="4"/>
    </row>
    <row r="89" spans="1:9" s="3" customFormat="1" ht="15.95" customHeight="1">
      <c r="A89" s="4"/>
      <c r="B89" s="4"/>
      <c r="C89" s="4"/>
      <c r="D89" s="4"/>
      <c r="E89" s="4"/>
      <c r="F89" s="4"/>
      <c r="G89" s="4"/>
      <c r="H89" s="4"/>
      <c r="I89" s="4"/>
    </row>
    <row r="90" spans="1:9" s="3" customFormat="1" ht="15.95" customHeight="1">
      <c r="A90" s="4"/>
      <c r="B90" s="4"/>
      <c r="C90" s="4"/>
      <c r="D90" s="4"/>
      <c r="E90" s="4"/>
      <c r="F90" s="4"/>
      <c r="G90" s="4"/>
      <c r="H90" s="4"/>
      <c r="I90" s="4"/>
    </row>
    <row r="91" spans="1:9" s="3" customFormat="1" ht="15.95" customHeight="1">
      <c r="A91" s="4"/>
      <c r="B91" s="4"/>
      <c r="C91" s="4"/>
      <c r="D91" s="4"/>
      <c r="E91" s="4"/>
      <c r="F91" s="4"/>
      <c r="G91" s="4"/>
      <c r="H91" s="4"/>
      <c r="I91" s="4"/>
    </row>
    <row r="92" spans="1:9" s="3" customFormat="1" ht="15.95" customHeight="1">
      <c r="A92" s="4"/>
      <c r="B92" s="4"/>
      <c r="C92" s="4"/>
      <c r="D92" s="4"/>
      <c r="E92" s="4"/>
      <c r="F92" s="4"/>
      <c r="G92" s="4"/>
      <c r="H92" s="4"/>
      <c r="I92" s="4"/>
    </row>
    <row r="93" spans="1:9" s="3" customFormat="1" ht="15.95" customHeight="1">
      <c r="A93" s="4"/>
      <c r="B93" s="4"/>
      <c r="C93" s="4"/>
      <c r="D93" s="4"/>
      <c r="E93" s="4"/>
      <c r="F93" s="4"/>
      <c r="G93" s="4"/>
      <c r="H93" s="4"/>
      <c r="I93" s="4"/>
    </row>
    <row r="94" spans="1:9" s="3" customFormat="1" ht="15.95" customHeight="1">
      <c r="A94" s="4"/>
      <c r="B94" s="4"/>
      <c r="C94" s="4"/>
      <c r="D94" s="4"/>
      <c r="E94" s="4"/>
      <c r="F94" s="4"/>
      <c r="G94" s="4"/>
      <c r="H94" s="4"/>
      <c r="I94" s="4"/>
    </row>
    <row r="95" spans="1:9" s="3" customFormat="1" ht="15.95" customHeight="1">
      <c r="A95" s="4"/>
      <c r="B95" s="4"/>
      <c r="C95" s="4"/>
      <c r="D95" s="4"/>
      <c r="E95" s="4"/>
      <c r="F95" s="4"/>
      <c r="G95" s="4"/>
      <c r="H95" s="4"/>
      <c r="I95" s="4"/>
    </row>
    <row r="96" spans="1:9" s="3" customFormat="1" ht="15.95" customHeight="1">
      <c r="A96" s="4"/>
      <c r="B96" s="4"/>
      <c r="C96" s="4"/>
      <c r="D96" s="4"/>
      <c r="E96" s="4"/>
      <c r="F96" s="4"/>
      <c r="G96" s="4"/>
      <c r="H96" s="4"/>
      <c r="I96" s="4"/>
    </row>
    <row r="97" spans="1:9" s="3" customFormat="1" ht="15.95" customHeight="1">
      <c r="A97" s="4"/>
      <c r="B97" s="4"/>
      <c r="C97" s="4"/>
      <c r="D97" s="4"/>
      <c r="E97" s="4"/>
      <c r="F97" s="4"/>
      <c r="G97" s="4"/>
      <c r="H97" s="4"/>
      <c r="I97" s="4"/>
    </row>
    <row r="98" spans="1:9" s="3" customFormat="1" ht="15.95" customHeight="1">
      <c r="A98" s="4"/>
      <c r="B98" s="4"/>
      <c r="C98" s="4"/>
      <c r="D98" s="4"/>
      <c r="E98" s="4"/>
      <c r="F98" s="4"/>
      <c r="G98" s="4"/>
      <c r="H98" s="4"/>
      <c r="I98" s="4"/>
    </row>
    <row r="99" spans="1:9" s="3" customFormat="1" ht="15.95" customHeight="1">
      <c r="A99" s="4"/>
      <c r="B99" s="4"/>
      <c r="C99" s="4"/>
      <c r="D99" s="4"/>
      <c r="E99" s="4"/>
      <c r="F99" s="4"/>
      <c r="G99" s="4"/>
      <c r="H99" s="4"/>
      <c r="I99" s="4"/>
    </row>
    <row r="100" spans="1:9" s="3" customFormat="1" ht="15.95" customHeight="1">
      <c r="A100" s="4"/>
      <c r="B100" s="4"/>
      <c r="C100" s="4"/>
      <c r="D100" s="4"/>
      <c r="E100" s="4"/>
      <c r="F100" s="4"/>
      <c r="G100" s="4"/>
      <c r="H100" s="4"/>
      <c r="I100" s="4"/>
    </row>
    <row r="101" spans="1:9" s="3" customFormat="1" ht="15.95" customHeight="1">
      <c r="A101" s="4"/>
      <c r="B101" s="4"/>
      <c r="C101" s="4"/>
      <c r="D101" s="4"/>
      <c r="E101" s="4"/>
      <c r="F101" s="4"/>
      <c r="G101" s="4"/>
      <c r="H101" s="4"/>
      <c r="I101" s="4"/>
    </row>
    <row r="102" spans="1:9" ht="18" customHeight="1"/>
    <row r="103" spans="1:9" ht="17.100000000000001" customHeight="1"/>
    <row r="104" spans="1:9" s="3" customFormat="1" ht="17.100000000000001" customHeight="1">
      <c r="A104" s="4"/>
      <c r="B104" s="4"/>
      <c r="C104" s="4"/>
      <c r="D104" s="4"/>
      <c r="E104" s="4"/>
      <c r="F104" s="4"/>
      <c r="G104" s="4"/>
      <c r="H104" s="4"/>
      <c r="I104" s="4"/>
    </row>
    <row r="105" spans="1:9" ht="17.100000000000001" customHeight="1"/>
    <row r="106" spans="1:9" ht="17.100000000000001" customHeight="1"/>
    <row r="107" spans="1:9" ht="17.100000000000001" customHeight="1"/>
    <row r="108" spans="1:9" ht="17.100000000000001" customHeight="1"/>
    <row r="109" spans="1:9" ht="17.100000000000001" customHeight="1"/>
    <row r="110" spans="1:9" ht="17.100000000000001" customHeight="1"/>
    <row r="111" spans="1:9" ht="9.9499999999999993" customHeight="1"/>
    <row r="112" spans="1:9" ht="17.100000000000001" customHeight="1"/>
    <row r="113" spans="10:10" ht="17.100000000000001" customHeight="1">
      <c r="J113" s="34"/>
    </row>
    <row r="114" spans="10:10" ht="17.100000000000001" customHeight="1"/>
    <row r="115" spans="10:10" ht="17.100000000000001" customHeight="1"/>
    <row r="116" spans="10:10" ht="17.100000000000001" customHeight="1"/>
    <row r="117" spans="10:10" ht="18" customHeight="1"/>
    <row r="118" spans="10:10" ht="18" customHeight="1"/>
    <row r="119" spans="10:10" ht="18" customHeight="1"/>
    <row r="120" spans="10:10" ht="18" customHeight="1"/>
    <row r="121" spans="10:10" ht="18" customHeight="1"/>
    <row r="122" spans="10:10" ht="18" customHeight="1"/>
    <row r="123" spans="10:10" ht="18" customHeight="1"/>
    <row r="124" spans="10:10" ht="18" customHeight="1"/>
    <row r="125" spans="10:10" ht="18" customHeight="1"/>
    <row r="126" spans="10:10" ht="18" customHeight="1"/>
    <row r="127" spans="10:10" ht="18" customHeight="1"/>
    <row r="128" spans="10:10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</sheetData>
  <mergeCells count="25">
    <mergeCell ref="F74:H74"/>
    <mergeCell ref="C60:I60"/>
    <mergeCell ref="E61:F61"/>
    <mergeCell ref="G61:H61"/>
    <mergeCell ref="E70:I70"/>
    <mergeCell ref="A71:E71"/>
    <mergeCell ref="F71:H71"/>
    <mergeCell ref="C61:C62"/>
    <mergeCell ref="I61:I62"/>
    <mergeCell ref="A5:D5"/>
    <mergeCell ref="A6:I6"/>
    <mergeCell ref="A7:I7"/>
    <mergeCell ref="A8:I8"/>
    <mergeCell ref="E10:F10"/>
    <mergeCell ref="G10:H10"/>
    <mergeCell ref="A10:A11"/>
    <mergeCell ref="B10:B11"/>
    <mergeCell ref="I10:I11"/>
    <mergeCell ref="C10:D11"/>
    <mergeCell ref="A2:D2"/>
    <mergeCell ref="E2:I2"/>
    <mergeCell ref="A3:D3"/>
    <mergeCell ref="E3:I3"/>
    <mergeCell ref="A4:D4"/>
    <mergeCell ref="E4:I4"/>
  </mergeCells>
  <conditionalFormatting sqref="H12:H59 F12:F59">
    <cfRule type="cellIs" dxfId="1" priority="25" stopIfTrue="1" operator="equal">
      <formula>"SVG"</formula>
    </cfRule>
    <cfRule type="cellIs" dxfId="0" priority="26" stopIfTrue="1" operator="equal">
      <formula>"SVXS"</formula>
    </cfRule>
  </conditionalFormatting>
  <pageMargins left="0.5" right="0.25" top="0.3" bottom="0.5" header="0" footer="0.25"/>
  <pageSetup paperSize="9" scale="92" fitToHeight="0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18T4-CNO4</vt:lpstr>
      <vt:lpstr>'18T4-CNO4'!Print_Area</vt:lpstr>
      <vt:lpstr>'18T4-CNO4'!Print_Titles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2023-03-06T05:59:53Z</cp:lastPrinted>
  <dcterms:created xsi:type="dcterms:W3CDTF">2014-11-24T02:19:00Z</dcterms:created>
  <dcterms:modified xsi:type="dcterms:W3CDTF">2023-03-06T06:00:34Z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A9EEA93CB30C454195072A32B2A7A826</vt:lpwstr>
  </property>
  <property fmtid="{D5CDD505-2E9C-101B-9397-08002B2CF9AE}" pid="3" name="KSOProductBuildVer">
    <vt:lpwstr>1033-11.2.0.10463</vt:lpwstr>
  </property>
</Properties>
</file>