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UONG CD LY TU TRONG -TPHCM- T92015\2023\T2\thi dua HKI NH 2022-2023\"/>
    </mc:Choice>
  </mc:AlternateContent>
  <bookViews>
    <workbookView xWindow="0" yWindow="0" windowWidth="20490" windowHeight="7620"/>
  </bookViews>
  <sheets>
    <sheet name="Xếp loại Thi đua HK1 22-23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1" l="1"/>
  <c r="G18" i="1"/>
  <c r="M16" i="1" l="1"/>
  <c r="M17" i="1"/>
  <c r="M18" i="1"/>
  <c r="M19" i="1"/>
  <c r="M20" i="1"/>
  <c r="M21" i="1"/>
  <c r="M22" i="1"/>
  <c r="M23" i="1"/>
  <c r="M24" i="1"/>
  <c r="M25" i="1"/>
  <c r="M26" i="1"/>
  <c r="M27" i="1"/>
  <c r="M28" i="1"/>
  <c r="M13" i="1"/>
  <c r="M14" i="1"/>
  <c r="M15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13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G14" i="1"/>
  <c r="N14" i="1" s="1"/>
  <c r="P14" i="1" s="1"/>
  <c r="G15" i="1"/>
  <c r="N15" i="1" s="1"/>
  <c r="P15" i="1" s="1"/>
  <c r="G16" i="1"/>
  <c r="N16" i="1" s="1"/>
  <c r="P16" i="1" s="1"/>
  <c r="G17" i="1"/>
  <c r="N17" i="1" s="1"/>
  <c r="P17" i="1" s="1"/>
  <c r="P18" i="1"/>
  <c r="G19" i="1"/>
  <c r="P19" i="1" s="1"/>
  <c r="G20" i="1"/>
  <c r="N20" i="1" s="1"/>
  <c r="P20" i="1" s="1"/>
  <c r="G21" i="1"/>
  <c r="P21" i="1" s="1"/>
  <c r="G22" i="1"/>
  <c r="P22" i="1" s="1"/>
  <c r="G23" i="1"/>
  <c r="N23" i="1" s="1"/>
  <c r="P23" i="1" s="1"/>
  <c r="G24" i="1"/>
  <c r="N24" i="1" s="1"/>
  <c r="P24" i="1" s="1"/>
  <c r="G25" i="1"/>
  <c r="N25" i="1" s="1"/>
  <c r="P25" i="1" s="1"/>
  <c r="G26" i="1"/>
  <c r="N26" i="1" s="1"/>
  <c r="P26" i="1" s="1"/>
  <c r="G27" i="1"/>
  <c r="N27" i="1" s="1"/>
  <c r="P27" i="1" s="1"/>
  <c r="G28" i="1"/>
  <c r="N28" i="1" s="1"/>
  <c r="P28" i="1" s="1"/>
  <c r="G13" i="1"/>
  <c r="N13" i="1" s="1"/>
  <c r="P13" i="1" s="1"/>
  <c r="G12" i="1" l="1"/>
  <c r="I12" i="1"/>
  <c r="K12" i="1"/>
  <c r="M12" i="1"/>
  <c r="N12" i="1" l="1"/>
  <c r="P12" i="1" s="1"/>
  <c r="M11" i="1" l="1"/>
  <c r="K11" i="1"/>
  <c r="I11" i="1"/>
  <c r="G11" i="1"/>
  <c r="E11" i="1"/>
  <c r="I10" i="1"/>
  <c r="G10" i="1"/>
  <c r="O10" i="1" l="1"/>
  <c r="O11" i="1"/>
  <c r="N10" i="1"/>
  <c r="N11" i="1"/>
  <c r="P10" i="1" l="1"/>
  <c r="P11" i="1"/>
</calcChain>
</file>

<file path=xl/sharedStrings.xml><?xml version="1.0" encoding="utf-8"?>
<sst xmlns="http://schemas.openxmlformats.org/spreadsheetml/2006/main" count="162" uniqueCount="68">
  <si>
    <t>TRƯỜNG CAO ĐẲNG LÝ TỰ TRỌNG</t>
  </si>
  <si>
    <t>CỘNG HÒA XÃ HỘI CHỦ NGHĨA VIỆT NAM</t>
  </si>
  <si>
    <t>THÀNH PHỐ HỒ CHÍ MINH</t>
  </si>
  <si>
    <t>Độc lập - Tự do - Hạnh phúc</t>
  </si>
  <si>
    <t>TT</t>
  </si>
  <si>
    <t>Họ và tên</t>
  </si>
  <si>
    <t>Mã số E-office</t>
  </si>
  <si>
    <t>Tháng 09/2022</t>
  </si>
  <si>
    <t>Tháng 10/2022</t>
  </si>
  <si>
    <t>Tháng 11/2022</t>
  </si>
  <si>
    <t>Tháng 12/2022</t>
  </si>
  <si>
    <t>Tháng 01/2023</t>
  </si>
  <si>
    <t>Điểm K</t>
  </si>
  <si>
    <t>Hệ số trừ bậc (C, D, E)</t>
  </si>
  <si>
    <t>Ghi chú</t>
  </si>
  <si>
    <t>Xếp loại</t>
  </si>
  <si>
    <t>Điểm</t>
  </si>
  <si>
    <t>Viên chức</t>
  </si>
  <si>
    <t>A4</t>
  </si>
  <si>
    <t>A3</t>
  </si>
  <si>
    <t>B1</t>
  </si>
  <si>
    <t>A2</t>
  </si>
  <si>
    <t>TRƯỞNG ĐƠN VỊ</t>
  </si>
  <si>
    <t>Trịnh Hoàng Hiệp</t>
  </si>
  <si>
    <t>01025007</t>
  </si>
  <si>
    <t>Phạm Quỳnh Như</t>
  </si>
  <si>
    <t>'01025004</t>
  </si>
  <si>
    <t>Lữ Xuân Trang</t>
  </si>
  <si>
    <t>01025009</t>
  </si>
  <si>
    <t>Hồ Gia Bảo</t>
  </si>
  <si>
    <t>Lưu Thị Thúy</t>
  </si>
  <si>
    <t>Trần Thị Ngọc Dung</t>
  </si>
  <si>
    <t>Cao Xuân Giang</t>
  </si>
  <si>
    <t>Nguyễn Thị Thanh Hòa</t>
  </si>
  <si>
    <t>Huỳnh Kim Liên</t>
  </si>
  <si>
    <t>Lê Hồng Ngọc My</t>
  </si>
  <si>
    <t>Nguyễn Hoàng Thanh Ngân</t>
  </si>
  <si>
    <t>Lê Thị Thúy Oanh</t>
  </si>
  <si>
    <t>Đồng Công Tạo</t>
  </si>
  <si>
    <t>Lê Thị Thu Thảo</t>
  </si>
  <si>
    <t>Võ Thị Kim Thư</t>
  </si>
  <si>
    <t>Nguyễn Thị Minh Thùy</t>
  </si>
  <si>
    <t>Nguyễn Mỹ Tiên</t>
  </si>
  <si>
    <t>Đinh Thị Trâm</t>
  </si>
  <si>
    <t>Bùi Ánh Tuyết</t>
  </si>
  <si>
    <t>01025029</t>
  </si>
  <si>
    <t>01025002</t>
  </si>
  <si>
    <t>01025016</t>
  </si>
  <si>
    <t>01025018</t>
  </si>
  <si>
    <t>01025033</t>
  </si>
  <si>
    <t>01025034</t>
  </si>
  <si>
    <t>01025035</t>
  </si>
  <si>
    <t>01025027</t>
  </si>
  <si>
    <t>01025020</t>
  </si>
  <si>
    <t>01025037</t>
  </si>
  <si>
    <t>01025008</t>
  </si>
  <si>
    <t>01025012</t>
  </si>
  <si>
    <t>01025013</t>
  </si>
  <si>
    <t>01025015</t>
  </si>
  <si>
    <t>A1</t>
  </si>
  <si>
    <t>B2</t>
  </si>
  <si>
    <t>01009027</t>
  </si>
  <si>
    <t>01025003</t>
  </si>
  <si>
    <t>Thành phố Hồ Chí Minh, ngày   28   tháng   02  năm 2023</t>
  </si>
  <si>
    <t xml:space="preserve">             TRỊNH HOÀNG HIỆP</t>
  </si>
  <si>
    <t>Xếp loại HK1</t>
  </si>
  <si>
    <t>DANH SÁCH XÉT THI ĐUA HỌC KÌ I NĂM HỌC 2022 - 2023</t>
  </si>
  <si>
    <t>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</si>
</sst>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/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9" fillId="0" borderId="1" xfId="1" applyFont="1" applyBorder="1" applyAlignment="1">
      <alignment horizontal="left" vertical="center" wrapText="1"/>
    </xf>
    <xf numFmtId="0" fontId="9" fillId="0" borderId="1" xfId="1" quotePrefix="1" applyFont="1" applyBorder="1" applyAlignment="1">
      <alignment horizontal="center" vertical="center" wrapText="1"/>
    </xf>
    <xf numFmtId="0" fontId="6" fillId="0" borderId="1" xfId="0" quotePrefix="1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2" borderId="1" xfId="0" quotePrefix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>
      <alignment horizontal="left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S-HIEP\Documents\Zalo%20Received%20Files\Mau%20xep%20loai%20thi%20dua%20hoc%20ky%20nam%20ho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em"/>
      <sheetName val="HK1"/>
      <sheetName val="HK2"/>
      <sheetName val="NH"/>
    </sheetNames>
    <sheetDataSet>
      <sheetData sheetId="0">
        <row r="2">
          <cell r="A2" t="str">
            <v>A1</v>
          </cell>
          <cell r="B2">
            <v>10</v>
          </cell>
        </row>
        <row r="3">
          <cell r="A3" t="str">
            <v>A2</v>
          </cell>
          <cell r="B3">
            <v>9</v>
          </cell>
        </row>
        <row r="4">
          <cell r="A4" t="str">
            <v>A3</v>
          </cell>
          <cell r="B4">
            <v>8</v>
          </cell>
        </row>
        <row r="5">
          <cell r="A5" t="str">
            <v>A4</v>
          </cell>
          <cell r="B5">
            <v>7</v>
          </cell>
        </row>
        <row r="6">
          <cell r="A6"/>
          <cell r="B6"/>
        </row>
        <row r="7">
          <cell r="A7" t="str">
            <v>B1</v>
          </cell>
          <cell r="B7">
            <v>6</v>
          </cell>
        </row>
        <row r="8">
          <cell r="A8" t="str">
            <v>B2</v>
          </cell>
          <cell r="B8">
            <v>5</v>
          </cell>
        </row>
        <row r="9">
          <cell r="A9" t="str">
            <v>C1</v>
          </cell>
          <cell r="B9">
            <v>4</v>
          </cell>
        </row>
        <row r="10">
          <cell r="A10" t="str">
            <v>C2</v>
          </cell>
          <cell r="B10">
            <v>3</v>
          </cell>
        </row>
        <row r="11">
          <cell r="A11" t="str">
            <v>D</v>
          </cell>
          <cell r="B11">
            <v>1</v>
          </cell>
        </row>
        <row r="12">
          <cell r="A12" t="str">
            <v>E</v>
          </cell>
          <cell r="B12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35"/>
  <sheetViews>
    <sheetView tabSelected="1" workbookViewId="0">
      <selection activeCell="A5" sqref="A5:Q5"/>
    </sheetView>
  </sheetViews>
  <sheetFormatPr defaultRowHeight="16.5" x14ac:dyDescent="0.25"/>
  <cols>
    <col min="1" max="1" width="5.140625" style="5" customWidth="1"/>
    <col min="2" max="2" width="25.28515625" style="5" customWidth="1"/>
    <col min="3" max="3" width="14.5703125" style="5" customWidth="1"/>
    <col min="4" max="4" width="9.140625" style="5"/>
    <col min="5" max="5" width="7.28515625" style="5" customWidth="1"/>
    <col min="6" max="6" width="9.140625" style="5"/>
    <col min="7" max="7" width="7.7109375" style="5" customWidth="1"/>
    <col min="8" max="8" width="9.140625" style="5"/>
    <col min="9" max="9" width="7.140625" style="5" customWidth="1"/>
    <col min="10" max="10" width="9.140625" style="5"/>
    <col min="11" max="11" width="7" style="5" customWidth="1"/>
    <col min="12" max="12" width="9.140625" style="5"/>
    <col min="13" max="13" width="7" style="5" customWidth="1"/>
    <col min="14" max="14" width="10.85546875" style="5" customWidth="1"/>
    <col min="15" max="15" width="2" style="5" hidden="1" customWidth="1"/>
    <col min="16" max="16" width="23.140625" style="5" customWidth="1"/>
    <col min="17" max="16384" width="9.140625" style="5"/>
  </cols>
  <sheetData>
    <row r="1" spans="1:17" s="1" customFormat="1" ht="15" x14ac:dyDescent="0.25">
      <c r="A1" s="23" t="s">
        <v>0</v>
      </c>
      <c r="B1" s="23"/>
      <c r="C1" s="23"/>
      <c r="D1" s="23"/>
      <c r="I1" s="24" t="s">
        <v>1</v>
      </c>
      <c r="J1" s="24"/>
      <c r="K1" s="24"/>
      <c r="L1" s="24"/>
      <c r="M1" s="24"/>
      <c r="N1" s="24"/>
      <c r="O1" s="24"/>
      <c r="P1" s="24"/>
      <c r="Q1" s="24"/>
    </row>
    <row r="2" spans="1:17" s="1" customFormat="1" ht="15" x14ac:dyDescent="0.25">
      <c r="A2" s="23" t="s">
        <v>2</v>
      </c>
      <c r="B2" s="23"/>
      <c r="C2" s="23"/>
      <c r="D2" s="23"/>
      <c r="I2" s="24" t="s">
        <v>3</v>
      </c>
      <c r="J2" s="24"/>
      <c r="K2" s="24"/>
      <c r="L2" s="24"/>
      <c r="M2" s="24"/>
      <c r="N2" s="24"/>
      <c r="O2" s="24"/>
      <c r="P2" s="24"/>
      <c r="Q2" s="24"/>
    </row>
    <row r="3" spans="1:17" s="1" customFormat="1" ht="15" x14ac:dyDescent="0.25">
      <c r="A3" s="24" t="s">
        <v>67</v>
      </c>
      <c r="B3" s="24"/>
      <c r="C3" s="24"/>
      <c r="D3" s="24"/>
      <c r="J3" s="2"/>
      <c r="K3" s="2"/>
      <c r="L3" s="2"/>
      <c r="M3" s="2"/>
    </row>
    <row r="4" spans="1:17" s="1" customFormat="1" ht="15" x14ac:dyDescent="0.25">
      <c r="A4" s="3"/>
      <c r="B4" s="3"/>
      <c r="C4" s="4"/>
      <c r="J4" s="2"/>
      <c r="K4" s="2"/>
      <c r="L4" s="2"/>
      <c r="M4" s="2"/>
    </row>
    <row r="5" spans="1:17" s="1" customFormat="1" ht="27.75" customHeight="1" x14ac:dyDescent="0.25">
      <c r="A5" s="25" t="s">
        <v>66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</row>
    <row r="7" spans="1:17" ht="27" customHeight="1" x14ac:dyDescent="0.25">
      <c r="A7" s="21" t="s">
        <v>4</v>
      </c>
      <c r="B7" s="21" t="s">
        <v>5</v>
      </c>
      <c r="C7" s="21" t="s">
        <v>6</v>
      </c>
      <c r="D7" s="22" t="s">
        <v>7</v>
      </c>
      <c r="E7" s="22"/>
      <c r="F7" s="22" t="s">
        <v>8</v>
      </c>
      <c r="G7" s="22"/>
      <c r="H7" s="22" t="s">
        <v>9</v>
      </c>
      <c r="I7" s="22"/>
      <c r="J7" s="19" t="s">
        <v>10</v>
      </c>
      <c r="K7" s="19"/>
      <c r="L7" s="19" t="s">
        <v>11</v>
      </c>
      <c r="M7" s="19"/>
      <c r="N7" s="20" t="s">
        <v>12</v>
      </c>
      <c r="O7" s="20" t="s">
        <v>13</v>
      </c>
      <c r="P7" s="20" t="s">
        <v>65</v>
      </c>
      <c r="Q7" s="21" t="s">
        <v>14</v>
      </c>
    </row>
    <row r="8" spans="1:17" ht="30.75" customHeight="1" x14ac:dyDescent="0.25">
      <c r="A8" s="21"/>
      <c r="B8" s="21"/>
      <c r="C8" s="21"/>
      <c r="D8" s="6" t="s">
        <v>15</v>
      </c>
      <c r="E8" s="6" t="s">
        <v>16</v>
      </c>
      <c r="F8" s="6" t="s">
        <v>15</v>
      </c>
      <c r="G8" s="6" t="s">
        <v>16</v>
      </c>
      <c r="H8" s="6" t="s">
        <v>15</v>
      </c>
      <c r="I8" s="6" t="s">
        <v>16</v>
      </c>
      <c r="J8" s="6" t="s">
        <v>15</v>
      </c>
      <c r="K8" s="6" t="s">
        <v>16</v>
      </c>
      <c r="L8" s="6" t="s">
        <v>15</v>
      </c>
      <c r="M8" s="6" t="s">
        <v>16</v>
      </c>
      <c r="N8" s="20"/>
      <c r="O8" s="20"/>
      <c r="P8" s="20"/>
      <c r="Q8" s="21"/>
    </row>
    <row r="9" spans="1:17" ht="18.75" customHeight="1" x14ac:dyDescent="0.25">
      <c r="A9" s="7"/>
      <c r="B9" s="8" t="s">
        <v>17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33" x14ac:dyDescent="0.25">
      <c r="A10" s="14">
        <v>1</v>
      </c>
      <c r="B10" s="12" t="s">
        <v>23</v>
      </c>
      <c r="C10" s="13" t="s">
        <v>24</v>
      </c>
      <c r="D10" s="9" t="s">
        <v>21</v>
      </c>
      <c r="E10" s="9">
        <v>9</v>
      </c>
      <c r="F10" s="9" t="s">
        <v>21</v>
      </c>
      <c r="G10" s="9">
        <f>VLOOKUP(F10,[1]Diem!$A$2:$B$12,2,0)</f>
        <v>9</v>
      </c>
      <c r="H10" s="9" t="s">
        <v>59</v>
      </c>
      <c r="I10" s="9">
        <f>VLOOKUP(H10,[1]Diem!$A$2:$B$12,2,0)</f>
        <v>10</v>
      </c>
      <c r="J10" s="9" t="s">
        <v>21</v>
      </c>
      <c r="K10" s="9">
        <v>9</v>
      </c>
      <c r="L10" s="9" t="s">
        <v>21</v>
      </c>
      <c r="M10" s="9">
        <v>9</v>
      </c>
      <c r="N10" s="9">
        <f>ROUND(AVERAGE(E10,G10,I10,K10,M10),2)</f>
        <v>9.1999999999999993</v>
      </c>
      <c r="O10" s="9">
        <f>COUNTIF(D10:K10,"C*")*1+COUNTIF(D10:K10,"D")*2+COUNTIF(D10:K10,"E")*3</f>
        <v>0</v>
      </c>
      <c r="P10" s="10" t="str">
        <f>IF(O10&gt;=3,"Không hoàn thành nhiệm vụ",IF(AND($N10&gt;=8,$N10&lt;=10,O10=0),"Hoàn thành xuất sắc nhiệm vụ",IF(AND($N10&gt;=8,$N10&lt;=10,O10=1),"Hoàn thành tốt nhiệm vụ",IF(AND($N10&gt;=8,$N10&lt;=10,O10=2),"Hoàn thành nhiệm vụ",IF(AND($N10&gt;6,$N10&lt;8,O10&lt;=1),"Hoàn thành tốt nhiệm vụ",IF(AND($N10&gt;6,$N10&lt;8,O10=2),"Hoàn thành nhiệm vụ",IF(AND($N10&gt;=5,$N10&lt;=6,O10&lt;=2),"Hoàn thành nhiệm vụ",IF(AND($N10&lt;5,O10&gt;3),"Không hoàn thành nhiệm vụ",""))))))))</f>
        <v>Hoàn thành xuất sắc nhiệm vụ</v>
      </c>
      <c r="Q10" s="11"/>
    </row>
    <row r="11" spans="1:17" ht="33" x14ac:dyDescent="0.25">
      <c r="A11" s="14">
        <v>2</v>
      </c>
      <c r="B11" s="12" t="s">
        <v>25</v>
      </c>
      <c r="C11" s="13" t="s">
        <v>26</v>
      </c>
      <c r="D11" s="9" t="s">
        <v>21</v>
      </c>
      <c r="E11" s="9">
        <f>VLOOKUP(D11,[1]Diem!$A$2:$B$12,2,0)</f>
        <v>9</v>
      </c>
      <c r="F11" s="9" t="s">
        <v>59</v>
      </c>
      <c r="G11" s="9">
        <f>VLOOKUP(F11,[1]Diem!$A$2:$B$12,2,0)</f>
        <v>10</v>
      </c>
      <c r="H11" s="9" t="s">
        <v>59</v>
      </c>
      <c r="I11" s="9">
        <f>VLOOKUP(H11,[1]Diem!$A$2:$B$12,2,0)</f>
        <v>10</v>
      </c>
      <c r="J11" s="9" t="s">
        <v>21</v>
      </c>
      <c r="K11" s="9">
        <f>VLOOKUP(J11,[1]Diem!$A$2:$B$12,2,0)</f>
        <v>9</v>
      </c>
      <c r="L11" s="9" t="s">
        <v>59</v>
      </c>
      <c r="M11" s="9">
        <f>VLOOKUP(L11,[1]Diem!$A$2:$B$12,2,0)</f>
        <v>10</v>
      </c>
      <c r="N11" s="9">
        <f>ROUND(AVERAGE(E11,G11,I11,K11,M11),2)</f>
        <v>9.6</v>
      </c>
      <c r="O11" s="9">
        <f>COUNTIF(D11:K11,"C*")*1+COUNTIF(D11:K11,"D")*2+COUNTIF(D11:K11,"E")*3</f>
        <v>0</v>
      </c>
      <c r="P11" s="10" t="str">
        <f>IF(O11&gt;=3,"Không hoàn thành nhiệm vụ",IF(AND($N11&gt;=8,$N11&lt;=10,O11=0),"Hoàn thành xuất sắc nhiệm vụ",IF(AND($N11&gt;=8,$N11&lt;=10,O11=1),"Hoàn thành tốt nhiệm vụ",IF(AND($N11&gt;=8,$N11&lt;=10,O11=2),"Hoàn thành nhiệm vụ",IF(AND($N11&gt;6,$N11&lt;8,O11&lt;=1),"Hoàn thành tốt nhiệm vụ",IF(AND($N11&gt;6,$N11&lt;8,O11=2),"Hoàn thành nhiệm vụ",IF(AND($N11&gt;=5,$N11&lt;=6,O11&lt;=2),"Hoàn thành nhiệm vụ",IF(AND($N11&lt;5,O11&gt;3),"Không hoàn thành nhiệm vụ",""))))))))</f>
        <v>Hoàn thành xuất sắc nhiệm vụ</v>
      </c>
      <c r="Q11" s="11"/>
    </row>
    <row r="12" spans="1:17" ht="33" x14ac:dyDescent="0.25">
      <c r="A12" s="14">
        <v>3</v>
      </c>
      <c r="B12" s="12" t="s">
        <v>27</v>
      </c>
      <c r="C12" s="13" t="s">
        <v>28</v>
      </c>
      <c r="D12" s="9" t="s">
        <v>21</v>
      </c>
      <c r="E12" s="9">
        <v>9</v>
      </c>
      <c r="F12" s="9" t="s">
        <v>21</v>
      </c>
      <c r="G12" s="9">
        <f>VLOOKUP(F12,[1]Diem!$A$2:$B$12,2,0)</f>
        <v>9</v>
      </c>
      <c r="H12" s="9" t="s">
        <v>59</v>
      </c>
      <c r="I12" s="9">
        <f>VLOOKUP(H12,[1]Diem!$A$2:$B$12,2,0)</f>
        <v>10</v>
      </c>
      <c r="J12" s="9" t="s">
        <v>21</v>
      </c>
      <c r="K12" s="9">
        <f>VLOOKUP(J12,[1]Diem!$A$2:$B$12,2,0)</f>
        <v>9</v>
      </c>
      <c r="L12" s="9" t="s">
        <v>19</v>
      </c>
      <c r="M12" s="9">
        <f>VLOOKUP(L12,[1]Diem!$A$2:$B$12,2,0)</f>
        <v>8</v>
      </c>
      <c r="N12" s="9">
        <f>ROUND(AVERAGE(E12,G12,I12,K12,M12),2)</f>
        <v>9</v>
      </c>
      <c r="O12" s="9"/>
      <c r="P12" s="10" t="str">
        <f t="shared" ref="P12:P28" si="0">IF(O12&gt;=3,"Không hoàn thành nhiệm vụ",IF(AND($N12&gt;=8,$N12&lt;=10,O12=0),"Hoàn thành xuất sắc nhiệm vụ",IF(AND($N12&gt;=8,$N12&lt;=10,O12=1),"Hoàn thành tốt nhiệm vụ",IF(AND($N12&gt;=8,$N12&lt;=10,O12=2),"Hoàn thành nhiệm vụ",IF(AND($N12&gt;6,$N12&lt;8,O12&lt;=1),"Hoàn thành tốt nhiệm vụ",IF(AND($N12&gt;6,$N12&lt;8,O12=2),"Hoàn thành nhiệm vụ",IF(AND($N12&gt;=5,$N12&lt;=6,O12&lt;=2),"Hoàn thành nhiệm vụ",IF(AND($N12&lt;5,O12&gt;3),"Không hoàn thành nhiệm vụ",""))))))))</f>
        <v>Hoàn thành xuất sắc nhiệm vụ</v>
      </c>
      <c r="Q12" s="11"/>
    </row>
    <row r="13" spans="1:17" ht="33" x14ac:dyDescent="0.25">
      <c r="A13" s="14">
        <v>4</v>
      </c>
      <c r="B13" s="12" t="s">
        <v>29</v>
      </c>
      <c r="C13" s="13" t="s">
        <v>45</v>
      </c>
      <c r="D13" s="9" t="s">
        <v>21</v>
      </c>
      <c r="E13" s="9">
        <v>9</v>
      </c>
      <c r="F13" s="9" t="s">
        <v>59</v>
      </c>
      <c r="G13" s="9">
        <f>VLOOKUP(F13,[1]Diem!$A$2:$B$12,2,0)</f>
        <v>10</v>
      </c>
      <c r="H13" s="9" t="s">
        <v>59</v>
      </c>
      <c r="I13" s="9">
        <f>VLOOKUP(H13,[1]Diem!$A$2:$B$12,2,0)</f>
        <v>10</v>
      </c>
      <c r="J13" s="9" t="s">
        <v>21</v>
      </c>
      <c r="K13" s="9">
        <f>VLOOKUP(J13,[1]Diem!$A$2:$B$12,2,0)</f>
        <v>9</v>
      </c>
      <c r="L13" s="9" t="s">
        <v>59</v>
      </c>
      <c r="M13" s="9">
        <f>VLOOKUP(L13,[1]Diem!$A$2:$B$12,2,0)</f>
        <v>10</v>
      </c>
      <c r="N13" s="9">
        <f t="shared" ref="N13:N28" si="1">ROUND(AVERAGE(E13,G13,I13,K13,M13),2)</f>
        <v>9.6</v>
      </c>
      <c r="O13" s="9"/>
      <c r="P13" s="10" t="str">
        <f t="shared" si="0"/>
        <v>Hoàn thành xuất sắc nhiệm vụ</v>
      </c>
      <c r="Q13" s="11"/>
    </row>
    <row r="14" spans="1:17" ht="33" x14ac:dyDescent="0.25">
      <c r="A14" s="14">
        <v>5</v>
      </c>
      <c r="B14" s="12" t="s">
        <v>30</v>
      </c>
      <c r="C14" s="13" t="s">
        <v>46</v>
      </c>
      <c r="D14" s="9" t="s">
        <v>18</v>
      </c>
      <c r="E14" s="9">
        <v>7</v>
      </c>
      <c r="F14" s="9" t="s">
        <v>18</v>
      </c>
      <c r="G14" s="9">
        <f>VLOOKUP(F14,[1]Diem!$A$2:$B$12,2,0)</f>
        <v>7</v>
      </c>
      <c r="H14" s="9" t="s">
        <v>19</v>
      </c>
      <c r="I14" s="9">
        <f>VLOOKUP(H14,[1]Diem!$A$2:$B$12,2,0)</f>
        <v>8</v>
      </c>
      <c r="J14" s="9" t="s">
        <v>18</v>
      </c>
      <c r="K14" s="9">
        <f>VLOOKUP(J14,[1]Diem!$A$2:$B$12,2,0)</f>
        <v>7</v>
      </c>
      <c r="L14" s="9" t="s">
        <v>19</v>
      </c>
      <c r="M14" s="9">
        <f>VLOOKUP(L14,[1]Diem!$A$2:$B$12,2,0)</f>
        <v>8</v>
      </c>
      <c r="N14" s="9">
        <f t="shared" si="1"/>
        <v>7.4</v>
      </c>
      <c r="O14" s="9"/>
      <c r="P14" s="10" t="str">
        <f t="shared" si="0"/>
        <v>Hoàn thành tốt nhiệm vụ</v>
      </c>
      <c r="Q14" s="11"/>
    </row>
    <row r="15" spans="1:17" ht="33" x14ac:dyDescent="0.25">
      <c r="A15" s="14">
        <v>6</v>
      </c>
      <c r="B15" s="12" t="s">
        <v>31</v>
      </c>
      <c r="C15" s="13" t="s">
        <v>47</v>
      </c>
      <c r="D15" s="9" t="s">
        <v>18</v>
      </c>
      <c r="E15" s="9">
        <v>7</v>
      </c>
      <c r="F15" s="9" t="s">
        <v>18</v>
      </c>
      <c r="G15" s="9">
        <f>VLOOKUP(F15,[1]Diem!$A$2:$B$12,2,0)</f>
        <v>7</v>
      </c>
      <c r="H15" s="9" t="s">
        <v>18</v>
      </c>
      <c r="I15" s="9">
        <f>VLOOKUP(H15,[1]Diem!$A$2:$B$12,2,0)</f>
        <v>7</v>
      </c>
      <c r="J15" s="9" t="s">
        <v>18</v>
      </c>
      <c r="K15" s="9">
        <f>VLOOKUP(J15,[1]Diem!$A$2:$B$12,2,0)</f>
        <v>7</v>
      </c>
      <c r="L15" s="9" t="s">
        <v>19</v>
      </c>
      <c r="M15" s="9">
        <f>VLOOKUP(L15,[1]Diem!$A$2:$B$12,2,0)</f>
        <v>8</v>
      </c>
      <c r="N15" s="9">
        <f t="shared" si="1"/>
        <v>7.2</v>
      </c>
      <c r="O15" s="9"/>
      <c r="P15" s="10" t="str">
        <f t="shared" si="0"/>
        <v>Hoàn thành tốt nhiệm vụ</v>
      </c>
      <c r="Q15" s="11"/>
    </row>
    <row r="16" spans="1:17" ht="33" x14ac:dyDescent="0.25">
      <c r="A16" s="14">
        <v>7</v>
      </c>
      <c r="B16" s="12" t="s">
        <v>32</v>
      </c>
      <c r="C16" s="13" t="s">
        <v>48</v>
      </c>
      <c r="D16" s="9" t="s">
        <v>18</v>
      </c>
      <c r="E16" s="9">
        <v>7</v>
      </c>
      <c r="F16" s="9" t="s">
        <v>18</v>
      </c>
      <c r="G16" s="9">
        <f>VLOOKUP(F16,[1]Diem!$A$2:$B$12,2,0)</f>
        <v>7</v>
      </c>
      <c r="H16" s="9" t="s">
        <v>19</v>
      </c>
      <c r="I16" s="9">
        <f>VLOOKUP(H16,[1]Diem!$A$2:$B$12,2,0)</f>
        <v>8</v>
      </c>
      <c r="J16" s="9" t="s">
        <v>18</v>
      </c>
      <c r="K16" s="9">
        <f>VLOOKUP(J16,[1]Diem!$A$2:$B$12,2,0)</f>
        <v>7</v>
      </c>
      <c r="L16" s="9" t="s">
        <v>18</v>
      </c>
      <c r="M16" s="9">
        <f>VLOOKUP(L16,[1]Diem!$A$2:$B$12,2,0)</f>
        <v>7</v>
      </c>
      <c r="N16" s="9">
        <f t="shared" si="1"/>
        <v>7.2</v>
      </c>
      <c r="O16" s="9"/>
      <c r="P16" s="10" t="str">
        <f t="shared" si="0"/>
        <v>Hoàn thành tốt nhiệm vụ</v>
      </c>
      <c r="Q16" s="11"/>
    </row>
    <row r="17" spans="1:17" ht="33" x14ac:dyDescent="0.25">
      <c r="A17" s="14">
        <v>8</v>
      </c>
      <c r="B17" s="12" t="s">
        <v>33</v>
      </c>
      <c r="C17" s="13" t="s">
        <v>61</v>
      </c>
      <c r="D17" s="9" t="s">
        <v>19</v>
      </c>
      <c r="E17" s="9">
        <v>8</v>
      </c>
      <c r="F17" s="9" t="s">
        <v>21</v>
      </c>
      <c r="G17" s="9">
        <f>VLOOKUP(F17,[1]Diem!$A$2:$B$12,2,0)</f>
        <v>9</v>
      </c>
      <c r="H17" s="9" t="s">
        <v>59</v>
      </c>
      <c r="I17" s="9">
        <f>VLOOKUP(H17,[1]Diem!$A$2:$B$12,2,0)</f>
        <v>10</v>
      </c>
      <c r="J17" s="9" t="s">
        <v>19</v>
      </c>
      <c r="K17" s="9">
        <f>VLOOKUP(J17,[1]Diem!$A$2:$B$12,2,0)</f>
        <v>8</v>
      </c>
      <c r="L17" s="9" t="s">
        <v>21</v>
      </c>
      <c r="M17" s="9">
        <f>VLOOKUP(L17,[1]Diem!$A$2:$B$12,2,0)</f>
        <v>9</v>
      </c>
      <c r="N17" s="9">
        <f t="shared" si="1"/>
        <v>8.8000000000000007</v>
      </c>
      <c r="O17" s="9"/>
      <c r="P17" s="10" t="str">
        <f t="shared" si="0"/>
        <v>Hoàn thành xuất sắc nhiệm vụ</v>
      </c>
      <c r="Q17" s="11"/>
    </row>
    <row r="18" spans="1:17" ht="30" customHeight="1" x14ac:dyDescent="0.25">
      <c r="A18" s="26">
        <v>9</v>
      </c>
      <c r="B18" s="27" t="s">
        <v>34</v>
      </c>
      <c r="C18" s="28" t="s">
        <v>50</v>
      </c>
      <c r="D18" s="15">
        <v>0</v>
      </c>
      <c r="E18" s="15">
        <v>0</v>
      </c>
      <c r="F18" s="29" t="s">
        <v>18</v>
      </c>
      <c r="G18" s="29">
        <f>VLOOKUP(F18,[1]Diem!$A$2:$B$12,2,0)</f>
        <v>7</v>
      </c>
      <c r="H18" s="29" t="s">
        <v>60</v>
      </c>
      <c r="I18" s="29">
        <f>VLOOKUP(H18,[1]Diem!$A$2:$B$12,2,0)</f>
        <v>5</v>
      </c>
      <c r="J18" s="29" t="s">
        <v>18</v>
      </c>
      <c r="K18" s="29">
        <f>VLOOKUP(J18,[1]Diem!$A$2:$B$12,2,0)</f>
        <v>7</v>
      </c>
      <c r="L18" s="29" t="s">
        <v>19</v>
      </c>
      <c r="M18" s="29">
        <f>VLOOKUP(L18,[1]Diem!$A$2:$B$12,2,0)</f>
        <v>8</v>
      </c>
      <c r="N18" s="29">
        <v>6.5</v>
      </c>
      <c r="O18" s="29"/>
      <c r="P18" s="30" t="str">
        <f t="shared" si="0"/>
        <v>Hoàn thành tốt nhiệm vụ</v>
      </c>
      <c r="Q18" s="31"/>
    </row>
    <row r="19" spans="1:17" ht="29.25" customHeight="1" x14ac:dyDescent="0.25">
      <c r="A19" s="26">
        <v>10</v>
      </c>
      <c r="B19" s="27" t="s">
        <v>35</v>
      </c>
      <c r="C19" s="28" t="s">
        <v>51</v>
      </c>
      <c r="D19" s="15">
        <v>0</v>
      </c>
      <c r="E19" s="15">
        <v>0</v>
      </c>
      <c r="F19" s="29" t="s">
        <v>18</v>
      </c>
      <c r="G19" s="29">
        <f>VLOOKUP(F19,[1]Diem!$A$2:$B$12,2,0)</f>
        <v>7</v>
      </c>
      <c r="H19" s="29" t="s">
        <v>18</v>
      </c>
      <c r="I19" s="29">
        <f>VLOOKUP(H19,[1]Diem!$A$2:$B$12,2,0)</f>
        <v>7</v>
      </c>
      <c r="J19" s="29" t="s">
        <v>18</v>
      </c>
      <c r="K19" s="29">
        <f>VLOOKUP(J19,[1]Diem!$A$2:$B$12,2,0)</f>
        <v>7</v>
      </c>
      <c r="L19" s="29" t="s">
        <v>19</v>
      </c>
      <c r="M19" s="29">
        <f>VLOOKUP(L19,[1]Diem!$A$2:$B$12,2,0)</f>
        <v>8</v>
      </c>
      <c r="N19" s="29">
        <v>7.2</v>
      </c>
      <c r="O19" s="29"/>
      <c r="P19" s="30" t="str">
        <f t="shared" si="0"/>
        <v>Hoàn thành tốt nhiệm vụ</v>
      </c>
      <c r="Q19" s="31"/>
    </row>
    <row r="20" spans="1:17" ht="33" x14ac:dyDescent="0.25">
      <c r="A20" s="14">
        <v>11</v>
      </c>
      <c r="B20" s="12" t="s">
        <v>36</v>
      </c>
      <c r="C20" s="13" t="s">
        <v>52</v>
      </c>
      <c r="D20" s="9" t="s">
        <v>19</v>
      </c>
      <c r="E20" s="9">
        <v>8</v>
      </c>
      <c r="F20" s="9" t="s">
        <v>19</v>
      </c>
      <c r="G20" s="9">
        <f>VLOOKUP(F20,[1]Diem!$A$2:$B$12,2,0)</f>
        <v>8</v>
      </c>
      <c r="H20" s="9" t="s">
        <v>18</v>
      </c>
      <c r="I20" s="9">
        <f>VLOOKUP(H20,[1]Diem!$A$2:$B$12,2,0)</f>
        <v>7</v>
      </c>
      <c r="J20" s="9" t="s">
        <v>19</v>
      </c>
      <c r="K20" s="9">
        <f>VLOOKUP(J20,[1]Diem!$A$2:$B$12,2,0)</f>
        <v>8</v>
      </c>
      <c r="L20" s="9" t="s">
        <v>21</v>
      </c>
      <c r="M20" s="9">
        <f>VLOOKUP(L20,[1]Diem!$A$2:$B$12,2,0)</f>
        <v>9</v>
      </c>
      <c r="N20" s="9">
        <f t="shared" si="1"/>
        <v>8</v>
      </c>
      <c r="O20" s="9"/>
      <c r="P20" s="10" t="str">
        <f t="shared" si="0"/>
        <v>Hoàn thành xuất sắc nhiệm vụ</v>
      </c>
      <c r="Q20" s="11"/>
    </row>
    <row r="21" spans="1:17" ht="33" x14ac:dyDescent="0.25">
      <c r="A21" s="14">
        <v>12</v>
      </c>
      <c r="B21" s="12" t="s">
        <v>37</v>
      </c>
      <c r="C21" s="13" t="s">
        <v>53</v>
      </c>
      <c r="D21" s="9" t="s">
        <v>19</v>
      </c>
      <c r="E21" s="9">
        <v>8</v>
      </c>
      <c r="F21" s="9" t="s">
        <v>19</v>
      </c>
      <c r="G21" s="9">
        <f>VLOOKUP(F21,[1]Diem!$A$2:$B$12,2,0)</f>
        <v>8</v>
      </c>
      <c r="H21" s="9" t="s">
        <v>59</v>
      </c>
      <c r="I21" s="9">
        <f>VLOOKUP(H21,[1]Diem!$A$2:$B$12,2,0)</f>
        <v>10</v>
      </c>
      <c r="J21" s="9" t="s">
        <v>20</v>
      </c>
      <c r="K21" s="9">
        <f>VLOOKUP(J21,[1]Diem!$A$2:$B$12,2,0)</f>
        <v>6</v>
      </c>
      <c r="L21" s="9" t="s">
        <v>19</v>
      </c>
      <c r="M21" s="9">
        <f>VLOOKUP(L21,[1]Diem!$A$2:$B$12,2,0)</f>
        <v>8</v>
      </c>
      <c r="N21" s="9">
        <f>ROUND(AVERAGE(E21,G21,I21,K21,M21),2)</f>
        <v>8</v>
      </c>
      <c r="O21" s="9"/>
      <c r="P21" s="10" t="str">
        <f t="shared" si="0"/>
        <v>Hoàn thành xuất sắc nhiệm vụ</v>
      </c>
      <c r="Q21" s="11"/>
    </row>
    <row r="22" spans="1:17" ht="33" x14ac:dyDescent="0.25">
      <c r="A22" s="26">
        <v>13</v>
      </c>
      <c r="B22" s="27" t="s">
        <v>38</v>
      </c>
      <c r="C22" s="28" t="s">
        <v>54</v>
      </c>
      <c r="D22" s="15">
        <v>0</v>
      </c>
      <c r="E22" s="15">
        <v>0</v>
      </c>
      <c r="F22" s="29" t="s">
        <v>18</v>
      </c>
      <c r="G22" s="29">
        <f>VLOOKUP(F22,[1]Diem!$A$2:$B$12,2,0)</f>
        <v>7</v>
      </c>
      <c r="H22" s="29" t="s">
        <v>19</v>
      </c>
      <c r="I22" s="29">
        <f>VLOOKUP(H22,[1]Diem!$A$2:$B$12,2,0)</f>
        <v>8</v>
      </c>
      <c r="J22" s="29" t="s">
        <v>19</v>
      </c>
      <c r="K22" s="29">
        <f>VLOOKUP(J22,[1]Diem!$A$2:$B$12,2,0)</f>
        <v>8</v>
      </c>
      <c r="L22" s="29" t="s">
        <v>19</v>
      </c>
      <c r="M22" s="29">
        <f>VLOOKUP(L22,[1]Diem!$A$2:$B$12,2,0)</f>
        <v>8</v>
      </c>
      <c r="N22" s="29">
        <v>7.7</v>
      </c>
      <c r="O22" s="29"/>
      <c r="P22" s="30" t="str">
        <f t="shared" si="0"/>
        <v>Hoàn thành tốt nhiệm vụ</v>
      </c>
      <c r="Q22" s="31"/>
    </row>
    <row r="23" spans="1:17" ht="33" x14ac:dyDescent="0.25">
      <c r="A23" s="14">
        <v>14</v>
      </c>
      <c r="B23" s="12" t="s">
        <v>39</v>
      </c>
      <c r="C23" s="13" t="s">
        <v>55</v>
      </c>
      <c r="D23" s="9" t="s">
        <v>18</v>
      </c>
      <c r="E23" s="9">
        <v>7</v>
      </c>
      <c r="F23" s="9" t="s">
        <v>19</v>
      </c>
      <c r="G23" s="9">
        <f>VLOOKUP(F23,[1]Diem!$A$2:$B$12,2,0)</f>
        <v>8</v>
      </c>
      <c r="H23" s="9" t="s">
        <v>19</v>
      </c>
      <c r="I23" s="9">
        <f>VLOOKUP(H23,[1]Diem!$A$2:$B$12,2,0)</f>
        <v>8</v>
      </c>
      <c r="J23" s="9" t="s">
        <v>18</v>
      </c>
      <c r="K23" s="9">
        <f>VLOOKUP(J23,[1]Diem!$A$2:$B$12,2,0)</f>
        <v>7</v>
      </c>
      <c r="L23" s="9" t="s">
        <v>19</v>
      </c>
      <c r="M23" s="9">
        <f>VLOOKUP(L23,[1]Diem!$A$2:$B$12,2,0)</f>
        <v>8</v>
      </c>
      <c r="N23" s="9">
        <f t="shared" si="1"/>
        <v>7.6</v>
      </c>
      <c r="O23" s="9"/>
      <c r="P23" s="10" t="str">
        <f t="shared" si="0"/>
        <v>Hoàn thành tốt nhiệm vụ</v>
      </c>
      <c r="Q23" s="11"/>
    </row>
    <row r="24" spans="1:17" ht="33" x14ac:dyDescent="0.25">
      <c r="A24" s="14">
        <v>15</v>
      </c>
      <c r="B24" s="12" t="s">
        <v>40</v>
      </c>
      <c r="C24" s="13" t="s">
        <v>56</v>
      </c>
      <c r="D24" s="9" t="s">
        <v>18</v>
      </c>
      <c r="E24" s="9">
        <v>7</v>
      </c>
      <c r="F24" s="9" t="s">
        <v>18</v>
      </c>
      <c r="G24" s="9">
        <f>VLOOKUP(F24,[1]Diem!$A$2:$B$12,2,0)</f>
        <v>7</v>
      </c>
      <c r="H24" s="9" t="s">
        <v>19</v>
      </c>
      <c r="I24" s="9">
        <f>VLOOKUP(H24,[1]Diem!$A$2:$B$12,2,0)</f>
        <v>8</v>
      </c>
      <c r="J24" s="9" t="s">
        <v>19</v>
      </c>
      <c r="K24" s="9">
        <f>VLOOKUP(J24,[1]Diem!$A$2:$B$12,2,0)</f>
        <v>8</v>
      </c>
      <c r="L24" s="9" t="s">
        <v>19</v>
      </c>
      <c r="M24" s="9">
        <f>VLOOKUP(L24,[1]Diem!$A$2:$B$12,2,0)</f>
        <v>8</v>
      </c>
      <c r="N24" s="9">
        <f t="shared" si="1"/>
        <v>7.6</v>
      </c>
      <c r="O24" s="9"/>
      <c r="P24" s="10" t="str">
        <f t="shared" si="0"/>
        <v>Hoàn thành tốt nhiệm vụ</v>
      </c>
      <c r="Q24" s="11"/>
    </row>
    <row r="25" spans="1:17" ht="33" x14ac:dyDescent="0.25">
      <c r="A25" s="14">
        <v>16</v>
      </c>
      <c r="B25" s="12" t="s">
        <v>41</v>
      </c>
      <c r="C25" s="13" t="s">
        <v>57</v>
      </c>
      <c r="D25" s="9" t="s">
        <v>21</v>
      </c>
      <c r="E25" s="9">
        <v>9</v>
      </c>
      <c r="F25" s="9" t="s">
        <v>21</v>
      </c>
      <c r="G25" s="9">
        <f>VLOOKUP(F25,[1]Diem!$A$2:$B$12,2,0)</f>
        <v>9</v>
      </c>
      <c r="H25" s="9" t="s">
        <v>21</v>
      </c>
      <c r="I25" s="9">
        <f>VLOOKUP(H25,[1]Diem!$A$2:$B$12,2,0)</f>
        <v>9</v>
      </c>
      <c r="J25" s="9" t="s">
        <v>21</v>
      </c>
      <c r="K25" s="9">
        <f>VLOOKUP(J25,[1]Diem!$A$2:$B$12,2,0)</f>
        <v>9</v>
      </c>
      <c r="L25" s="9" t="s">
        <v>21</v>
      </c>
      <c r="M25" s="9">
        <f>VLOOKUP(L25,[1]Diem!$A$2:$B$12,2,0)</f>
        <v>9</v>
      </c>
      <c r="N25" s="9">
        <f t="shared" si="1"/>
        <v>9</v>
      </c>
      <c r="O25" s="9"/>
      <c r="P25" s="10" t="str">
        <f t="shared" si="0"/>
        <v>Hoàn thành xuất sắc nhiệm vụ</v>
      </c>
      <c r="Q25" s="11"/>
    </row>
    <row r="26" spans="1:17" ht="33" x14ac:dyDescent="0.25">
      <c r="A26" s="14">
        <v>17</v>
      </c>
      <c r="B26" s="12" t="s">
        <v>42</v>
      </c>
      <c r="C26" s="13" t="s">
        <v>58</v>
      </c>
      <c r="D26" s="9" t="s">
        <v>18</v>
      </c>
      <c r="E26" s="9">
        <v>7</v>
      </c>
      <c r="F26" s="9" t="s">
        <v>18</v>
      </c>
      <c r="G26" s="9">
        <f>VLOOKUP(F26,[1]Diem!$A$2:$B$12,2,0)</f>
        <v>7</v>
      </c>
      <c r="H26" s="9" t="s">
        <v>19</v>
      </c>
      <c r="I26" s="9">
        <f>VLOOKUP(H26,[1]Diem!$A$2:$B$12,2,0)</f>
        <v>8</v>
      </c>
      <c r="J26" s="9" t="s">
        <v>18</v>
      </c>
      <c r="K26" s="9">
        <f>VLOOKUP(J26,[1]Diem!$A$2:$B$12,2,0)</f>
        <v>7</v>
      </c>
      <c r="L26" s="9" t="s">
        <v>18</v>
      </c>
      <c r="M26" s="9">
        <f>VLOOKUP(L26,[1]Diem!$A$2:$B$12,2,0)</f>
        <v>7</v>
      </c>
      <c r="N26" s="9">
        <f t="shared" si="1"/>
        <v>7.2</v>
      </c>
      <c r="O26" s="9"/>
      <c r="P26" s="10" t="str">
        <f t="shared" si="0"/>
        <v>Hoàn thành tốt nhiệm vụ</v>
      </c>
      <c r="Q26" s="11"/>
    </row>
    <row r="27" spans="1:17" ht="33" x14ac:dyDescent="0.25">
      <c r="A27" s="14">
        <v>18</v>
      </c>
      <c r="B27" s="12" t="s">
        <v>43</v>
      </c>
      <c r="C27" s="13" t="s">
        <v>49</v>
      </c>
      <c r="D27" s="9" t="s">
        <v>19</v>
      </c>
      <c r="E27" s="9">
        <v>8</v>
      </c>
      <c r="F27" s="9" t="s">
        <v>19</v>
      </c>
      <c r="G27" s="9">
        <f>VLOOKUP(F27,[1]Diem!$A$2:$B$12,2,0)</f>
        <v>8</v>
      </c>
      <c r="H27" s="9" t="s">
        <v>19</v>
      </c>
      <c r="I27" s="9">
        <f>VLOOKUP(H27,[1]Diem!$A$2:$B$12,2,0)</f>
        <v>8</v>
      </c>
      <c r="J27" s="9" t="s">
        <v>19</v>
      </c>
      <c r="K27" s="9">
        <f>VLOOKUP(J27,[1]Diem!$A$2:$B$12,2,0)</f>
        <v>8</v>
      </c>
      <c r="L27" s="9" t="s">
        <v>19</v>
      </c>
      <c r="M27" s="9">
        <f>VLOOKUP(L27,[1]Diem!$A$2:$B$12,2,0)</f>
        <v>8</v>
      </c>
      <c r="N27" s="9">
        <f t="shared" si="1"/>
        <v>8</v>
      </c>
      <c r="O27" s="9"/>
      <c r="P27" s="10" t="str">
        <f t="shared" si="0"/>
        <v>Hoàn thành xuất sắc nhiệm vụ</v>
      </c>
      <c r="Q27" s="11"/>
    </row>
    <row r="28" spans="1:17" x14ac:dyDescent="0.25">
      <c r="A28" s="14">
        <v>19</v>
      </c>
      <c r="B28" s="12" t="s">
        <v>44</v>
      </c>
      <c r="C28" s="13" t="s">
        <v>62</v>
      </c>
      <c r="D28" s="9" t="s">
        <v>18</v>
      </c>
      <c r="E28" s="9">
        <v>7</v>
      </c>
      <c r="F28" s="9" t="s">
        <v>60</v>
      </c>
      <c r="G28" s="9">
        <f>VLOOKUP(F28,[1]Diem!$A$2:$B$12,2,0)</f>
        <v>5</v>
      </c>
      <c r="H28" s="9" t="s">
        <v>60</v>
      </c>
      <c r="I28" s="9">
        <f>VLOOKUP(H28,[1]Diem!$A$2:$B$12,2,0)</f>
        <v>5</v>
      </c>
      <c r="J28" s="9" t="s">
        <v>20</v>
      </c>
      <c r="K28" s="9">
        <f>VLOOKUP(J28,[1]Diem!$A$2:$B$12,2,0)</f>
        <v>6</v>
      </c>
      <c r="L28" s="9" t="s">
        <v>18</v>
      </c>
      <c r="M28" s="9">
        <f>VLOOKUP(L28,[1]Diem!$A$2:$B$12,2,0)</f>
        <v>7</v>
      </c>
      <c r="N28" s="9">
        <f t="shared" si="1"/>
        <v>6</v>
      </c>
      <c r="O28" s="9"/>
      <c r="P28" s="10" t="str">
        <f t="shared" si="0"/>
        <v>Hoàn thành nhiệm vụ</v>
      </c>
      <c r="Q28" s="11"/>
    </row>
    <row r="30" spans="1:17" x14ac:dyDescent="0.25">
      <c r="I30" s="16" t="s">
        <v>63</v>
      </c>
      <c r="J30" s="16"/>
      <c r="K30" s="16"/>
      <c r="L30" s="16"/>
      <c r="M30" s="16"/>
      <c r="N30" s="16"/>
      <c r="O30" s="16"/>
      <c r="P30" s="16"/>
      <c r="Q30" s="16"/>
    </row>
    <row r="31" spans="1:17" x14ac:dyDescent="0.25">
      <c r="I31" s="17" t="s">
        <v>22</v>
      </c>
      <c r="J31" s="17"/>
      <c r="K31" s="17"/>
      <c r="L31" s="17"/>
      <c r="M31" s="17"/>
      <c r="N31" s="17"/>
      <c r="O31" s="17"/>
      <c r="P31" s="17"/>
      <c r="Q31" s="17"/>
    </row>
    <row r="35" spans="12:16" x14ac:dyDescent="0.25">
      <c r="L35" s="18" t="s">
        <v>64</v>
      </c>
      <c r="M35" s="18"/>
      <c r="N35" s="18"/>
      <c r="O35" s="18"/>
      <c r="P35" s="18"/>
    </row>
  </sheetData>
  <mergeCells count="21">
    <mergeCell ref="A5:Q5"/>
    <mergeCell ref="A1:D1"/>
    <mergeCell ref="I1:Q1"/>
    <mergeCell ref="A2:D2"/>
    <mergeCell ref="I2:Q2"/>
    <mergeCell ref="A3:D3"/>
    <mergeCell ref="A7:A8"/>
    <mergeCell ref="B7:B8"/>
    <mergeCell ref="C7:C8"/>
    <mergeCell ref="D7:E7"/>
    <mergeCell ref="F7:G7"/>
    <mergeCell ref="I30:Q30"/>
    <mergeCell ref="I31:Q31"/>
    <mergeCell ref="L35:P35"/>
    <mergeCell ref="J7:K7"/>
    <mergeCell ref="L7:M7"/>
    <mergeCell ref="N7:N8"/>
    <mergeCell ref="O7:O8"/>
    <mergeCell ref="P7:P8"/>
    <mergeCell ref="Q7:Q8"/>
    <mergeCell ref="H7:I7"/>
  </mergeCells>
  <pageMargins left="0.38" right="0.16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Xếp loại Thi đua HK1 22-23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2023-02-28T23:35:53Z</dcterms:created>
  <dcterms:modified xsi:type="dcterms:W3CDTF">2023-03-01T02:21:57Z</dcterms:modified>
</cp:coreProperties>
</file>