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510" yWindow="615" windowWidth="10215" windowHeight="3480" firstSheet="1" activeTab="1"/>
  </bookViews>
  <sheets>
    <sheet name="Kangatang" sheetId="3" state="veryHidden" r:id="rId1"/>
    <sheet name="PM" sheetId="1" r:id="rId2"/>
    <sheet name="BC-TC" sheetId="5" r:id="rId3"/>
    <sheet name="Ket Qua Hoc Ky" sheetId="2" state="hidden" r:id="rId4"/>
  </sheets>
  <definedNames>
    <definedName name="_xlnm.Print_Area" localSheetId="2">'BC-TC'!$A$1:$E$553</definedName>
    <definedName name="_xlnm.Print_Area" localSheetId="3">'Ket Qua Hoc Ky'!$A$1:$S$18</definedName>
    <definedName name="_xlnm.Print_Area" localSheetId="1">PM!$A$1:$E$880</definedName>
    <definedName name="_xlnm.Print_Titles" localSheetId="2">'BC-TC'!$9:$9</definedName>
    <definedName name="_xlnm.Print_Titles" localSheetId="1">PM!$9:$9</definedName>
  </definedNames>
  <calcPr calcId="144525"/>
</workbook>
</file>

<file path=xl/calcChain.xml><?xml version="1.0" encoding="utf-8"?>
<calcChain xmlns="http://schemas.openxmlformats.org/spreadsheetml/2006/main">
  <c r="D503" i="5" l="1"/>
  <c r="C503" i="5"/>
  <c r="C351" i="5"/>
  <c r="D334" i="5"/>
  <c r="C334" i="5"/>
  <c r="C316" i="5"/>
  <c r="C175" i="5"/>
  <c r="D525" i="5"/>
  <c r="D507" i="5"/>
  <c r="C507" i="5"/>
  <c r="E506" i="5"/>
  <c r="E507" i="5" s="1"/>
  <c r="C524" i="5" s="1"/>
  <c r="E502" i="5"/>
  <c r="E501" i="5"/>
  <c r="E503" i="5" s="1"/>
  <c r="C523" i="5" s="1"/>
  <c r="D498" i="5"/>
  <c r="C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D448" i="5"/>
  <c r="C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D399" i="5"/>
  <c r="C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D351" i="5"/>
  <c r="E350" i="5"/>
  <c r="E349" i="5"/>
  <c r="E348" i="5"/>
  <c r="D345" i="5"/>
  <c r="C345" i="5"/>
  <c r="E344" i="5"/>
  <c r="E343" i="5"/>
  <c r="D339" i="5"/>
  <c r="C339" i="5"/>
  <c r="E338" i="5"/>
  <c r="E339" i="5" s="1"/>
  <c r="E333" i="5"/>
  <c r="E332" i="5"/>
  <c r="E331" i="5"/>
  <c r="D328" i="5"/>
  <c r="C328" i="5"/>
  <c r="E327" i="5"/>
  <c r="D324" i="5"/>
  <c r="C324" i="5"/>
  <c r="E323" i="5"/>
  <c r="D320" i="5"/>
  <c r="C320" i="5"/>
  <c r="E319" i="5"/>
  <c r="D316" i="5"/>
  <c r="E315" i="5"/>
  <c r="D312" i="5"/>
  <c r="C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D282" i="5"/>
  <c r="C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D265" i="5"/>
  <c r="C265" i="5"/>
  <c r="E264" i="5"/>
  <c r="E265" i="5" s="1"/>
  <c r="D260" i="5"/>
  <c r="C260" i="5"/>
  <c r="E259" i="5"/>
  <c r="E258" i="5"/>
  <c r="D255" i="5"/>
  <c r="C255" i="5"/>
  <c r="E254" i="5"/>
  <c r="E253" i="5"/>
  <c r="D249" i="5"/>
  <c r="C249" i="5"/>
  <c r="E248" i="5"/>
  <c r="E247" i="5"/>
  <c r="E246" i="5"/>
  <c r="E245" i="5"/>
  <c r="D241" i="5"/>
  <c r="C241" i="5"/>
  <c r="E240" i="5"/>
  <c r="E241" i="5" s="1"/>
  <c r="C529" i="5" s="1"/>
  <c r="D236" i="5"/>
  <c r="C236" i="5"/>
  <c r="E235" i="5"/>
  <c r="E234" i="5"/>
  <c r="D230" i="5"/>
  <c r="C230" i="5"/>
  <c r="E229" i="5"/>
  <c r="E228" i="5"/>
  <c r="E227" i="5"/>
  <c r="E226" i="5"/>
  <c r="E225" i="5"/>
  <c r="D221" i="5"/>
  <c r="C221" i="5"/>
  <c r="E220" i="5"/>
  <c r="E219" i="5"/>
  <c r="D215" i="5"/>
  <c r="C215" i="5"/>
  <c r="E214" i="5"/>
  <c r="E213" i="5"/>
  <c r="D209" i="5"/>
  <c r="C209" i="5"/>
  <c r="E208" i="5"/>
  <c r="E209" i="5" s="1"/>
  <c r="C512" i="5" s="1"/>
  <c r="D204" i="5"/>
  <c r="C204" i="5"/>
  <c r="E203" i="5"/>
  <c r="E202" i="5"/>
  <c r="E201" i="5"/>
  <c r="E200" i="5"/>
  <c r="D196" i="5"/>
  <c r="C196" i="5"/>
  <c r="E195" i="5"/>
  <c r="E194" i="5"/>
  <c r="E193" i="5"/>
  <c r="E192" i="5"/>
  <c r="E191" i="5"/>
  <c r="E190" i="5"/>
  <c r="E189" i="5"/>
  <c r="D185" i="5"/>
  <c r="C185" i="5"/>
  <c r="E184" i="5"/>
  <c r="E183" i="5"/>
  <c r="E182" i="5"/>
  <c r="E181" i="5"/>
  <c r="E180" i="5"/>
  <c r="E179" i="5"/>
  <c r="D175" i="5"/>
  <c r="E174" i="5"/>
  <c r="D171" i="5"/>
  <c r="C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D123" i="5"/>
  <c r="C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D77" i="5"/>
  <c r="C77" i="5"/>
  <c r="C8" i="5" s="1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D14" i="5"/>
  <c r="D8" i="5" s="1"/>
  <c r="C14" i="5"/>
  <c r="E13" i="5"/>
  <c r="E12" i="5"/>
  <c r="E11" i="5"/>
  <c r="C879" i="1"/>
  <c r="C878" i="1"/>
  <c r="C275" i="1"/>
  <c r="C877" i="1"/>
  <c r="C876" i="1"/>
  <c r="C875" i="1"/>
  <c r="C874" i="1"/>
  <c r="C873" i="1"/>
  <c r="C872" i="1"/>
  <c r="C871" i="1"/>
  <c r="D851" i="1"/>
  <c r="E497" i="1"/>
  <c r="C503" i="1"/>
  <c r="C473" i="1"/>
  <c r="D503" i="1"/>
  <c r="E502" i="1"/>
  <c r="E501" i="1"/>
  <c r="E500" i="1"/>
  <c r="E499" i="1"/>
  <c r="E498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C818" i="1"/>
  <c r="C768" i="1"/>
  <c r="C719" i="1"/>
  <c r="C671" i="1"/>
  <c r="C628" i="1"/>
  <c r="C593" i="1"/>
  <c r="C570" i="1"/>
  <c r="C554" i="1"/>
  <c r="C541" i="1"/>
  <c r="C526" i="1"/>
  <c r="C519" i="1"/>
  <c r="C456" i="1"/>
  <c r="C451" i="1"/>
  <c r="C429" i="1"/>
  <c r="C409" i="1"/>
  <c r="C403" i="1"/>
  <c r="C390" i="1"/>
  <c r="C384" i="1"/>
  <c r="C375" i="1"/>
  <c r="C369" i="1"/>
  <c r="C358" i="1"/>
  <c r="C350" i="1"/>
  <c r="C339" i="1"/>
  <c r="C323" i="1"/>
  <c r="C229" i="1"/>
  <c r="C166" i="1"/>
  <c r="C122" i="1"/>
  <c r="C63" i="1"/>
  <c r="E249" i="5" l="1"/>
  <c r="E255" i="5"/>
  <c r="C530" i="5" s="1"/>
  <c r="E260" i="5"/>
  <c r="E14" i="5"/>
  <c r="E196" i="5"/>
  <c r="E204" i="5"/>
  <c r="C528" i="5" s="1"/>
  <c r="E236" i="5"/>
  <c r="E328" i="5"/>
  <c r="C520" i="5" s="1"/>
  <c r="E334" i="5"/>
  <c r="E345" i="5"/>
  <c r="C533" i="5" s="1"/>
  <c r="E351" i="5"/>
  <c r="E498" i="5"/>
  <c r="C534" i="5" s="1"/>
  <c r="E77" i="5"/>
  <c r="E123" i="5"/>
  <c r="E171" i="5"/>
  <c r="C527" i="5" s="1"/>
  <c r="E175" i="5"/>
  <c r="E185" i="5"/>
  <c r="E215" i="5"/>
  <c r="E221" i="5"/>
  <c r="E230" i="5"/>
  <c r="E282" i="5"/>
  <c r="C531" i="5" s="1"/>
  <c r="E312" i="5"/>
  <c r="C532" i="5" s="1"/>
  <c r="E316" i="5"/>
  <c r="C517" i="5" s="1"/>
  <c r="E320" i="5"/>
  <c r="C518" i="5" s="1"/>
  <c r="E324" i="5"/>
  <c r="C519" i="5" s="1"/>
  <c r="E399" i="5"/>
  <c r="E448" i="5"/>
  <c r="C553" i="5"/>
  <c r="C880" i="1"/>
  <c r="E503" i="1"/>
  <c r="C858" i="1" s="1"/>
  <c r="C510" i="5" l="1"/>
  <c r="E8" i="5"/>
  <c r="C522" i="5"/>
  <c r="C521" i="5"/>
  <c r="C516" i="5"/>
  <c r="C514" i="5"/>
  <c r="C511" i="5"/>
  <c r="C515" i="5"/>
  <c r="C513" i="5"/>
  <c r="C526" i="5"/>
  <c r="C525" i="5" l="1"/>
  <c r="D473" i="1" l="1"/>
  <c r="E472" i="1"/>
  <c r="E468" i="1"/>
  <c r="E467" i="1"/>
  <c r="E471" i="1"/>
  <c r="E465" i="1"/>
  <c r="E462" i="1"/>
  <c r="E470" i="1"/>
  <c r="E460" i="1"/>
  <c r="E464" i="1"/>
  <c r="E469" i="1"/>
  <c r="E466" i="1"/>
  <c r="E463" i="1"/>
  <c r="E461" i="1"/>
  <c r="C395" i="1"/>
  <c r="D409" i="1"/>
  <c r="E408" i="1"/>
  <c r="E407" i="1"/>
  <c r="D395" i="1"/>
  <c r="E394" i="1"/>
  <c r="E395" i="1" s="1"/>
  <c r="C855" i="1" s="1"/>
  <c r="D358" i="1"/>
  <c r="E357" i="1"/>
  <c r="E355" i="1"/>
  <c r="E354" i="1"/>
  <c r="E356" i="1"/>
  <c r="D323" i="1"/>
  <c r="E321" i="1"/>
  <c r="E285" i="1"/>
  <c r="E307" i="1"/>
  <c r="E319" i="1"/>
  <c r="E317" i="1"/>
  <c r="E306" i="1"/>
  <c r="E304" i="1"/>
  <c r="E316" i="1"/>
  <c r="E309" i="1"/>
  <c r="E314" i="1"/>
  <c r="E315" i="1"/>
  <c r="E312" i="1"/>
  <c r="E310" i="1"/>
  <c r="E308" i="1"/>
  <c r="E322" i="1"/>
  <c r="E284" i="1"/>
  <c r="E318" i="1"/>
  <c r="E311" i="1"/>
  <c r="E279" i="1"/>
  <c r="E292" i="1"/>
  <c r="E302" i="1"/>
  <c r="E286" i="1"/>
  <c r="E303" i="1"/>
  <c r="E283" i="1"/>
  <c r="E281" i="1"/>
  <c r="E287" i="1"/>
  <c r="E291" i="1"/>
  <c r="E282" i="1"/>
  <c r="E320" i="1"/>
  <c r="E297" i="1"/>
  <c r="E288" i="1"/>
  <c r="E296" i="1"/>
  <c r="E295" i="1"/>
  <c r="E294" i="1"/>
  <c r="E313" i="1"/>
  <c r="E301" i="1"/>
  <c r="E290" i="1"/>
  <c r="E280" i="1"/>
  <c r="E300" i="1"/>
  <c r="E289" i="1"/>
  <c r="E299" i="1"/>
  <c r="E305" i="1"/>
  <c r="E298" i="1"/>
  <c r="E293" i="1"/>
  <c r="C564" i="1"/>
  <c r="D456" i="1"/>
  <c r="E455" i="1"/>
  <c r="E456" i="1" s="1"/>
  <c r="D403" i="1"/>
  <c r="E401" i="1"/>
  <c r="E402" i="1"/>
  <c r="E399" i="1"/>
  <c r="E400" i="1"/>
  <c r="D390" i="1"/>
  <c r="E389" i="1"/>
  <c r="E388" i="1"/>
  <c r="D375" i="1"/>
  <c r="E373" i="1"/>
  <c r="E374" i="1"/>
  <c r="D350" i="1"/>
  <c r="E347" i="1"/>
  <c r="E348" i="1"/>
  <c r="E346" i="1"/>
  <c r="E349" i="1"/>
  <c r="E345" i="1"/>
  <c r="E343" i="1"/>
  <c r="E344" i="1"/>
  <c r="D275" i="1"/>
  <c r="E272" i="1"/>
  <c r="E270" i="1"/>
  <c r="E269" i="1"/>
  <c r="E239" i="1"/>
  <c r="E238" i="1"/>
  <c r="E274" i="1"/>
  <c r="E264" i="1"/>
  <c r="E265" i="1"/>
  <c r="E267" i="1"/>
  <c r="E266" i="1"/>
  <c r="E256" i="1"/>
  <c r="E271" i="1"/>
  <c r="E260" i="1"/>
  <c r="E258" i="1"/>
  <c r="E263" i="1"/>
  <c r="E261" i="1"/>
  <c r="E235" i="1"/>
  <c r="E233" i="1"/>
  <c r="E237" i="1"/>
  <c r="E246" i="1"/>
  <c r="E245" i="1"/>
  <c r="E273" i="1"/>
  <c r="E240" i="1"/>
  <c r="E257" i="1"/>
  <c r="E236" i="1"/>
  <c r="E241" i="1"/>
  <c r="E247" i="1"/>
  <c r="E254" i="1"/>
  <c r="E253" i="1"/>
  <c r="E242" i="1"/>
  <c r="E252" i="1"/>
  <c r="E251" i="1"/>
  <c r="E262" i="1"/>
  <c r="E244" i="1"/>
  <c r="E268" i="1"/>
  <c r="E259" i="1"/>
  <c r="E234" i="1"/>
  <c r="E243" i="1"/>
  <c r="E255" i="1"/>
  <c r="E250" i="1"/>
  <c r="E249" i="1"/>
  <c r="E248" i="1"/>
  <c r="C559" i="1"/>
  <c r="D451" i="1"/>
  <c r="E441" i="1"/>
  <c r="E442" i="1"/>
  <c r="E433" i="1"/>
  <c r="E435" i="1"/>
  <c r="E438" i="1"/>
  <c r="E450" i="1"/>
  <c r="E445" i="1"/>
  <c r="E439" i="1"/>
  <c r="E446" i="1"/>
  <c r="E444" i="1"/>
  <c r="E443" i="1"/>
  <c r="E434" i="1"/>
  <c r="E436" i="1"/>
  <c r="E440" i="1"/>
  <c r="E437" i="1"/>
  <c r="E449" i="1"/>
  <c r="E448" i="1"/>
  <c r="E447" i="1"/>
  <c r="D384" i="1"/>
  <c r="E379" i="1"/>
  <c r="E383" i="1"/>
  <c r="E382" i="1"/>
  <c r="E381" i="1"/>
  <c r="E380" i="1"/>
  <c r="D369" i="1"/>
  <c r="E368" i="1"/>
  <c r="E367" i="1"/>
  <c r="D339" i="1"/>
  <c r="E338" i="1"/>
  <c r="E337" i="1"/>
  <c r="E336" i="1"/>
  <c r="E334" i="1"/>
  <c r="E335" i="1"/>
  <c r="E333" i="1"/>
  <c r="D229" i="1"/>
  <c r="E192" i="1"/>
  <c r="E179" i="1"/>
  <c r="E181" i="1"/>
  <c r="E177" i="1"/>
  <c r="E228" i="1"/>
  <c r="E227" i="1"/>
  <c r="E218" i="1"/>
  <c r="E219" i="1"/>
  <c r="E221" i="1"/>
  <c r="E220" i="1"/>
  <c r="E209" i="1"/>
  <c r="E224" i="1"/>
  <c r="E213" i="1"/>
  <c r="E211" i="1"/>
  <c r="E217" i="1"/>
  <c r="E215" i="1"/>
  <c r="E172" i="1"/>
  <c r="E170" i="1"/>
  <c r="E175" i="1"/>
  <c r="E195" i="1"/>
  <c r="E189" i="1"/>
  <c r="E226" i="1"/>
  <c r="E182" i="1"/>
  <c r="E210" i="1"/>
  <c r="E174" i="1"/>
  <c r="E184" i="1"/>
  <c r="E194" i="1"/>
  <c r="E214" i="1"/>
  <c r="E193" i="1"/>
  <c r="E223" i="1"/>
  <c r="E222" i="1"/>
  <c r="E225" i="1"/>
  <c r="E191" i="1"/>
  <c r="E180" i="1"/>
  <c r="E176" i="1"/>
  <c r="E178" i="1"/>
  <c r="E216" i="1"/>
  <c r="E183" i="1"/>
  <c r="E173" i="1"/>
  <c r="E188" i="1"/>
  <c r="E190" i="1"/>
  <c r="E187" i="1"/>
  <c r="E171" i="1"/>
  <c r="E208" i="1"/>
  <c r="E207" i="1"/>
  <c r="E212" i="1"/>
  <c r="E206" i="1"/>
  <c r="E205" i="1"/>
  <c r="E204" i="1"/>
  <c r="E186" i="1"/>
  <c r="E203" i="1"/>
  <c r="E196" i="1"/>
  <c r="E202" i="1"/>
  <c r="E201" i="1"/>
  <c r="E185" i="1"/>
  <c r="E200" i="1"/>
  <c r="E199" i="1"/>
  <c r="E198" i="1"/>
  <c r="E197" i="1"/>
  <c r="D554" i="1"/>
  <c r="E553" i="1"/>
  <c r="E552" i="1"/>
  <c r="E551" i="1"/>
  <c r="E550" i="1"/>
  <c r="C329" i="1"/>
  <c r="D166" i="1"/>
  <c r="E159" i="1"/>
  <c r="E155" i="1"/>
  <c r="E136" i="1"/>
  <c r="E134" i="1"/>
  <c r="E164" i="1"/>
  <c r="E157" i="1"/>
  <c r="E161" i="1"/>
  <c r="E163" i="1"/>
  <c r="E160" i="1"/>
  <c r="E165" i="1"/>
  <c r="E132" i="1"/>
  <c r="E162" i="1"/>
  <c r="E126" i="1"/>
  <c r="E145" i="1"/>
  <c r="E154" i="1"/>
  <c r="E137" i="1"/>
  <c r="E156" i="1"/>
  <c r="E131" i="1"/>
  <c r="E128" i="1"/>
  <c r="E138" i="1"/>
  <c r="E143" i="1"/>
  <c r="E144" i="1"/>
  <c r="E130" i="1"/>
  <c r="E139" i="1"/>
  <c r="E127" i="1"/>
  <c r="E129" i="1"/>
  <c r="E135" i="1"/>
  <c r="E133" i="1"/>
  <c r="E153" i="1"/>
  <c r="E152" i="1"/>
  <c r="E151" i="1"/>
  <c r="E150" i="1"/>
  <c r="E149" i="1"/>
  <c r="E148" i="1"/>
  <c r="E141" i="1"/>
  <c r="E140" i="1"/>
  <c r="E158" i="1"/>
  <c r="E142" i="1"/>
  <c r="E147" i="1"/>
  <c r="E146" i="1"/>
  <c r="D329" i="1"/>
  <c r="E328" i="1"/>
  <c r="E327" i="1"/>
  <c r="C833" i="1"/>
  <c r="D833" i="1"/>
  <c r="E832" i="1"/>
  <c r="E833" i="1" s="1"/>
  <c r="C850" i="1" s="1"/>
  <c r="D122" i="1"/>
  <c r="E111" i="1"/>
  <c r="E117" i="1"/>
  <c r="E73" i="1"/>
  <c r="E80" i="1"/>
  <c r="E106" i="1"/>
  <c r="E108" i="1"/>
  <c r="E107" i="1"/>
  <c r="E105" i="1"/>
  <c r="E104" i="1"/>
  <c r="E103" i="1"/>
  <c r="E102" i="1"/>
  <c r="E119" i="1"/>
  <c r="E93" i="1"/>
  <c r="E74" i="1"/>
  <c r="E67" i="1"/>
  <c r="E121" i="1"/>
  <c r="E77" i="1"/>
  <c r="E70" i="1"/>
  <c r="E114" i="1"/>
  <c r="E88" i="1"/>
  <c r="E79" i="1"/>
  <c r="E69" i="1"/>
  <c r="E87" i="1"/>
  <c r="E86" i="1"/>
  <c r="E85" i="1"/>
  <c r="E68" i="1"/>
  <c r="E101" i="1"/>
  <c r="E84" i="1"/>
  <c r="E72" i="1"/>
  <c r="E100" i="1"/>
  <c r="E99" i="1"/>
  <c r="E98" i="1"/>
  <c r="E83" i="1"/>
  <c r="E97" i="1"/>
  <c r="E96" i="1"/>
  <c r="E95" i="1"/>
  <c r="E94" i="1"/>
  <c r="E75" i="1"/>
  <c r="E109" i="1"/>
  <c r="E71" i="1"/>
  <c r="E78" i="1"/>
  <c r="E76" i="1"/>
  <c r="E81" i="1"/>
  <c r="E92" i="1"/>
  <c r="E90" i="1"/>
  <c r="E91" i="1"/>
  <c r="E89" i="1"/>
  <c r="E82" i="1"/>
  <c r="E118" i="1"/>
  <c r="E116" i="1"/>
  <c r="E120" i="1"/>
  <c r="E115" i="1"/>
  <c r="E113" i="1"/>
  <c r="E110" i="1"/>
  <c r="E112" i="1"/>
  <c r="D63" i="1"/>
  <c r="E52" i="1"/>
  <c r="E20" i="1"/>
  <c r="E21" i="1"/>
  <c r="E12" i="1"/>
  <c r="E22" i="1"/>
  <c r="E24" i="1"/>
  <c r="E15" i="1"/>
  <c r="E19" i="1"/>
  <c r="E35" i="1"/>
  <c r="E58" i="1"/>
  <c r="E34" i="1"/>
  <c r="E26" i="1"/>
  <c r="E14" i="1"/>
  <c r="E33" i="1"/>
  <c r="E51" i="1"/>
  <c r="E50" i="1"/>
  <c r="E18" i="1"/>
  <c r="E32" i="1"/>
  <c r="E49" i="1"/>
  <c r="E37" i="1"/>
  <c r="E48" i="1"/>
  <c r="E31" i="1"/>
  <c r="E13" i="1"/>
  <c r="E47" i="1"/>
  <c r="E30" i="1"/>
  <c r="E17" i="1"/>
  <c r="E46" i="1"/>
  <c r="E45" i="1"/>
  <c r="E29" i="1"/>
  <c r="E44" i="1"/>
  <c r="E43" i="1"/>
  <c r="E42" i="1"/>
  <c r="E41" i="1"/>
  <c r="E40" i="1"/>
  <c r="E16" i="1"/>
  <c r="E25" i="1"/>
  <c r="E23" i="1"/>
  <c r="E27" i="1"/>
  <c r="E39" i="1"/>
  <c r="E38" i="1"/>
  <c r="E36" i="1"/>
  <c r="E28" i="1"/>
  <c r="E61" i="1"/>
  <c r="E60" i="1"/>
  <c r="E62" i="1"/>
  <c r="E59" i="1"/>
  <c r="E53" i="1"/>
  <c r="E57" i="1"/>
  <c r="E54" i="1"/>
  <c r="E55" i="1"/>
  <c r="E56" i="1"/>
  <c r="D519" i="1"/>
  <c r="D526" i="1"/>
  <c r="E525" i="1"/>
  <c r="E523" i="1"/>
  <c r="E524" i="1"/>
  <c r="C509" i="1"/>
  <c r="D509" i="1"/>
  <c r="E508" i="1"/>
  <c r="E507" i="1"/>
  <c r="E569" i="1"/>
  <c r="E568" i="1"/>
  <c r="E780" i="1"/>
  <c r="E777" i="1"/>
  <c r="E797" i="1"/>
  <c r="E816" i="1"/>
  <c r="E815" i="1"/>
  <c r="E813" i="1"/>
  <c r="E810" i="1"/>
  <c r="E794" i="1"/>
  <c r="E791" i="1"/>
  <c r="E803" i="1"/>
  <c r="E809" i="1"/>
  <c r="E801" i="1"/>
  <c r="E808" i="1"/>
  <c r="E807" i="1"/>
  <c r="E805" i="1"/>
  <c r="E802" i="1"/>
  <c r="E798" i="1"/>
  <c r="E817" i="1"/>
  <c r="E776" i="1"/>
  <c r="E811" i="1"/>
  <c r="E804" i="1"/>
  <c r="E795" i="1"/>
  <c r="E772" i="1"/>
  <c r="E782" i="1"/>
  <c r="E788" i="1"/>
  <c r="E790" i="1"/>
  <c r="E775" i="1"/>
  <c r="E773" i="1"/>
  <c r="E779" i="1"/>
  <c r="E781" i="1"/>
  <c r="E774" i="1"/>
  <c r="E789" i="1"/>
  <c r="E799" i="1"/>
  <c r="E786" i="1"/>
  <c r="E785" i="1"/>
  <c r="E792" i="1"/>
  <c r="E778" i="1"/>
  <c r="E800" i="1"/>
  <c r="E806" i="1"/>
  <c r="E784" i="1"/>
  <c r="E783" i="1"/>
  <c r="E796" i="1"/>
  <c r="E814" i="1"/>
  <c r="E787" i="1"/>
  <c r="E812" i="1"/>
  <c r="E793" i="1"/>
  <c r="E563" i="1"/>
  <c r="E762" i="1"/>
  <c r="E749" i="1"/>
  <c r="E746" i="1"/>
  <c r="E764" i="1"/>
  <c r="E754" i="1"/>
  <c r="E747" i="1"/>
  <c r="E741" i="1"/>
  <c r="E758" i="1"/>
  <c r="E761" i="1"/>
  <c r="E759" i="1"/>
  <c r="E757" i="1"/>
  <c r="E756" i="1"/>
  <c r="E755" i="1"/>
  <c r="E743" i="1"/>
  <c r="E750" i="1"/>
  <c r="E751" i="1"/>
  <c r="E753" i="1"/>
  <c r="E752" i="1"/>
  <c r="E736" i="1"/>
  <c r="E760" i="1"/>
  <c r="E739" i="1"/>
  <c r="E744" i="1"/>
  <c r="E742" i="1"/>
  <c r="E748" i="1"/>
  <c r="E745" i="1"/>
  <c r="E738" i="1"/>
  <c r="E737" i="1"/>
  <c r="E767" i="1"/>
  <c r="E763" i="1"/>
  <c r="E732" i="1"/>
  <c r="E730" i="1"/>
  <c r="E729" i="1"/>
  <c r="E728" i="1"/>
  <c r="E727" i="1"/>
  <c r="E723" i="1"/>
  <c r="E726" i="1"/>
  <c r="E724" i="1"/>
  <c r="E725" i="1"/>
  <c r="E740" i="1"/>
  <c r="E735" i="1"/>
  <c r="E734" i="1"/>
  <c r="E733" i="1"/>
  <c r="E765" i="1"/>
  <c r="E766" i="1"/>
  <c r="E731" i="1"/>
  <c r="E827" i="1"/>
  <c r="E558" i="1"/>
  <c r="E705" i="1"/>
  <c r="E706" i="1"/>
  <c r="E708" i="1"/>
  <c r="E707" i="1"/>
  <c r="E692" i="1"/>
  <c r="E713" i="1"/>
  <c r="E695" i="1"/>
  <c r="E700" i="1"/>
  <c r="E698" i="1"/>
  <c r="E703" i="1"/>
  <c r="E701" i="1"/>
  <c r="E694" i="1"/>
  <c r="E693" i="1"/>
  <c r="E718" i="1"/>
  <c r="E715" i="1"/>
  <c r="E687" i="1"/>
  <c r="E685" i="1"/>
  <c r="E683" i="1"/>
  <c r="E686" i="1"/>
  <c r="E680" i="1"/>
  <c r="E679" i="1"/>
  <c r="E682" i="1"/>
  <c r="E681" i="1"/>
  <c r="E675" i="1"/>
  <c r="E678" i="1"/>
  <c r="E676" i="1"/>
  <c r="E677" i="1"/>
  <c r="E710" i="1"/>
  <c r="E709" i="1"/>
  <c r="E699" i="1"/>
  <c r="E688" i="1"/>
  <c r="E714" i="1"/>
  <c r="E711" i="1"/>
  <c r="E712" i="1"/>
  <c r="E690" i="1"/>
  <c r="E696" i="1"/>
  <c r="E689" i="1"/>
  <c r="E697" i="1"/>
  <c r="E716" i="1"/>
  <c r="E702" i="1"/>
  <c r="E691" i="1"/>
  <c r="E717" i="1"/>
  <c r="E704" i="1"/>
  <c r="E684" i="1"/>
  <c r="E362" i="1"/>
  <c r="E419" i="1"/>
  <c r="E425" i="1"/>
  <c r="E423" i="1"/>
  <c r="E428" i="1"/>
  <c r="E427" i="1"/>
  <c r="E422" i="1"/>
  <c r="E421" i="1"/>
  <c r="E426" i="1"/>
  <c r="E424" i="1"/>
  <c r="E418" i="1"/>
  <c r="E420" i="1"/>
  <c r="E417" i="1"/>
  <c r="E414" i="1"/>
  <c r="E416" i="1"/>
  <c r="E413" i="1"/>
  <c r="E415" i="1"/>
  <c r="E651" i="1"/>
  <c r="E639" i="1"/>
  <c r="E635" i="1"/>
  <c r="E670" i="1"/>
  <c r="E667" i="1"/>
  <c r="E661" i="1"/>
  <c r="E662" i="1"/>
  <c r="E665" i="1"/>
  <c r="E663" i="1"/>
  <c r="E649" i="1"/>
  <c r="E666" i="1"/>
  <c r="E654" i="1"/>
  <c r="E657" i="1"/>
  <c r="E656" i="1"/>
  <c r="E660" i="1"/>
  <c r="E658" i="1"/>
  <c r="E652" i="1"/>
  <c r="E650" i="1"/>
  <c r="E644" i="1"/>
  <c r="E642" i="1"/>
  <c r="E641" i="1"/>
  <c r="E638" i="1"/>
  <c r="E637" i="1"/>
  <c r="E640" i="1"/>
  <c r="E632" i="1"/>
  <c r="E634" i="1"/>
  <c r="E636" i="1"/>
  <c r="E653" i="1"/>
  <c r="E669" i="1"/>
  <c r="E633" i="1"/>
  <c r="E643" i="1"/>
  <c r="E664" i="1"/>
  <c r="E659" i="1"/>
  <c r="E668" i="1"/>
  <c r="E648" i="1"/>
  <c r="E647" i="1"/>
  <c r="E655" i="1"/>
  <c r="E646" i="1"/>
  <c r="E645" i="1"/>
  <c r="E545" i="1"/>
  <c r="E822" i="1"/>
  <c r="E613" i="1"/>
  <c r="E616" i="1"/>
  <c r="E605" i="1"/>
  <c r="E603" i="1"/>
  <c r="E606" i="1"/>
  <c r="E610" i="1"/>
  <c r="E597" i="1"/>
  <c r="E598" i="1"/>
  <c r="E622" i="1"/>
  <c r="E621" i="1"/>
  <c r="E624" i="1"/>
  <c r="E619" i="1"/>
  <c r="E617" i="1"/>
  <c r="E612" i="1"/>
  <c r="E615" i="1"/>
  <c r="E627" i="1"/>
  <c r="E620" i="1"/>
  <c r="E611" i="1"/>
  <c r="E601" i="1"/>
  <c r="E600" i="1"/>
  <c r="E599" i="1"/>
  <c r="E623" i="1"/>
  <c r="E614" i="1"/>
  <c r="E626" i="1"/>
  <c r="E618" i="1"/>
  <c r="E602" i="1"/>
  <c r="E609" i="1"/>
  <c r="E625" i="1"/>
  <c r="E607" i="1"/>
  <c r="E608" i="1"/>
  <c r="E604" i="1"/>
  <c r="E587" i="1"/>
  <c r="E581" i="1"/>
  <c r="E579" i="1"/>
  <c r="E584" i="1"/>
  <c r="E574" i="1"/>
  <c r="E576" i="1"/>
  <c r="E575" i="1"/>
  <c r="E578" i="1"/>
  <c r="E580" i="1"/>
  <c r="E591" i="1"/>
  <c r="E590" i="1"/>
  <c r="E592" i="1"/>
  <c r="E589" i="1"/>
  <c r="E588" i="1"/>
  <c r="E585" i="1"/>
  <c r="E586" i="1"/>
  <c r="E577" i="1"/>
  <c r="E583" i="1"/>
  <c r="E582" i="1"/>
  <c r="E516" i="1"/>
  <c r="E518" i="1"/>
  <c r="E515" i="1"/>
  <c r="E513" i="1"/>
  <c r="E517" i="1"/>
  <c r="E514" i="1"/>
  <c r="E540" i="1"/>
  <c r="E539" i="1"/>
  <c r="E535" i="1"/>
  <c r="E534" i="1"/>
  <c r="E532" i="1"/>
  <c r="E530" i="1"/>
  <c r="E531" i="1"/>
  <c r="E537" i="1"/>
  <c r="E536" i="1"/>
  <c r="E533" i="1"/>
  <c r="E538" i="1"/>
  <c r="E409" i="1" l="1"/>
  <c r="C856" i="1" s="1"/>
  <c r="E473" i="1"/>
  <c r="C857" i="1" s="1"/>
  <c r="E358" i="1"/>
  <c r="C854" i="1" s="1"/>
  <c r="E323" i="1"/>
  <c r="C853" i="1" s="1"/>
  <c r="E390" i="1"/>
  <c r="E403" i="1"/>
  <c r="E375" i="1"/>
  <c r="E350" i="1"/>
  <c r="E451" i="1"/>
  <c r="E275" i="1"/>
  <c r="E384" i="1"/>
  <c r="C840" i="1" s="1"/>
  <c r="E339" i="1"/>
  <c r="E369" i="1"/>
  <c r="C839" i="1" s="1"/>
  <c r="E554" i="1"/>
  <c r="E229" i="1"/>
  <c r="E166" i="1"/>
  <c r="E329" i="1"/>
  <c r="E122" i="1"/>
  <c r="E63" i="1"/>
  <c r="E509" i="1"/>
  <c r="C843" i="1" s="1"/>
  <c r="E526" i="1"/>
  <c r="C845" i="1" s="1"/>
  <c r="E570" i="1"/>
  <c r="C859" i="1" s="1"/>
  <c r="D570" i="1"/>
  <c r="E818" i="1"/>
  <c r="C860" i="1" s="1"/>
  <c r="D818" i="1"/>
  <c r="E564" i="1"/>
  <c r="D564" i="1"/>
  <c r="E768" i="1"/>
  <c r="D768" i="1"/>
  <c r="E828" i="1"/>
  <c r="D828" i="1"/>
  <c r="C828" i="1"/>
  <c r="E559" i="1"/>
  <c r="D559" i="1"/>
  <c r="E719" i="1"/>
  <c r="D719" i="1"/>
  <c r="E363" i="1"/>
  <c r="C838" i="1" s="1"/>
  <c r="D363" i="1"/>
  <c r="C363" i="1"/>
  <c r="E429" i="1"/>
  <c r="D429" i="1"/>
  <c r="E671" i="1"/>
  <c r="D671" i="1"/>
  <c r="E546" i="1"/>
  <c r="D546" i="1"/>
  <c r="C546" i="1"/>
  <c r="E823" i="1"/>
  <c r="D823" i="1"/>
  <c r="C823" i="1"/>
  <c r="E628" i="1"/>
  <c r="D628" i="1"/>
  <c r="E593" i="1"/>
  <c r="D593" i="1"/>
  <c r="E519" i="1"/>
  <c r="C844" i="1" s="1"/>
  <c r="E541" i="1"/>
  <c r="C846" i="1" s="1"/>
  <c r="D541" i="1"/>
  <c r="C848" i="1" l="1"/>
  <c r="C847" i="1"/>
  <c r="C842" i="1"/>
  <c r="C841" i="1"/>
  <c r="C852" i="1"/>
  <c r="C849" i="1"/>
  <c r="D8" i="1"/>
  <c r="C8" i="1"/>
  <c r="C836" i="1"/>
  <c r="C837" i="1"/>
  <c r="E8" i="1"/>
  <c r="C851" i="1" l="1"/>
</calcChain>
</file>

<file path=xl/sharedStrings.xml><?xml version="1.0" encoding="utf-8"?>
<sst xmlns="http://schemas.openxmlformats.org/spreadsheetml/2006/main" count="2447" uniqueCount="867">
  <si>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</si>
  <si>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</si>
  <si>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</si>
  <si>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</si>
  <si>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</si>
  <si>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</si>
  <si>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</si>
  <si>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</si>
  <si>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</si>
  <si>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</si>
  <si>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</si>
  <si>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</si>
  <si>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</si>
  <si>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</si>
  <si>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</si>
  <si>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</si>
  <si>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</si>
  <si>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</si>
  <si>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</si>
  <si>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</si>
  <si>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</si>
  <si>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</si>
  <si>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</si>
  <si>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</si>
  <si>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</si>
  <si>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</si>
  <si>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</si>
  <si>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</si>
  <si>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</si>
  <si>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</si>
  <si>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</si>
  <si>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</si>
  <si>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</si>
  <si>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</si>
  <si>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</si>
  <si>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</si>
  <si>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</si>
  <si>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</si>
  <si>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</si>
  <si>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</si>
  <si>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</si>
  <si>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</si>
  <si>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</si>
  <si>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</si>
  <si>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</si>
  <si>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</si>
  <si>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</si>
  <si>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</si>
  <si>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</si>
  <si>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</si>
  <si>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</si>
  <si>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</si>
  <si>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</si>
  <si>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</si>
  <si>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</si>
  <si>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</si>
  <si>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</si>
  <si>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</si>
  <si>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</si>
  <si>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</si>
  <si>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</si>
  <si>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</si>
  <si>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</si>
  <si>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</si>
  <si>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</si>
  <si>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</si>
  <si>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</si>
  <si>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2022          Niên khóa: 2022-2024</t>
  </si>
  <si>
    <t>Trung cấp - (Tín chỉ) - Chính quy 1N3</t>
  </si>
  <si>
    <t>22C2-CĐT1</t>
  </si>
  <si>
    <t>22C2-CCK1</t>
  </si>
  <si>
    <t>22C2-CMT1</t>
  </si>
  <si>
    <t>22C2-CNM1</t>
  </si>
  <si>
    <t>22C2-CNÔ1</t>
  </si>
  <si>
    <t>22C2-ĐCN1</t>
  </si>
  <si>
    <t>22C2-KTD1</t>
  </si>
  <si>
    <t>22C2-KML1</t>
  </si>
  <si>
    <t>22C2-LTM1</t>
  </si>
  <si>
    <t>22C2-QTD1</t>
  </si>
  <si>
    <t>22C2-QTM1</t>
  </si>
  <si>
    <t>22C2-TKĐ1</t>
  </si>
  <si>
    <t>22C2-NNA1</t>
  </si>
  <si>
    <t>22C2B-CNÔ2</t>
  </si>
  <si>
    <t>22C2B-ANM1</t>
  </si>
  <si>
    <t>22C2B-CĐT1</t>
  </si>
  <si>
    <t>22C2B-CTM1</t>
  </si>
  <si>
    <t>22C2B-CCK1</t>
  </si>
  <si>
    <t>22C2B-ĐĐT1</t>
  </si>
  <si>
    <t>22C2B-CMT1</t>
  </si>
  <si>
    <t>22C2B-CNM1</t>
  </si>
  <si>
    <t>22C2B-CNÔ1</t>
  </si>
  <si>
    <t>22C2B-ĐCN1</t>
  </si>
  <si>
    <t>22C2B-KTD1</t>
  </si>
  <si>
    <t>22C2B-KML1</t>
  </si>
  <si>
    <t>22C2B-KXD1</t>
  </si>
  <si>
    <t>22C2B-LĐL1</t>
  </si>
  <si>
    <t>22C2B-LTM1</t>
  </si>
  <si>
    <t>22C2B-LGT1</t>
  </si>
  <si>
    <t>22C2B-QTD1</t>
  </si>
  <si>
    <t>22C2B-QTM1</t>
  </si>
  <si>
    <t>22C2B-TCD1</t>
  </si>
  <si>
    <t>22C2B-TKĐ1</t>
  </si>
  <si>
    <t>22C2B-TKW1</t>
  </si>
  <si>
    <t>22C2B-TMĐ1</t>
  </si>
  <si>
    <t>22C2B-NNA1</t>
  </si>
  <si>
    <t>22C2B-THU1</t>
  </si>
  <si>
    <t>22C2B-VSL1</t>
  </si>
  <si>
    <t>22C2B-NNA2</t>
  </si>
  <si>
    <t>22T2-CNÔ1</t>
  </si>
  <si>
    <t>22T2-NNA1</t>
  </si>
  <si>
    <t>Khóa: 2022          Niên khóa: 2022-2025</t>
  </si>
  <si>
    <t>Trung cấp - (Tín chỉ) - Chính quy 3 năm</t>
  </si>
  <si>
    <t>22C3-CNÔ2</t>
  </si>
  <si>
    <t>22C3-CCK1</t>
  </si>
  <si>
    <t>22C3-CNÔ1</t>
  </si>
  <si>
    <t>22C3-CNÔ3</t>
  </si>
  <si>
    <t>22C6-CNÔ1</t>
  </si>
  <si>
    <t>22C1-CNÔ2</t>
  </si>
  <si>
    <t>22C1-CNÔ7</t>
  </si>
  <si>
    <t>22C1-TKĐ2</t>
  </si>
  <si>
    <t>22C1-CNÔ8</t>
  </si>
  <si>
    <t>22C1-CCK3</t>
  </si>
  <si>
    <t>22C1-CNÔ9</t>
  </si>
  <si>
    <t>22C1-ĐCN2</t>
  </si>
  <si>
    <t>22C1-CCK4</t>
  </si>
  <si>
    <t>22C1-CNÔ10</t>
  </si>
  <si>
    <t>22C1-QTD2</t>
  </si>
  <si>
    <t>22C1-CNÔ3</t>
  </si>
  <si>
    <t>22C1-CNÔ4</t>
  </si>
  <si>
    <t>22C1-CNÔ5</t>
  </si>
  <si>
    <t>22C1-CCK2</t>
  </si>
  <si>
    <t>22C1-CNÔ6</t>
  </si>
  <si>
    <t>22C1-NNA2</t>
  </si>
  <si>
    <t>22C1-CĐT1</t>
  </si>
  <si>
    <t>22C1-CTM1</t>
  </si>
  <si>
    <t>22C1-CCK1</t>
  </si>
  <si>
    <t>22C1-ĐĐT1</t>
  </si>
  <si>
    <t>22C1-TĐH1</t>
  </si>
  <si>
    <t>22C1-CMT1</t>
  </si>
  <si>
    <t>22C1-CNL1</t>
  </si>
  <si>
    <t>22C1-CNM1</t>
  </si>
  <si>
    <t>22C1-CNÔ1</t>
  </si>
  <si>
    <t>22C1-ĐCN1</t>
  </si>
  <si>
    <t>22C1-KTD1</t>
  </si>
  <si>
    <t>22C1-KLB1</t>
  </si>
  <si>
    <t>22C1-KML1</t>
  </si>
  <si>
    <t>22C1-KXD1</t>
  </si>
  <si>
    <t>22C1-LTM1</t>
  </si>
  <si>
    <t>22C1-LGT1</t>
  </si>
  <si>
    <t>22C1-QTD1</t>
  </si>
  <si>
    <t>22C1-QKS1</t>
  </si>
  <si>
    <t>22C1-QLH1</t>
  </si>
  <si>
    <t>22C1-QTM1</t>
  </si>
  <si>
    <t>22C1-QNH1</t>
  </si>
  <si>
    <t>22C1-TKĐ1</t>
  </si>
  <si>
    <t>22C1-TKW1</t>
  </si>
  <si>
    <t>22C1-TMĐ1</t>
  </si>
  <si>
    <t>22C1-NNA1</t>
  </si>
  <si>
    <t>22C1-THU1</t>
  </si>
  <si>
    <t>22C1-VSL1</t>
  </si>
  <si>
    <t>22C1-NTN1</t>
  </si>
  <si>
    <t>22C7-CCK1</t>
  </si>
  <si>
    <t>22C7-LTM1</t>
  </si>
  <si>
    <t>22T4-TKĐ3</t>
  </si>
  <si>
    <t>22T4-KLB2</t>
  </si>
  <si>
    <t>22T4-CNÔ6</t>
  </si>
  <si>
    <t>22T4-NNA2</t>
  </si>
  <si>
    <t>22T4-ĐHĐ2</t>
  </si>
  <si>
    <t>22T4-CNÔ2</t>
  </si>
  <si>
    <t>22T4-CNÔ3</t>
  </si>
  <si>
    <t>22T4-QTD2</t>
  </si>
  <si>
    <t>22T4-LTM3</t>
  </si>
  <si>
    <t>22T4-VSL2</t>
  </si>
  <si>
    <t>22T4-TKĐ2</t>
  </si>
  <si>
    <t>22T4-CNÔ4</t>
  </si>
  <si>
    <t>22T4-CNÔ5</t>
  </si>
  <si>
    <t>22T4-LTM2</t>
  </si>
  <si>
    <t>22T4-ANM1</t>
  </si>
  <si>
    <t>22T4-CĐT1</t>
  </si>
  <si>
    <t>22T4-CTM1</t>
  </si>
  <si>
    <t>22T4-CCK1</t>
  </si>
  <si>
    <t>22T4-ĐĐT1</t>
  </si>
  <si>
    <t>22T4-TĐH1</t>
  </si>
  <si>
    <t>22T4-CMT1</t>
  </si>
  <si>
    <t>22T4-CNM1</t>
  </si>
  <si>
    <t>22T4-CNÔ1</t>
  </si>
  <si>
    <t>22T4-ĐCN1</t>
  </si>
  <si>
    <t>22T4-ĐHĐ1</t>
  </si>
  <si>
    <t>22T4-KTD1</t>
  </si>
  <si>
    <t>22T4-KLB1</t>
  </si>
  <si>
    <t>22T4-KML1</t>
  </si>
  <si>
    <t>22T4-KXD1</t>
  </si>
  <si>
    <t>22T4-LTM1</t>
  </si>
  <si>
    <t>22T4-LGT1</t>
  </si>
  <si>
    <t>22T4-QTD1</t>
  </si>
  <si>
    <t>22T4-QDL1</t>
  </si>
  <si>
    <t>22T4-QKS1</t>
  </si>
  <si>
    <t>22T4-QTM1</t>
  </si>
  <si>
    <t>22T4-QNH1</t>
  </si>
  <si>
    <t>22T4-TCD1</t>
  </si>
  <si>
    <t>22T4-TKĐ1</t>
  </si>
  <si>
    <t>22T4-TKW1</t>
  </si>
  <si>
    <t>22T4-TMĐ1</t>
  </si>
  <si>
    <t>22T4-NNA1</t>
  </si>
  <si>
    <t>22T4-NHQ1</t>
  </si>
  <si>
    <t>22T4-NTN1</t>
  </si>
  <si>
    <t>22T4-THU1</t>
  </si>
  <si>
    <t>22T4-VSL1</t>
  </si>
  <si>
    <t>22T4-CKC1</t>
  </si>
  <si>
    <t>Khóa: 2021          Niên khóa: 2021-2023</t>
  </si>
  <si>
    <t>21C2-CNÔ1</t>
  </si>
  <si>
    <t>21T2-ĐCN1</t>
  </si>
  <si>
    <t>Khóa: 2021          Niên khóa: 2021-2024</t>
  </si>
  <si>
    <t>21C3-CCK1</t>
  </si>
  <si>
    <t>21C3-CĐT1</t>
  </si>
  <si>
    <t>21C3-CNÔ1</t>
  </si>
  <si>
    <t>21C3-LTM1</t>
  </si>
  <si>
    <t>21C3-CNÔ2</t>
  </si>
  <si>
    <t>21C3-CNÔ4</t>
  </si>
  <si>
    <t>21C3-CNÔ3</t>
  </si>
  <si>
    <t>21C5-CNÔ1</t>
  </si>
  <si>
    <t>21C5-CĐT1</t>
  </si>
  <si>
    <t>21C6-CNÔ1</t>
  </si>
  <si>
    <t>21C6-CNÔ2</t>
  </si>
  <si>
    <t>21C1-CNÔ3</t>
  </si>
  <si>
    <t>21C1-CNÔ4</t>
  </si>
  <si>
    <t>21C1-CNÔ5</t>
  </si>
  <si>
    <t>21C1-CNÔ10</t>
  </si>
  <si>
    <t>21C1-CCK3</t>
  </si>
  <si>
    <t>21C1-ĐCN2</t>
  </si>
  <si>
    <t>21C1-TKĐ2</t>
  </si>
  <si>
    <t>21C1-QTD2</t>
  </si>
  <si>
    <t>21C1-CCK4</t>
  </si>
  <si>
    <t>21C1-LTM2</t>
  </si>
  <si>
    <t>21C1-CNÔ6</t>
  </si>
  <si>
    <t>21C1-CNÔ7</t>
  </si>
  <si>
    <t>21C1-CCK2</t>
  </si>
  <si>
    <t>21C1-CNÔ8</t>
  </si>
  <si>
    <t>21C1-CNÔ9</t>
  </si>
  <si>
    <t>21C1-CNÔ2</t>
  </si>
  <si>
    <t>21C1-CCK1</t>
  </si>
  <si>
    <t>21C1-CĐT1</t>
  </si>
  <si>
    <t>21C1-CMT1</t>
  </si>
  <si>
    <t>21C1-CNL1</t>
  </si>
  <si>
    <t>21C1-NNA1</t>
  </si>
  <si>
    <t>21C1-CTM1</t>
  </si>
  <si>
    <t>21C1-CNÔ1</t>
  </si>
  <si>
    <t>21C1-TĐH1</t>
  </si>
  <si>
    <t>21C1-ĐCN1</t>
  </si>
  <si>
    <t>21C1-ĐĐT1</t>
  </si>
  <si>
    <t>21C1-LTM1</t>
  </si>
  <si>
    <t>21C1-QTM1</t>
  </si>
  <si>
    <t>21C1-TKĐ1</t>
  </si>
  <si>
    <t>21C1-TKW1</t>
  </si>
  <si>
    <t>21C1-TMĐ1</t>
  </si>
  <si>
    <t>21C1-CNM1</t>
  </si>
  <si>
    <t>21C1-KTD1</t>
  </si>
  <si>
    <t>21C1-QTD1</t>
  </si>
  <si>
    <t>21C1-TCD1</t>
  </si>
  <si>
    <t>21C1-LGT1</t>
  </si>
  <si>
    <t>21C1-KXD1</t>
  </si>
  <si>
    <t>21C1-KML1</t>
  </si>
  <si>
    <t>21C1-VSL1</t>
  </si>
  <si>
    <t>21C1-QKS1</t>
  </si>
  <si>
    <t>21C1-QNH1</t>
  </si>
  <si>
    <t>21C1-KLB1</t>
  </si>
  <si>
    <t>21C7-CCK1</t>
  </si>
  <si>
    <t>21C7-ĐCN1</t>
  </si>
  <si>
    <t>21C7-NNA1</t>
  </si>
  <si>
    <t>21C7-LTM1</t>
  </si>
  <si>
    <t>21T4-CTM1</t>
  </si>
  <si>
    <t>21T4-NTN1</t>
  </si>
  <si>
    <t>21T4-NHQ1</t>
  </si>
  <si>
    <t>21T4-CNÔ2</t>
  </si>
  <si>
    <t>21T4-CNÔ3</t>
  </si>
  <si>
    <t>21T4-CNÔ4</t>
  </si>
  <si>
    <t>21T4-TKĐ2</t>
  </si>
  <si>
    <t>21T4-CĐT1</t>
  </si>
  <si>
    <t>21T4-ĐĐT1</t>
  </si>
  <si>
    <t>21T4-TĐH1</t>
  </si>
  <si>
    <t>21T4-ĐCN1</t>
  </si>
  <si>
    <t>21T4-KML1</t>
  </si>
  <si>
    <t>21T4-VSL1</t>
  </si>
  <si>
    <t>21T4-CCK1</t>
  </si>
  <si>
    <t>21T4-CKC1</t>
  </si>
  <si>
    <t>21T4-CNÔ1</t>
  </si>
  <si>
    <t>21T4-NNA1</t>
  </si>
  <si>
    <t>21T4-KXD1</t>
  </si>
  <si>
    <t>21T4-ANM1</t>
  </si>
  <si>
    <t>21T4-CMT1</t>
  </si>
  <si>
    <t>21T4-LTM1</t>
  </si>
  <si>
    <t>21T4-QTM1</t>
  </si>
  <si>
    <t>21T4-TKW1</t>
  </si>
  <si>
    <t>21T4-THU1</t>
  </si>
  <si>
    <t>21T4-TKĐ1</t>
  </si>
  <si>
    <t>21T4-TMĐ1</t>
  </si>
  <si>
    <t>21T4-CNM1</t>
  </si>
  <si>
    <t>21T4-KTD1</t>
  </si>
  <si>
    <t>21T4-QTD1</t>
  </si>
  <si>
    <t>21T4-TCD1</t>
  </si>
  <si>
    <t>21T4-LGT1</t>
  </si>
  <si>
    <t>21T4-ĐHĐ1</t>
  </si>
  <si>
    <t>21T4-QDL1</t>
  </si>
  <si>
    <t>21T4-QLH1</t>
  </si>
  <si>
    <t>21T4-QKS1</t>
  </si>
  <si>
    <t>21T4-QNH1</t>
  </si>
  <si>
    <t>21T4-KLB1</t>
  </si>
  <si>
    <t>21T4-QKS2</t>
  </si>
  <si>
    <t>21T4-TKĐ3</t>
  </si>
  <si>
    <t>21T4-LTM3</t>
  </si>
  <si>
    <t>21T4-QTD2</t>
  </si>
  <si>
    <t>21T4-NNA2</t>
  </si>
  <si>
    <t>21T4-LTM2</t>
  </si>
  <si>
    <t>21T4-QTM2</t>
  </si>
  <si>
    <t>21T4-KLB2</t>
  </si>
  <si>
    <t>Khóa: 2020          Niên khóa: 2020-2021</t>
  </si>
  <si>
    <t>Trung cấp - (Tín chỉ) - Chính quy 1 năm(Buổi tối)</t>
  </si>
  <si>
    <t>20T5-THU1</t>
  </si>
  <si>
    <t>Khóa: 2020          Niên khóa: 2020-2022</t>
  </si>
  <si>
    <t>20C2-QTM1</t>
  </si>
  <si>
    <t>20C2-KTD1</t>
  </si>
  <si>
    <t>20C2-QTD1</t>
  </si>
  <si>
    <t>20C2-CCK1</t>
  </si>
  <si>
    <t>20C2-CNÔ1</t>
  </si>
  <si>
    <t>20C2-CNL1</t>
  </si>
  <si>
    <t>20C2-ĐĐT1</t>
  </si>
  <si>
    <t>20C2-CNM1</t>
  </si>
  <si>
    <t>20C2-THU1</t>
  </si>
  <si>
    <t>20C2-CMT1</t>
  </si>
  <si>
    <t>20C2-LTM1</t>
  </si>
  <si>
    <t>20C2-TKW1</t>
  </si>
  <si>
    <t>20C2-NNA1</t>
  </si>
  <si>
    <t>20C2-CKL1</t>
  </si>
  <si>
    <t>20C2-LĐL1</t>
  </si>
  <si>
    <t>20C2-ĐCN1</t>
  </si>
  <si>
    <t>20C2-CNÔ3</t>
  </si>
  <si>
    <t>20C2-CNÔ2</t>
  </si>
  <si>
    <t>20T2-ĐCN1</t>
  </si>
  <si>
    <t>Khóa: 2020          Niên khóa: 2020-2023</t>
  </si>
  <si>
    <t>20C3-ĐĐT1</t>
  </si>
  <si>
    <t>20C3-CTM1</t>
  </si>
  <si>
    <t>20C3-CCK1</t>
  </si>
  <si>
    <t>20C3-CNÔ1</t>
  </si>
  <si>
    <t>20C3-CNÔ2</t>
  </si>
  <si>
    <t>20C3-CNÔ3</t>
  </si>
  <si>
    <t>20C5-CĐT1</t>
  </si>
  <si>
    <t>20C5-CNÔ1</t>
  </si>
  <si>
    <t>20C6-CNÔ1</t>
  </si>
  <si>
    <t>20C6-CNÔ2</t>
  </si>
  <si>
    <t>20C6-CNÔ3</t>
  </si>
  <si>
    <t>20C6-CNÔ4</t>
  </si>
  <si>
    <t>20C6-CĐT1</t>
  </si>
  <si>
    <t>20C1-CNÔ3</t>
  </si>
  <si>
    <t>20C1-CNÔ4</t>
  </si>
  <si>
    <t>20C1-CNÔ5</t>
  </si>
  <si>
    <t>20C1-CNÔ6</t>
  </si>
  <si>
    <t>20C1-CCK2</t>
  </si>
  <si>
    <t>20C1-CNÔ7</t>
  </si>
  <si>
    <t>20C1-CNÔ8</t>
  </si>
  <si>
    <t>20C1-CNÔ2</t>
  </si>
  <si>
    <t>20C1-CNÔ9</t>
  </si>
  <si>
    <t>20C1-CCK3</t>
  </si>
  <si>
    <t>20C1-CNÔ10</t>
  </si>
  <si>
    <t>20C1-CNÔ11</t>
  </si>
  <si>
    <t>20C1-CNÔ12</t>
  </si>
  <si>
    <t>20C1-TKĐ2</t>
  </si>
  <si>
    <t>20C1-CNÔ13</t>
  </si>
  <si>
    <t>20C1-CNÔ14</t>
  </si>
  <si>
    <t>20C1-ĐCN2</t>
  </si>
  <si>
    <t>20C1-CCK4</t>
  </si>
  <si>
    <t>20C1-CTM2</t>
  </si>
  <si>
    <t>20C1-CCK5</t>
  </si>
  <si>
    <t>20C1-ĐĐT2</t>
  </si>
  <si>
    <t>20C1-CNL2</t>
  </si>
  <si>
    <t>20C1-LTM2</t>
  </si>
  <si>
    <t>20C1-KML2</t>
  </si>
  <si>
    <t>20C1-TĐH2</t>
  </si>
  <si>
    <t>20C1-VSL2</t>
  </si>
  <si>
    <t>20C1-CTM3</t>
  </si>
  <si>
    <t>20C1-KLB1</t>
  </si>
  <si>
    <t>20C1-QKS1</t>
  </si>
  <si>
    <t>20C1-QNH1</t>
  </si>
  <si>
    <t>20C1-CKL1</t>
  </si>
  <si>
    <t>20C1-ĐHĐ1</t>
  </si>
  <si>
    <t>20C1-BCN1</t>
  </si>
  <si>
    <t>20C1-CCK1</t>
  </si>
  <si>
    <t>20C1-CĐT1</t>
  </si>
  <si>
    <t>20C1-CMT1</t>
  </si>
  <si>
    <t>20C1-CNL1</t>
  </si>
  <si>
    <t>20C1-NNA1</t>
  </si>
  <si>
    <t>20C1-CTM1</t>
  </si>
  <si>
    <t>20C1-CNÔ1</t>
  </si>
  <si>
    <t>20C1-TĐH1</t>
  </si>
  <si>
    <t>20C1-ĐCN1</t>
  </si>
  <si>
    <t>20C1-ĐĐT1</t>
  </si>
  <si>
    <t>20C1-LTM1</t>
  </si>
  <si>
    <t>20C1-QTM1</t>
  </si>
  <si>
    <t>20C1-TKĐ1</t>
  </si>
  <si>
    <t>20C1-TKW1</t>
  </si>
  <si>
    <t>20C1-TMĐ1</t>
  </si>
  <si>
    <t>20C1-CNM1</t>
  </si>
  <si>
    <t>20C1-KTD1</t>
  </si>
  <si>
    <t>20C1-QTD1</t>
  </si>
  <si>
    <t>20C1-TCD1</t>
  </si>
  <si>
    <t>20C1-LGT1</t>
  </si>
  <si>
    <t>20C1-KXD1</t>
  </si>
  <si>
    <t>20C1-QXD1</t>
  </si>
  <si>
    <t>20C1-KML1</t>
  </si>
  <si>
    <t>20C1-LĐL1</t>
  </si>
  <si>
    <t>20C1-VSL1</t>
  </si>
  <si>
    <t>20C1-CTK1</t>
  </si>
  <si>
    <t>20T4-CCK2</t>
  </si>
  <si>
    <t>20T4-QTM2</t>
  </si>
  <si>
    <t>20T4-NNA3</t>
  </si>
  <si>
    <t>20T4-CNÔ5</t>
  </si>
  <si>
    <t>20T4-LTM2</t>
  </si>
  <si>
    <t>20T4-NNA2</t>
  </si>
  <si>
    <t>20T4-TKĐ3</t>
  </si>
  <si>
    <t>20T4-CNÔ3</t>
  </si>
  <si>
    <t>20T4-TKĐ2</t>
  </si>
  <si>
    <t>20T4-CNÔ4</t>
  </si>
  <si>
    <t>20T4-QNH1</t>
  </si>
  <si>
    <t>20T4-QKS1</t>
  </si>
  <si>
    <t>20T4-KLB1</t>
  </si>
  <si>
    <t>20T4-CNÔ2</t>
  </si>
  <si>
    <t>20T4-ĐHĐ1</t>
  </si>
  <si>
    <t>20T4-QDL1</t>
  </si>
  <si>
    <t>20T4-QLH1</t>
  </si>
  <si>
    <t>20T4-CĐT1</t>
  </si>
  <si>
    <t>20T4-ĐĐT1</t>
  </si>
  <si>
    <t>20T4-TĐH1</t>
  </si>
  <si>
    <t>20T4-ĐCN1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</si>
  <si>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</si>
  <si>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</si>
  <si>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</si>
  <si>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</si>
  <si>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</si>
  <si>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</si>
  <si>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</si>
  <si>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</si>
  <si>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</si>
  <si>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</si>
  <si>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</si>
  <si>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</si>
  <si>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</si>
  <si>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</si>
  <si>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</si>
  <si>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</si>
  <si>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</si>
  <si>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</si>
  <si>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20T4-CNM1</t>
  </si>
  <si>
    <t>20T4-KTD1</t>
  </si>
  <si>
    <t>20T4-QTD1</t>
  </si>
  <si>
    <t>20T4-TCD1</t>
  </si>
  <si>
    <t>20T4-LGT1</t>
  </si>
  <si>
    <t>Khóa: 2019          Niên khóa: 2019-2023</t>
  </si>
  <si>
    <t>Cao đẳng - Trọng điểm quốc tế</t>
  </si>
  <si>
    <t>19C4-CNÔ1</t>
  </si>
  <si>
    <t>Khóa: 2019          Niên khóa: 2019-2021</t>
  </si>
  <si>
    <t>19C2-CNÔ1</t>
  </si>
  <si>
    <t>19C2-ĐĐT1</t>
  </si>
  <si>
    <t>19C2-QTM1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</si>
  <si>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</si>
  <si>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</si>
  <si>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</si>
  <si>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</si>
  <si>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</si>
  <si>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</si>
  <si>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</si>
  <si>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</si>
  <si>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</si>
  <si>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</si>
  <si>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</si>
  <si>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</si>
  <si>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19C2-CNÔ2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</si>
  <si>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</si>
  <si>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</si>
  <si>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</si>
  <si>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</si>
  <si>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</si>
  <si>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</si>
  <si>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19C3-CNÔ2</t>
  </si>
  <si>
    <t>19C1-CNÔ2</t>
  </si>
  <si>
    <t>19C1-CNÔ3</t>
  </si>
  <si>
    <t>19C1-CCK5</t>
  </si>
  <si>
    <t>19C1-TKĐ2</t>
  </si>
  <si>
    <t>19C1-CCK3</t>
  </si>
  <si>
    <t>19C1-CCK4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</si>
  <si>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</si>
  <si>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</si>
  <si>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</si>
  <si>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</si>
  <si>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</si>
  <si>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</si>
  <si>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</si>
  <si>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</si>
  <si>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</si>
  <si>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</si>
  <si>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</si>
  <si>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</si>
  <si>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</si>
  <si>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</si>
  <si>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</si>
  <si>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</si>
  <si>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</si>
  <si>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</si>
  <si>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</si>
  <si>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</si>
  <si>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</si>
  <si>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</si>
  <si>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</si>
  <si>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</si>
  <si>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</si>
  <si>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</si>
  <si>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</si>
  <si>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</si>
  <si>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</si>
  <si>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</si>
  <si>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</si>
  <si>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</si>
  <si>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</si>
  <si>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</si>
  <si>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</si>
  <si>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</si>
  <si>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</si>
  <si>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</si>
  <si>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</si>
  <si>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</si>
  <si>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</si>
  <si>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</si>
  <si>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</si>
  <si>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</si>
  <si>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</si>
  <si>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</si>
  <si>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</si>
  <si>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</si>
  <si>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</si>
  <si>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</si>
  <si>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</si>
  <si>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</si>
  <si>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</si>
  <si>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</si>
  <si>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</si>
  <si>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</si>
  <si>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</si>
  <si>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</si>
  <si>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</si>
  <si>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</si>
  <si>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</si>
  <si>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</si>
  <si>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</si>
  <si>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</si>
  <si>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</si>
  <si>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</si>
  <si>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</si>
  <si>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</si>
  <si>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</si>
  <si>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</si>
  <si>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19T4-ĐĐT2</t>
  </si>
  <si>
    <t>19T4-VSL2</t>
  </si>
  <si>
    <t>19T4-ANM2</t>
  </si>
  <si>
    <t>Khóa: 2018          Niên khóa: 2018-2020</t>
  </si>
  <si>
    <t>18T2-CNÔ1</t>
  </si>
  <si>
    <t>Khóa: 2018          Niên khóa: 2018-2019</t>
  </si>
  <si>
    <t>18T5-ĐCN1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</si>
  <si>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</si>
  <si>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</si>
  <si>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</si>
  <si>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</si>
  <si>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</si>
  <si>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</si>
  <si>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</si>
  <si>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</si>
  <si>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</si>
  <si>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</si>
  <si>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</si>
  <si>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</si>
  <si>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</si>
  <si>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</si>
  <si>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</si>
  <si>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</si>
  <si>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</si>
  <si>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</si>
  <si>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18C1-CNM1</t>
  </si>
  <si>
    <t>18C1-TĐH1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</si>
  <si>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</si>
  <si>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</si>
  <si>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</si>
  <si>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</si>
  <si>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</si>
  <si>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</si>
  <si>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</si>
  <si>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</si>
  <si>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</si>
  <si>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</si>
  <si>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</si>
  <si>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</si>
  <si>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</si>
  <si>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</si>
  <si>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</si>
  <si>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</si>
  <si>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</si>
  <si>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</si>
  <si>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</si>
  <si>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</si>
  <si>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</si>
  <si>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</si>
  <si>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</si>
  <si>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</si>
  <si>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</si>
  <si>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</si>
  <si>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</si>
  <si>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</si>
  <si>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</si>
  <si>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</si>
  <si>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</si>
  <si>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</si>
  <si>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</si>
  <si>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</si>
  <si>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</si>
  <si>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</si>
  <si>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</si>
  <si>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</si>
  <si>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</si>
  <si>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</si>
  <si>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</si>
  <si>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</si>
  <si>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</si>
  <si>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</si>
  <si>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</si>
  <si>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</si>
  <si>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</si>
  <si>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</si>
  <si>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</si>
  <si>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</si>
  <si>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</si>
  <si>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</si>
  <si>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</si>
  <si>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</si>
  <si>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</si>
  <si>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</si>
  <si>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</si>
  <si>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</si>
  <si>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</si>
  <si>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</si>
  <si>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</si>
  <si>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</si>
  <si>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</si>
  <si>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</si>
  <si>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18T4-CCK1</t>
  </si>
  <si>
    <t>18T4-CNÔ1</t>
  </si>
  <si>
    <t>18T4-THU1</t>
  </si>
  <si>
    <t>18T4-TKĐ1</t>
  </si>
  <si>
    <t>18T7-ĐCN1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</si>
  <si>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</si>
  <si>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</si>
  <si>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</si>
  <si>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</si>
  <si>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</si>
  <si>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</si>
  <si>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</si>
  <si>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</si>
  <si>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</si>
  <si>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</si>
  <si>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</si>
  <si>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</si>
  <si>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</si>
  <si>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</si>
  <si>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</si>
  <si>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</si>
  <si>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</si>
  <si>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</si>
  <si>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</si>
  <si>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</si>
  <si>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</si>
  <si>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</si>
  <si>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</si>
  <si>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</si>
  <si>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</si>
  <si>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</si>
  <si>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</si>
  <si>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</si>
  <si>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</si>
  <si>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</si>
  <si>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</si>
  <si>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</si>
  <si>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</si>
  <si>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</si>
  <si>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</si>
  <si>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</si>
  <si>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</si>
  <si>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</si>
  <si>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</si>
  <si>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</si>
  <si>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</si>
  <si>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</si>
  <si>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</si>
  <si>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</si>
  <si>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</si>
  <si>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</si>
  <si>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</si>
  <si>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17C1-TĐH1</t>
  </si>
  <si>
    <t>17C1-ĐCN1</t>
  </si>
  <si>
    <t>17C1-CĐT1</t>
  </si>
  <si>
    <t>17C1-ĐTC1</t>
  </si>
  <si>
    <t>17C1-CNM1</t>
  </si>
  <si>
    <t>17T4-CNÔ2</t>
  </si>
  <si>
    <t>17T4-CNÔ3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</si>
  <si>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</si>
  <si>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</si>
  <si>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</si>
  <si>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</si>
  <si>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</si>
  <si>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</si>
  <si>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</si>
  <si>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</si>
  <si>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</si>
  <si>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</si>
  <si>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</si>
  <si>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</si>
  <si>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</si>
  <si>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</si>
  <si>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</si>
  <si>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</si>
  <si>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</si>
  <si>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</si>
  <si>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</si>
  <si>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</si>
  <si>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</si>
  <si>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</si>
  <si>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</si>
  <si>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</si>
  <si>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</si>
  <si>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</si>
  <si>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</si>
  <si>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16CĐN-Ô1</t>
  </si>
  <si>
    <t>16CĐN-QTD</t>
  </si>
  <si>
    <t>16TC-Ô1</t>
  </si>
  <si>
    <t>16TC-QTM</t>
  </si>
  <si>
    <t>16TC-MTT</t>
  </si>
  <si>
    <t>16TCN-QTM2</t>
  </si>
  <si>
    <t>16TCN-LĐL2</t>
  </si>
  <si>
    <t>16TCN-Ô3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</si>
  <si>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</si>
  <si>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</si>
  <si>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</si>
  <si>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</si>
  <si>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</si>
  <si>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</si>
  <si>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</si>
  <si>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</si>
  <si>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(Tính đến ngày 03/01/2023)</t>
  </si>
  <si>
    <t>Cao đẳng - Chính quy 2,5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</si>
  <si>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</si>
  <si>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</si>
  <si>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</si>
  <si>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</si>
  <si>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Liên thông (Buổi tối)</t>
  </si>
  <si>
    <t>A</t>
  </si>
  <si>
    <t>B</t>
  </si>
  <si>
    <t>Cao đẳng nghề - (Niên chế) - Chính quy 3 năm</t>
  </si>
  <si>
    <t>Trung cấp chuyên nghiệp - Chuyên nghiệp (9+3)</t>
  </si>
  <si>
    <t>Cao đẳng</t>
  </si>
  <si>
    <t>Cao đẳng - CLC song hành Vinfast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</si>
  <si>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</si>
  <si>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</si>
  <si>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</si>
  <si>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</si>
  <si>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</si>
  <si>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</si>
  <si>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</si>
  <si>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- 1 năm (Buổi tối)</t>
  </si>
  <si>
    <t>Trung cấp - (Tín chỉ) - 3 năm (Buổi tối)</t>
  </si>
  <si>
    <t>TỔNG CỘNG =</t>
  </si>
  <si>
    <t>Trong đó: Khóa 2022 - 2023 =</t>
  </si>
  <si>
    <t>(Học theo TKB ngày 24/10/2022)</t>
  </si>
  <si>
    <t>(Học theo TKB ngày 26/9/2022)</t>
  </si>
  <si>
    <t>TRƯỞNG PHÒNG TTGD-CTSV</t>
  </si>
  <si>
    <t>HIỆU TRƯỞNG</t>
  </si>
  <si>
    <t>Lê Xuân Thiện</t>
  </si>
  <si>
    <t>TS. Phạm Hữu Lộc</t>
  </si>
  <si>
    <t>Khoa Điện - Điện tử</t>
  </si>
  <si>
    <t>Khoa Nhiệt - Lạnh</t>
  </si>
  <si>
    <t>Khoa Cơ khí</t>
  </si>
  <si>
    <t>Khoa Động lực</t>
  </si>
  <si>
    <t>Khoa May - Thời trang</t>
  </si>
  <si>
    <t>Khoa Công nghệ thông tin</t>
  </si>
  <si>
    <t>Khoa Kinh tế</t>
  </si>
  <si>
    <t>Khoa Khoa học cơ bản</t>
  </si>
  <si>
    <t>Khoa Xây dựng</t>
  </si>
  <si>
    <t>TỔNG CỘNG =</t>
  </si>
  <si>
    <t>TP. HCM, ngày     tháng 01 năm 2023</t>
  </si>
  <si>
    <t>Cao đẳng - Liên thông B (Buổi tối)</t>
  </si>
  <si>
    <t>(Học theo TKB ngày 25/4/2022)</t>
  </si>
  <si>
    <t>Cao đẳng Liên thông B (Buổi tối)</t>
  </si>
  <si>
    <t>(đợt 1_07/11/2022; đợt 2_05/12/2022)</t>
  </si>
  <si>
    <t>Điện công nghiệp</t>
  </si>
  <si>
    <t>Công nghệ kỹ thuật điện, điện tử</t>
  </si>
  <si>
    <t>Điện tử công nghiệp</t>
  </si>
  <si>
    <t>Cơ điện tử</t>
  </si>
  <si>
    <t>Công nghệ kỹ thuật điều khiển và tự động hóa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</si>
  <si>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</si>
  <si>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</si>
  <si>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</si>
  <si>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</si>
  <si>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</si>
  <si>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Bảo trì hệ thống thiết bị công nghiệp</t>
  </si>
  <si>
    <t>Công nghệ Ô tô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</si>
  <si>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</si>
  <si>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</si>
  <si>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</si>
  <si>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</si>
  <si>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</si>
  <si>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</si>
  <si>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</si>
  <si>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</si>
  <si>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 vừa và nhỏ</t>
  </si>
  <si>
    <t>Tiếng Anh</t>
  </si>
  <si>
    <t>Cắt gọt kim loại</t>
  </si>
  <si>
    <t>Thiết kế đồ họa</t>
  </si>
  <si>
    <t>Thương mại điện tử</t>
  </si>
  <si>
    <t>Kỹ thuật Xây dựng</t>
  </si>
  <si>
    <t>Lắp đặt thiết bị lạnh</t>
  </si>
  <si>
    <t>Chế tạo khuôn mẫu</t>
  </si>
  <si>
    <t>Đồ họa đa phương tiện</t>
  </si>
  <si>
    <t>Logistics</t>
  </si>
  <si>
    <t>Tài chính doanh nghiệp</t>
  </si>
  <si>
    <t>Quản trị khách sạn</t>
  </si>
  <si>
    <t>Quản trị nhà hàng</t>
  </si>
  <si>
    <t>Kỹ thuật làm bánh</t>
  </si>
  <si>
    <t>Quản lý xây dựng</t>
  </si>
  <si>
    <t>Công nghệ kỹ thuật phần cứng máy tính</t>
  </si>
  <si>
    <t>Công nghệ ô tô</t>
  </si>
  <si>
    <t>Quản trị lữ hành</t>
  </si>
  <si>
    <t>Tiếng Nhật</t>
  </si>
  <si>
    <t>Điện Công nghiệp và Dân dụng</t>
  </si>
  <si>
    <t xml:space="preserve">Bảo trì và sửa chữa Ô tô </t>
  </si>
  <si>
    <t>Quản trị Mạng máy tính</t>
  </si>
  <si>
    <t>Công nghệ May và Thời trang</t>
  </si>
  <si>
    <t>Điện Công nghiệp</t>
  </si>
  <si>
    <t>Điện tử Công nghiệp</t>
  </si>
  <si>
    <t>Công nghệ may và thời trang</t>
  </si>
  <si>
    <t>Cơ khí chế tạo</t>
  </si>
  <si>
    <t>Công nghệ kỹ thuật điều khiển tự động</t>
  </si>
  <si>
    <t>Quản trị du lịch MICE</t>
  </si>
  <si>
    <t>Nghiệp vụ nhà hàng</t>
  </si>
  <si>
    <t>Tiếng Hàn Quốc</t>
  </si>
  <si>
    <t>Khóa 2017 C1 (Nợ môn)</t>
  </si>
  <si>
    <t>Khóa 2018 C1 (Nợ môn)</t>
  </si>
  <si>
    <t>Khóa 2019 C1 (Nợ môn)</t>
  </si>
  <si>
    <t>Khóa 2019 C3 (Nợ môn)</t>
  </si>
  <si>
    <t>Khóa 2019C2 (Nợ môn)</t>
  </si>
  <si>
    <t>Khóa 2020C2 (Nợ môn)</t>
  </si>
  <si>
    <t>Khóa 2016CĐN (Nợ môn)</t>
  </si>
  <si>
    <t>Khóa 2016TN-TCT Trung cấp (Nợ môn)</t>
  </si>
  <si>
    <t>Khóa 2016TC (Nợ môn)</t>
  </si>
  <si>
    <t>Khóa 2016TCN (Nợ môn)</t>
  </si>
  <si>
    <t>Khóa 2018T2 Trung cấp (Nợ môn)</t>
  </si>
  <si>
    <t>Khóa 2019T2 Trung cấp (Nợ môn)</t>
  </si>
  <si>
    <t>Khóa 2020T2 Trung cấp (Nợ môn)</t>
  </si>
  <si>
    <t>Khóa 2017T4 Trung cấp (Nợ môn)</t>
  </si>
  <si>
    <t>Khóa 2018T4 Trung cấp (Nợ môn)</t>
  </si>
  <si>
    <t>Khóa 2019T4 Trung cấp (Nợ môn)</t>
  </si>
  <si>
    <t>18T5-ĐCN1 (Nợ môn)</t>
  </si>
  <si>
    <t>20T5-THU1 (Nợ môn)</t>
  </si>
  <si>
    <t>18T7-ĐCN1 (Nợ môn)</t>
  </si>
  <si>
    <t>TP. HCM, ngày 04  tháng 01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</si>
</sst>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1" xfId="0" applyFont="1" applyFill="1" applyBorder="1" applyAlignment="1">
      <alignment horizontal="center" textRotation="90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3" borderId="0" xfId="0" applyFont="1" applyFill="1"/>
    <xf numFmtId="0" fontId="6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7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/>
    </xf>
    <xf numFmtId="164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6" fillId="5" borderId="0" xfId="1" applyFont="1" applyFill="1"/>
    <xf numFmtId="0" fontId="8" fillId="5" borderId="0" xfId="1" applyFont="1" applyFill="1" applyAlignment="1">
      <alignment horizontal="left" vertical="center"/>
    </xf>
    <xf numFmtId="0" fontId="8" fillId="5" borderId="0" xfId="1" applyFont="1" applyFill="1" applyAlignment="1">
      <alignment horizontal="right" vertical="center" wrapText="1"/>
    </xf>
    <xf numFmtId="0" fontId="6" fillId="5" borderId="0" xfId="1" applyFont="1" applyFill="1" applyAlignment="1">
      <alignment horizontal="center" vertical="center" wrapText="1"/>
    </xf>
    <xf numFmtId="0" fontId="6" fillId="6" borderId="0" xfId="1" applyFont="1" applyFill="1"/>
    <xf numFmtId="0" fontId="11" fillId="0" borderId="0" xfId="0" applyFont="1"/>
    <xf numFmtId="0" fontId="11" fillId="5" borderId="0" xfId="1" applyFont="1" applyFill="1" applyAlignment="1">
      <alignment horizontal="right" vertical="center"/>
    </xf>
    <xf numFmtId="164" fontId="11" fillId="5" borderId="0" xfId="1" applyNumberFormat="1" applyFont="1" applyFill="1" applyAlignment="1">
      <alignment horizontal="left" vertical="center" wrapText="1"/>
    </xf>
    <xf numFmtId="3" fontId="13" fillId="5" borderId="0" xfId="1" applyNumberFormat="1" applyFont="1" applyFill="1" applyAlignment="1">
      <alignment horizontal="right" vertical="center" wrapText="1"/>
    </xf>
    <xf numFmtId="0" fontId="13" fillId="5" borderId="0" xfId="1" applyFont="1" applyFill="1" applyAlignment="1">
      <alignment horizontal="right" vertical="center" wrapText="1"/>
    </xf>
    <xf numFmtId="0" fontId="11" fillId="3" borderId="0" xfId="1" applyFont="1" applyFill="1" applyAlignment="1">
      <alignment vertical="center"/>
    </xf>
    <xf numFmtId="0" fontId="11" fillId="5" borderId="0" xfId="1" applyFont="1" applyFill="1" applyAlignment="1">
      <alignment vertical="center"/>
    </xf>
    <xf numFmtId="0" fontId="13" fillId="5" borderId="0" xfId="1" applyFont="1" applyFill="1" applyAlignment="1">
      <alignment vertical="center"/>
    </xf>
    <xf numFmtId="0" fontId="7" fillId="5" borderId="0" xfId="1" applyFont="1" applyFill="1" applyAlignment="1">
      <alignment vertical="center"/>
    </xf>
    <xf numFmtId="3" fontId="8" fillId="5" borderId="0" xfId="1" applyNumberFormat="1" applyFont="1" applyFill="1" applyAlignment="1">
      <alignment horizontal="right" vertical="center" wrapText="1"/>
    </xf>
    <xf numFmtId="0" fontId="8" fillId="5" borderId="0" xfId="1" applyFont="1" applyFill="1" applyAlignment="1">
      <alignment horizontal="left" vertical="center" wrapText="1"/>
    </xf>
    <xf numFmtId="0" fontId="7" fillId="5" borderId="0" xfId="1" applyFont="1" applyFill="1" applyAlignment="1">
      <alignment horizontal="right" vertical="center"/>
    </xf>
    <xf numFmtId="164" fontId="8" fillId="5" borderId="0" xfId="1" applyNumberFormat="1" applyFont="1" applyFill="1" applyAlignment="1">
      <alignment horizontal="right" vertical="center" wrapText="1"/>
    </xf>
    <xf numFmtId="0" fontId="6" fillId="0" borderId="0" xfId="1" applyFont="1"/>
    <xf numFmtId="0" fontId="6" fillId="0" borderId="0" xfId="1" applyFont="1" applyAlignment="1">
      <alignment horizontal="center"/>
    </xf>
    <xf numFmtId="0" fontId="11" fillId="7" borderId="0" xfId="1" applyFont="1" applyFill="1"/>
    <xf numFmtId="0" fontId="6" fillId="7" borderId="0" xfId="1" applyFont="1" applyFill="1"/>
    <xf numFmtId="0" fontId="11" fillId="0" borderId="0" xfId="1" applyFont="1"/>
    <xf numFmtId="0" fontId="6" fillId="3" borderId="11" xfId="0" applyFont="1" applyFill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3" fontId="11" fillId="7" borderId="0" xfId="1" applyNumberFormat="1" applyFont="1" applyFill="1"/>
    <xf numFmtId="3" fontId="11" fillId="0" borderId="0" xfId="1" applyNumberFormat="1" applyFont="1"/>
    <xf numFmtId="3" fontId="9" fillId="0" borderId="0" xfId="1" applyNumberFormat="1" applyFont="1"/>
    <xf numFmtId="0" fontId="9" fillId="0" borderId="0" xfId="1" applyFont="1" applyAlignment="1">
      <alignment horizontal="right"/>
    </xf>
    <xf numFmtId="0" fontId="9" fillId="0" borderId="0" xfId="0" applyFont="1" applyAlignment="1"/>
    <xf numFmtId="0" fontId="6" fillId="0" borderId="0" xfId="1" applyFont="1" applyAlignment="1">
      <alignment horizont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2" xfId="1" applyFont="1" applyFill="1" applyBorder="1" applyAlignment="1">
      <alignment horizontal="left" vertical="center"/>
    </xf>
    <xf numFmtId="0" fontId="9" fillId="3" borderId="3" xfId="1" applyFont="1" applyFill="1" applyBorder="1" applyAlignment="1">
      <alignment horizontal="left" vertical="center"/>
    </xf>
    <xf numFmtId="0" fontId="9" fillId="3" borderId="4" xfId="1" applyFont="1" applyFill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5" borderId="0" xfId="1" applyFont="1" applyFill="1" applyAlignment="1">
      <alignment horizontal="left" vertical="center" wrapText="1"/>
    </xf>
    <xf numFmtId="0" fontId="15" fillId="0" borderId="0" xfId="1" applyFont="1" applyAlignment="1">
      <alignment horizontal="center"/>
    </xf>
    <xf numFmtId="0" fontId="8" fillId="5" borderId="0" xfId="1" applyFont="1" applyFill="1" applyAlignment="1">
      <alignment horizontal="center" vertical="center"/>
    </xf>
    <xf numFmtId="0" fontId="14" fillId="5" borderId="0" xfId="1" applyFont="1" applyFill="1" applyAlignment="1">
      <alignment horizontal="center" vertical="center" wrapText="1"/>
    </xf>
    <xf numFmtId="0" fontId="14" fillId="5" borderId="0" xfId="1" applyFont="1" applyFill="1" applyAlignment="1">
      <alignment horizontal="center"/>
    </xf>
    <xf numFmtId="0" fontId="6" fillId="5" borderId="0" xfId="1" applyFont="1" applyFill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0</xdr:row>
      <xdr:rowOff>57150</xdr:rowOff>
    </xdr:from>
    <xdr:to>
      <xdr:col>2</xdr:col>
      <xdr:colOff>19049</xdr:colOff>
      <xdr:row>2</xdr:row>
      <xdr:rowOff>200025</xdr:rowOff>
    </xdr:to>
    <xdr:sp macro="" textlink="">
      <xdr:nvSpPr>
        <xdr:cNvPr id="8197" name="TextBox 5"/>
        <xdr:cNvSpPr txBox="1"/>
      </xdr:nvSpPr>
      <xdr:spPr>
        <a:xfrm>
          <a:off x="457199" y="57150"/>
          <a:ext cx="2524125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200025</xdr:colOff>
      <xdr:row>0</xdr:row>
      <xdr:rowOff>57150</xdr:rowOff>
    </xdr:from>
    <xdr:to>
      <xdr:col>4</xdr:col>
      <xdr:colOff>999678</xdr:colOff>
      <xdr:row>2</xdr:row>
      <xdr:rowOff>152400</xdr:rowOff>
    </xdr:to>
    <xdr:sp macro="" textlink="">
      <xdr:nvSpPr>
        <xdr:cNvPr id="8199" name="TextBox 7"/>
        <xdr:cNvSpPr txBox="1"/>
      </xdr:nvSpPr>
      <xdr:spPr>
        <a:xfrm>
          <a:off x="3295650" y="57150"/>
          <a:ext cx="2895153" cy="4762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27623</xdr:rowOff>
    </xdr:from>
    <xdr:to>
      <xdr:col>1</xdr:col>
      <xdr:colOff>866</xdr:colOff>
      <xdr:row>1</xdr:row>
      <xdr:rowOff>133351</xdr:rowOff>
    </xdr:to>
    <xdr:pic>
      <xdr:nvPicPr>
        <xdr:cNvPr id="8201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27623"/>
          <a:ext cx="581891" cy="334328"/>
        </a:xfrm>
        <a:prstGeom prst="rect">
          <a:avLst/>
        </a:prstGeom>
        <a:noFill/>
      </xdr:spPr>
    </xdr:pic>
    <xdr:clientData/>
  </xdr:twoCellAnchor>
  <xdr:twoCellAnchor>
    <xdr:from>
      <xdr:col>1</xdr:col>
      <xdr:colOff>714375</xdr:colOff>
      <xdr:row>2</xdr:row>
      <xdr:rowOff>114300</xdr:rowOff>
    </xdr:from>
    <xdr:to>
      <xdr:col>1</xdr:col>
      <xdr:colOff>1581150</xdr:colOff>
      <xdr:row>2</xdr:row>
      <xdr:rowOff>114300</xdr:rowOff>
    </xdr:to>
    <xdr:cxnSp macro="">
      <xdr:nvCxnSpPr>
        <xdr:cNvPr id="3" name="Straight Connector 2"/>
        <xdr:cNvCxnSpPr/>
      </xdr:nvCxnSpPr>
      <xdr:spPr>
        <a:xfrm>
          <a:off x="1295400" y="5715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876299</xdr:colOff>
      <xdr:row>1</xdr:row>
      <xdr:rowOff>190500</xdr:rowOff>
    </xdr:from>
    <xdr:to>
      <xdr:col>4</xdr:col>
      <xdr:colOff>335279</xdr:colOff>
      <xdr:row>1</xdr:row>
      <xdr:rowOff>190500</xdr:rowOff>
    </xdr:to>
    <xdr:cxnSp macro="">
      <xdr:nvCxnSpPr>
        <xdr:cNvPr id="5" name="Straight Connector 4"/>
        <xdr:cNvCxnSpPr/>
      </xdr:nvCxnSpPr>
      <xdr:spPr>
        <a:xfrm>
          <a:off x="3838574" y="419100"/>
          <a:ext cx="15544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561976</xdr:colOff>
      <xdr:row>0</xdr:row>
      <xdr:rowOff>57150</xdr:rowOff>
    </xdr:from>
    <xdr:to>
      <xdr:col>2</xdr:col>
      <xdr:colOff>200025</xdr:colOff>
      <xdr:row>2</xdr:row>
      <xdr:rowOff>200025</xdr:rowOff>
    </xdr:to>
    <xdr:sp macro="" textlink="">
      <xdr:nvSpPr>
        <xdr:cNvPr id="2" name="TextBox 5"/>
        <xdr:cNvSpPr txBox="1"/>
      </xdr:nvSpPr>
      <xdr:spPr>
        <a:xfrm>
          <a:off x="561976" y="57150"/>
          <a:ext cx="260032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200025</xdr:colOff>
      <xdr:row>0</xdr:row>
      <xdr:rowOff>57150</xdr:rowOff>
    </xdr:from>
    <xdr:to>
      <xdr:col>4</xdr:col>
      <xdr:colOff>999678</xdr:colOff>
      <xdr:row>2</xdr:row>
      <xdr:rowOff>152400</xdr:rowOff>
    </xdr:to>
    <xdr:sp macro="" textlink="">
      <xdr:nvSpPr>
        <xdr:cNvPr id="3" name="TextBox 7"/>
        <xdr:cNvSpPr txBox="1"/>
      </xdr:nvSpPr>
      <xdr:spPr>
        <a:xfrm>
          <a:off x="3162300" y="57150"/>
          <a:ext cx="2895153" cy="5524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1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1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65722</xdr:rowOff>
    </xdr:from>
    <xdr:to>
      <xdr:col>1</xdr:col>
      <xdr:colOff>199801</xdr:colOff>
      <xdr:row>2</xdr:row>
      <xdr:rowOff>57149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65722"/>
          <a:ext cx="780826" cy="448627"/>
        </a:xfrm>
        <a:prstGeom prst="rect">
          <a:avLst/>
        </a:prstGeom>
        <a:noFill/>
      </xdr:spPr>
    </xdr:pic>
    <xdr:clientData/>
  </xdr:twoCellAnchor>
  <xdr:twoCellAnchor>
    <xdr:from>
      <xdr:col>1</xdr:col>
      <xdr:colOff>847725</xdr:colOff>
      <xdr:row>2</xdr:row>
      <xdr:rowOff>114300</xdr:rowOff>
    </xdr:from>
    <xdr:to>
      <xdr:col>1</xdr:col>
      <xdr:colOff>1714500</xdr:colOff>
      <xdr:row>2</xdr:row>
      <xdr:rowOff>114300</xdr:rowOff>
    </xdr:to>
    <xdr:cxnSp macro="">
      <xdr:nvCxnSpPr>
        <xdr:cNvPr id="5" name="Straight Connector 4"/>
        <xdr:cNvCxnSpPr/>
      </xdr:nvCxnSpPr>
      <xdr:spPr>
        <a:xfrm>
          <a:off x="1428750" y="5715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866774</xdr:colOff>
      <xdr:row>1</xdr:row>
      <xdr:rowOff>190500</xdr:rowOff>
    </xdr:from>
    <xdr:to>
      <xdr:col>4</xdr:col>
      <xdr:colOff>325754</xdr:colOff>
      <xdr:row>1</xdr:row>
      <xdr:rowOff>190500</xdr:rowOff>
    </xdr:to>
    <xdr:cxnSp macro="">
      <xdr:nvCxnSpPr>
        <xdr:cNvPr id="6" name="Straight Connector 5"/>
        <xdr:cNvCxnSpPr/>
      </xdr:nvCxnSpPr>
      <xdr:spPr>
        <a:xfrm>
          <a:off x="3829049" y="419100"/>
          <a:ext cx="15544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342863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18976</xdr:colOff>
      <xdr:row>0</xdr:row>
      <xdr:rowOff>8572</xdr:rowOff>
    </xdr:from>
    <xdr:to>
      <xdr:col>7</xdr:col>
      <xdr:colOff>28547</xdr:colOff>
      <xdr:row>3</xdr:row>
      <xdr:rowOff>38100</xdr:rowOff>
    </xdr:to>
    <xdr:sp macro="" textlink="">
      <xdr:nvSpPr>
        <xdr:cNvPr id="7172" name="TextBox 2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0" i="0">
              <a:solidFill>
                <a:srgbClr val="000000"/>
              </a:solidFill>
              <a:latin typeface="Times New Roman"/>
            </a:rPr>
            <a:t>SỞ LAO ĐỘNG - TB&amp;XH BÌNH THUẬN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TRƯỜNG TRUNG CẤP NGHỀ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14</xdr:col>
      <xdr:colOff>76423</xdr:colOff>
      <xdr:row>0</xdr:row>
      <xdr:rowOff>19050</xdr:rowOff>
    </xdr:from>
    <xdr:to>
      <xdr:col>19</xdr:col>
      <xdr:colOff>0</xdr:colOff>
      <xdr:row>3</xdr:row>
      <xdr:rowOff>47625</xdr:rowOff>
    </xdr:to>
    <xdr:sp macro="" textlink="">
      <xdr:nvSpPr>
        <xdr:cNvPr id="7173" name="TextBox 3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IN889"/>
  <sheetViews>
    <sheetView showGridLines="0" tabSelected="1" view="pageBreakPreview" zoomScaleSheetLayoutView="100" workbookViewId="0">
      <selection activeCell="A476" sqref="A476:E476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6" width="9.140625" style="12" customWidth="1"/>
    <col min="7" max="16384" width="9.140625" style="12"/>
  </cols>
  <sheetData>
    <row r="1" spans="1:6" ht="18" customHeight="1" x14ac:dyDescent="0.2"/>
    <row r="2" spans="1:6" ht="18" customHeight="1" x14ac:dyDescent="0.2"/>
    <row r="3" spans="1:6" ht="18" customHeight="1" x14ac:dyDescent="0.2"/>
    <row r="4" spans="1:6" ht="30" customHeight="1" x14ac:dyDescent="0.3">
      <c r="A4" s="80" t="s">
        <v>58</v>
      </c>
      <c r="B4" s="80"/>
      <c r="C4" s="80"/>
      <c r="D4" s="80"/>
      <c r="E4" s="80"/>
    </row>
    <row r="5" spans="1:6" ht="24.95" customHeight="1" x14ac:dyDescent="0.2">
      <c r="A5" s="85" t="s">
        <v>751</v>
      </c>
      <c r="B5" s="85"/>
      <c r="C5" s="85"/>
      <c r="D5" s="85"/>
      <c r="E5" s="85"/>
    </row>
    <row r="6" spans="1:6" ht="15" customHeight="1" x14ac:dyDescent="0.2">
      <c r="A6" s="11"/>
      <c r="B6" s="11"/>
      <c r="C6" s="11"/>
      <c r="D6" s="11"/>
      <c r="E6" s="11"/>
    </row>
    <row r="7" spans="1:6" ht="20.100000000000001" customHeight="1" x14ac:dyDescent="0.2">
      <c r="A7" s="81" t="s">
        <v>63</v>
      </c>
      <c r="B7" s="82"/>
      <c r="C7" s="17" t="s">
        <v>64</v>
      </c>
      <c r="D7" s="17" t="s">
        <v>65</v>
      </c>
      <c r="E7" s="17" t="s">
        <v>66</v>
      </c>
    </row>
    <row r="8" spans="1:6" ht="20.100000000000001" customHeight="1" x14ac:dyDescent="0.2">
      <c r="A8" s="83"/>
      <c r="B8" s="84"/>
      <c r="C8" s="57">
        <f>SUM(C63,C122,C166,C229,C275,C323,C329,C339,C350,C358,C363,C369,C375,C384,C390,C395,C403,C409,C429,C451,C456,C473,C503,C509,C519,C526,C541,C546,C554,C559,C564,C570,C593,C628,C671,C719,C768,C818,C823,C828,C833)</f>
        <v>13769</v>
      </c>
      <c r="D8" s="57">
        <f>SUM(D63,D122,D166,D229,D275,D323,D329,D339,D350,D358,D363,D369,D375,D384,D390,D395,D403,D409,D429,D451,D456,D473,D503,D509,D519,D526,D541,D546,D554,D559,D564,D570,D593,D628,D671,D719,D768,D818,D823,D828,D833)</f>
        <v>2564</v>
      </c>
      <c r="E8" s="57">
        <f>SUM(E63,E122,E166,E229,E275,E323,E329,E339,E350,E358,E363,E369,E375,E384,E390,E395,E403,E409,E429,E451,E456,E473,E503,E509,E519,E526,E541,E546,E554,E559,E564,E570,E593,E628,E671,E719,E768,E818,E823,E828,E833)</f>
        <v>16333</v>
      </c>
    </row>
    <row r="9" spans="1:6" ht="20.100000000000001" customHeight="1" x14ac:dyDescent="0.2">
      <c r="A9" s="18" t="s">
        <v>0</v>
      </c>
      <c r="B9" s="19" t="s">
        <v>62</v>
      </c>
      <c r="C9" s="19" t="s">
        <v>60</v>
      </c>
      <c r="D9" s="19" t="s">
        <v>61</v>
      </c>
      <c r="E9" s="19" t="s">
        <v>59</v>
      </c>
    </row>
    <row r="10" spans="1:6" s="13" customFormat="1" ht="15.95" customHeight="1" x14ac:dyDescent="0.2">
      <c r="A10" s="65" t="s">
        <v>654</v>
      </c>
      <c r="B10" s="66"/>
      <c r="C10" s="66"/>
      <c r="D10" s="66"/>
      <c r="E10" s="67"/>
    </row>
    <row r="11" spans="1:6" s="13" customFormat="1" ht="15.95" customHeight="1" x14ac:dyDescent="0.2">
      <c r="A11" s="68" t="s">
        <v>752</v>
      </c>
      <c r="B11" s="69"/>
      <c r="C11" s="69"/>
      <c r="D11" s="69"/>
      <c r="E11" s="70"/>
    </row>
    <row r="12" spans="1:6" s="13" customFormat="1" ht="15.95" customHeight="1" x14ac:dyDescent="0.2">
      <c r="A12" s="20">
        <v>1</v>
      </c>
      <c r="B12" s="21" t="s">
        <v>702</v>
      </c>
      <c r="C12" s="22">
        <v>10</v>
      </c>
      <c r="D12" s="22">
        <v>0</v>
      </c>
      <c r="E12" s="22">
        <f t="shared" ref="E12:E43" si="0">SUM(C12:D12)</f>
        <v>10</v>
      </c>
      <c r="F12" s="13" t="s">
        <v>796</v>
      </c>
    </row>
    <row r="13" spans="1:6" s="13" customFormat="1" ht="15.95" customHeight="1" x14ac:dyDescent="0.2">
      <c r="A13" s="20">
        <v>2</v>
      </c>
      <c r="B13" s="21" t="s">
        <v>683</v>
      </c>
      <c r="C13" s="22">
        <v>5</v>
      </c>
      <c r="D13" s="22">
        <v>0</v>
      </c>
      <c r="E13" s="22">
        <f t="shared" si="0"/>
        <v>5</v>
      </c>
      <c r="F13" s="13" t="s">
        <v>796</v>
      </c>
    </row>
    <row r="14" spans="1:6" s="13" customFormat="1" ht="15.95" customHeight="1" x14ac:dyDescent="0.2">
      <c r="A14" s="20">
        <v>3</v>
      </c>
      <c r="B14" s="21" t="s">
        <v>693</v>
      </c>
      <c r="C14" s="22">
        <v>1</v>
      </c>
      <c r="D14" s="22">
        <v>0</v>
      </c>
      <c r="E14" s="22">
        <f t="shared" si="0"/>
        <v>1</v>
      </c>
      <c r="F14" s="13" t="s">
        <v>796</v>
      </c>
    </row>
    <row r="15" spans="1:6" s="13" customFormat="1" ht="15.95" customHeight="1" x14ac:dyDescent="0.2">
      <c r="A15" s="20">
        <v>4</v>
      </c>
      <c r="B15" s="21" t="s">
        <v>699</v>
      </c>
      <c r="C15" s="22">
        <v>8</v>
      </c>
      <c r="D15" s="22">
        <v>0</v>
      </c>
      <c r="E15" s="22">
        <f t="shared" si="0"/>
        <v>8</v>
      </c>
      <c r="F15" s="13" t="s">
        <v>796</v>
      </c>
    </row>
    <row r="16" spans="1:6" s="13" customFormat="1" ht="15.95" customHeight="1" x14ac:dyDescent="0.2">
      <c r="A16" s="20">
        <v>5</v>
      </c>
      <c r="B16" s="21" t="s">
        <v>671</v>
      </c>
      <c r="C16" s="22">
        <v>3</v>
      </c>
      <c r="D16" s="22">
        <v>0</v>
      </c>
      <c r="E16" s="22">
        <f t="shared" si="0"/>
        <v>3</v>
      </c>
      <c r="F16" s="13" t="s">
        <v>797</v>
      </c>
    </row>
    <row r="17" spans="1:6" s="13" customFormat="1" ht="15.95" customHeight="1" x14ac:dyDescent="0.2">
      <c r="A17" s="20">
        <v>6</v>
      </c>
      <c r="B17" s="21" t="s">
        <v>680</v>
      </c>
      <c r="C17" s="22">
        <v>6</v>
      </c>
      <c r="D17" s="22">
        <v>0</v>
      </c>
      <c r="E17" s="22">
        <f t="shared" si="0"/>
        <v>6</v>
      </c>
      <c r="F17" s="13" t="s">
        <v>797</v>
      </c>
    </row>
    <row r="18" spans="1:6" s="13" customFormat="1" ht="15.95" customHeight="1" x14ac:dyDescent="0.2">
      <c r="A18" s="20">
        <v>7</v>
      </c>
      <c r="B18" s="21" t="s">
        <v>689</v>
      </c>
      <c r="C18" s="22">
        <v>10</v>
      </c>
      <c r="D18" s="22">
        <v>0</v>
      </c>
      <c r="E18" s="22">
        <f t="shared" si="0"/>
        <v>10</v>
      </c>
      <c r="F18" s="13" t="s">
        <v>797</v>
      </c>
    </row>
    <row r="19" spans="1:6" s="13" customFormat="1" ht="15.95" customHeight="1" x14ac:dyDescent="0.2">
      <c r="A19" s="20">
        <v>8</v>
      </c>
      <c r="B19" s="21" t="s">
        <v>698</v>
      </c>
      <c r="C19" s="22">
        <v>7</v>
      </c>
      <c r="D19" s="22">
        <v>1</v>
      </c>
      <c r="E19" s="22">
        <f t="shared" si="0"/>
        <v>8</v>
      </c>
      <c r="F19" s="13" t="s">
        <v>797</v>
      </c>
    </row>
    <row r="20" spans="1:6" s="13" customFormat="1" ht="15.95" customHeight="1" x14ac:dyDescent="0.2">
      <c r="A20" s="20">
        <v>9</v>
      </c>
      <c r="B20" s="21" t="s">
        <v>704</v>
      </c>
      <c r="C20" s="22">
        <v>2</v>
      </c>
      <c r="D20" s="22">
        <v>0</v>
      </c>
      <c r="E20" s="22">
        <f t="shared" si="0"/>
        <v>2</v>
      </c>
      <c r="F20" s="13" t="s">
        <v>798</v>
      </c>
    </row>
    <row r="21" spans="1:6" s="13" customFormat="1" ht="15.95" customHeight="1" x14ac:dyDescent="0.2">
      <c r="A21" s="20">
        <v>10</v>
      </c>
      <c r="B21" s="21" t="s">
        <v>703</v>
      </c>
      <c r="C21" s="22">
        <v>10</v>
      </c>
      <c r="D21" s="22">
        <v>0</v>
      </c>
      <c r="E21" s="22">
        <f t="shared" si="0"/>
        <v>10</v>
      </c>
      <c r="F21" s="13" t="s">
        <v>799</v>
      </c>
    </row>
    <row r="22" spans="1:6" s="13" customFormat="1" ht="15.95" customHeight="1" x14ac:dyDescent="0.2">
      <c r="A22" s="20">
        <v>11</v>
      </c>
      <c r="B22" s="21" t="s">
        <v>701</v>
      </c>
      <c r="C22" s="22">
        <v>4</v>
      </c>
      <c r="D22" s="22">
        <v>0</v>
      </c>
      <c r="E22" s="22">
        <f t="shared" si="0"/>
        <v>4</v>
      </c>
      <c r="F22" s="13" t="s">
        <v>800</v>
      </c>
    </row>
    <row r="23" spans="1:6" s="13" customFormat="1" ht="15.95" customHeight="1" x14ac:dyDescent="0.2">
      <c r="A23" s="20">
        <v>12</v>
      </c>
      <c r="B23" s="21" t="s">
        <v>669</v>
      </c>
      <c r="C23" s="22">
        <v>6</v>
      </c>
      <c r="D23" s="22">
        <v>0</v>
      </c>
      <c r="E23" s="22">
        <f t="shared" si="0"/>
        <v>6</v>
      </c>
      <c r="F23" s="13" t="s">
        <v>801</v>
      </c>
    </row>
    <row r="24" spans="1:6" s="13" customFormat="1" ht="15.95" customHeight="1" x14ac:dyDescent="0.2">
      <c r="A24" s="20">
        <v>13</v>
      </c>
      <c r="B24" s="21" t="s">
        <v>700</v>
      </c>
      <c r="C24" s="22">
        <v>11</v>
      </c>
      <c r="D24" s="22">
        <v>0</v>
      </c>
      <c r="E24" s="22">
        <f t="shared" si="0"/>
        <v>11</v>
      </c>
      <c r="F24" s="13" t="s">
        <v>801</v>
      </c>
    </row>
    <row r="25" spans="1:6" s="13" customFormat="1" ht="15.95" customHeight="1" x14ac:dyDescent="0.2">
      <c r="A25" s="20">
        <v>14</v>
      </c>
      <c r="B25" s="21" t="s">
        <v>670</v>
      </c>
      <c r="C25" s="22">
        <v>5</v>
      </c>
      <c r="D25" s="22">
        <v>0</v>
      </c>
      <c r="E25" s="22">
        <f t="shared" si="0"/>
        <v>5</v>
      </c>
      <c r="F25" s="13" t="s">
        <v>802</v>
      </c>
    </row>
    <row r="26" spans="1:6" s="13" customFormat="1" ht="15.95" customHeight="1" x14ac:dyDescent="0.2">
      <c r="A26" s="20">
        <v>15</v>
      </c>
      <c r="B26" s="21" t="s">
        <v>694</v>
      </c>
      <c r="C26" s="22">
        <v>6</v>
      </c>
      <c r="D26" s="22">
        <v>0</v>
      </c>
      <c r="E26" s="22">
        <f t="shared" si="0"/>
        <v>6</v>
      </c>
      <c r="F26" s="13" t="s">
        <v>802</v>
      </c>
    </row>
    <row r="27" spans="1:6" s="13" customFormat="1" ht="15.95" customHeight="1" x14ac:dyDescent="0.2">
      <c r="A27" s="20">
        <v>16</v>
      </c>
      <c r="B27" s="21" t="s">
        <v>668</v>
      </c>
      <c r="C27" s="22">
        <v>2</v>
      </c>
      <c r="D27" s="22">
        <v>0</v>
      </c>
      <c r="E27" s="22">
        <f t="shared" si="0"/>
        <v>2</v>
      </c>
      <c r="F27" s="13" t="s">
        <v>803</v>
      </c>
    </row>
    <row r="28" spans="1:6" s="13" customFormat="1" ht="15.95" customHeight="1" x14ac:dyDescent="0.2">
      <c r="A28" s="20">
        <v>17</v>
      </c>
      <c r="B28" s="21" t="s">
        <v>664</v>
      </c>
      <c r="C28" s="22">
        <v>4</v>
      </c>
      <c r="D28" s="22">
        <v>0</v>
      </c>
      <c r="E28" s="22">
        <f t="shared" si="0"/>
        <v>4</v>
      </c>
      <c r="F28" s="13" t="s">
        <v>804</v>
      </c>
    </row>
    <row r="29" spans="1:6" s="13" customFormat="1" ht="15.95" customHeight="1" x14ac:dyDescent="0.2">
      <c r="A29" s="20">
        <v>18</v>
      </c>
      <c r="B29" s="21" t="s">
        <v>677</v>
      </c>
      <c r="C29" s="22">
        <v>4</v>
      </c>
      <c r="D29" s="22">
        <v>0</v>
      </c>
      <c r="E29" s="22">
        <f t="shared" si="0"/>
        <v>4</v>
      </c>
      <c r="F29" s="13" t="s">
        <v>804</v>
      </c>
    </row>
    <row r="30" spans="1:6" s="13" customFormat="1" ht="15.95" customHeight="1" x14ac:dyDescent="0.2">
      <c r="A30" s="20">
        <v>19</v>
      </c>
      <c r="B30" s="21" t="s">
        <v>681</v>
      </c>
      <c r="C30" s="22">
        <v>6</v>
      </c>
      <c r="D30" s="22">
        <v>0</v>
      </c>
      <c r="E30" s="22">
        <f t="shared" si="0"/>
        <v>6</v>
      </c>
      <c r="F30" s="13" t="s">
        <v>804</v>
      </c>
    </row>
    <row r="31" spans="1:6" s="13" customFormat="1" ht="15.95" customHeight="1" x14ac:dyDescent="0.2">
      <c r="A31" s="20">
        <v>20</v>
      </c>
      <c r="B31" s="21" t="s">
        <v>684</v>
      </c>
      <c r="C31" s="22">
        <v>13</v>
      </c>
      <c r="D31" s="22">
        <v>0</v>
      </c>
      <c r="E31" s="22">
        <f t="shared" si="0"/>
        <v>13</v>
      </c>
      <c r="F31" s="13" t="s">
        <v>804</v>
      </c>
    </row>
    <row r="32" spans="1:6" s="13" customFormat="1" ht="15.95" customHeight="1" x14ac:dyDescent="0.2">
      <c r="A32" s="20">
        <v>21</v>
      </c>
      <c r="B32" s="21" t="s">
        <v>688</v>
      </c>
      <c r="C32" s="22">
        <v>6</v>
      </c>
      <c r="D32" s="22">
        <v>0</v>
      </c>
      <c r="E32" s="22">
        <f t="shared" si="0"/>
        <v>6</v>
      </c>
      <c r="F32" s="13" t="s">
        <v>804</v>
      </c>
    </row>
    <row r="33" spans="1:6" s="13" customFormat="1" ht="15.95" customHeight="1" x14ac:dyDescent="0.2">
      <c r="A33" s="20">
        <v>22</v>
      </c>
      <c r="B33" s="21" t="s">
        <v>692</v>
      </c>
      <c r="C33" s="22">
        <v>3</v>
      </c>
      <c r="D33" s="22">
        <v>0</v>
      </c>
      <c r="E33" s="22">
        <f t="shared" si="0"/>
        <v>3</v>
      </c>
      <c r="F33" s="13" t="s">
        <v>804</v>
      </c>
    </row>
    <row r="34" spans="1:6" s="13" customFormat="1" ht="15.95" customHeight="1" x14ac:dyDescent="0.2">
      <c r="A34" s="20">
        <v>23</v>
      </c>
      <c r="B34" s="21" t="s">
        <v>695</v>
      </c>
      <c r="C34" s="22">
        <v>4</v>
      </c>
      <c r="D34" s="22">
        <v>0</v>
      </c>
      <c r="E34" s="22">
        <f t="shared" si="0"/>
        <v>4</v>
      </c>
      <c r="F34" s="13" t="s">
        <v>804</v>
      </c>
    </row>
    <row r="35" spans="1:6" s="13" customFormat="1" ht="15.95" customHeight="1" x14ac:dyDescent="0.2">
      <c r="A35" s="20">
        <v>24</v>
      </c>
      <c r="B35" s="21" t="s">
        <v>697</v>
      </c>
      <c r="C35" s="22">
        <v>5</v>
      </c>
      <c r="D35" s="22">
        <v>0</v>
      </c>
      <c r="E35" s="22">
        <f t="shared" si="0"/>
        <v>5</v>
      </c>
      <c r="F35" s="13" t="s">
        <v>804</v>
      </c>
    </row>
    <row r="36" spans="1:6" s="13" customFormat="1" ht="15.95" customHeight="1" x14ac:dyDescent="0.2">
      <c r="A36" s="20">
        <v>25</v>
      </c>
      <c r="B36" s="21" t="s">
        <v>665</v>
      </c>
      <c r="C36" s="22">
        <v>6</v>
      </c>
      <c r="D36" s="22">
        <v>0</v>
      </c>
      <c r="E36" s="22">
        <f t="shared" si="0"/>
        <v>6</v>
      </c>
      <c r="F36" s="13" t="s">
        <v>805</v>
      </c>
    </row>
    <row r="37" spans="1:6" s="13" customFormat="1" ht="15.95" customHeight="1" x14ac:dyDescent="0.2">
      <c r="A37" s="20">
        <v>26</v>
      </c>
      <c r="B37" s="21" t="s">
        <v>686</v>
      </c>
      <c r="C37" s="22">
        <v>3</v>
      </c>
      <c r="D37" s="22">
        <v>0</v>
      </c>
      <c r="E37" s="22">
        <f t="shared" si="0"/>
        <v>3</v>
      </c>
      <c r="F37" s="13" t="s">
        <v>805</v>
      </c>
    </row>
    <row r="38" spans="1:6" s="13" customFormat="1" ht="15.95" customHeight="1" x14ac:dyDescent="0.2">
      <c r="A38" s="20">
        <v>27</v>
      </c>
      <c r="B38" s="21" t="s">
        <v>666</v>
      </c>
      <c r="C38" s="22">
        <v>7</v>
      </c>
      <c r="D38" s="22">
        <v>0</v>
      </c>
      <c r="E38" s="22">
        <f t="shared" si="0"/>
        <v>7</v>
      </c>
      <c r="F38" s="13" t="s">
        <v>806</v>
      </c>
    </row>
    <row r="39" spans="1:6" s="13" customFormat="1" ht="15.95" customHeight="1" x14ac:dyDescent="0.2">
      <c r="A39" s="20">
        <v>28</v>
      </c>
      <c r="B39" s="21" t="s">
        <v>667</v>
      </c>
      <c r="C39" s="22">
        <v>3</v>
      </c>
      <c r="D39" s="22">
        <v>0</v>
      </c>
      <c r="E39" s="22">
        <f t="shared" si="0"/>
        <v>3</v>
      </c>
      <c r="F39" s="13" t="s">
        <v>807</v>
      </c>
    </row>
    <row r="40" spans="1:6" s="13" customFormat="1" ht="15.95" customHeight="1" x14ac:dyDescent="0.2">
      <c r="A40" s="20">
        <v>29</v>
      </c>
      <c r="B40" s="21" t="s">
        <v>672</v>
      </c>
      <c r="C40" s="22">
        <v>1</v>
      </c>
      <c r="D40" s="22">
        <v>0</v>
      </c>
      <c r="E40" s="22">
        <f t="shared" si="0"/>
        <v>1</v>
      </c>
      <c r="F40" s="13" t="s">
        <v>807</v>
      </c>
    </row>
    <row r="41" spans="1:6" s="13" customFormat="1" ht="15.95" customHeight="1" x14ac:dyDescent="0.2">
      <c r="A41" s="20">
        <v>30</v>
      </c>
      <c r="B41" s="21" t="s">
        <v>673</v>
      </c>
      <c r="C41" s="22">
        <v>8</v>
      </c>
      <c r="D41" s="22">
        <v>0</v>
      </c>
      <c r="E41" s="22">
        <f t="shared" si="0"/>
        <v>8</v>
      </c>
      <c r="F41" s="13" t="s">
        <v>807</v>
      </c>
    </row>
    <row r="42" spans="1:6" s="13" customFormat="1" ht="15.95" customHeight="1" x14ac:dyDescent="0.2">
      <c r="A42" s="20">
        <v>31</v>
      </c>
      <c r="B42" s="21" t="s">
        <v>674</v>
      </c>
      <c r="C42" s="22">
        <v>5</v>
      </c>
      <c r="D42" s="22">
        <v>1</v>
      </c>
      <c r="E42" s="22">
        <f t="shared" si="0"/>
        <v>6</v>
      </c>
      <c r="F42" s="13" t="s">
        <v>807</v>
      </c>
    </row>
    <row r="43" spans="1:6" s="13" customFormat="1" ht="15.95" customHeight="1" x14ac:dyDescent="0.2">
      <c r="A43" s="20">
        <v>32</v>
      </c>
      <c r="B43" s="21" t="s">
        <v>675</v>
      </c>
      <c r="C43" s="22">
        <v>6</v>
      </c>
      <c r="D43" s="22">
        <v>0</v>
      </c>
      <c r="E43" s="22">
        <f t="shared" si="0"/>
        <v>6</v>
      </c>
      <c r="F43" s="13" t="s">
        <v>807</v>
      </c>
    </row>
    <row r="44" spans="1:6" s="13" customFormat="1" ht="15.95" customHeight="1" x14ac:dyDescent="0.2">
      <c r="A44" s="20">
        <v>33</v>
      </c>
      <c r="B44" s="21" t="s">
        <v>676</v>
      </c>
      <c r="C44" s="22">
        <v>9</v>
      </c>
      <c r="D44" s="22">
        <v>0</v>
      </c>
      <c r="E44" s="22">
        <f t="shared" ref="E44:E62" si="1">SUM(C44:D44)</f>
        <v>9</v>
      </c>
      <c r="F44" s="13" t="s">
        <v>807</v>
      </c>
    </row>
    <row r="45" spans="1:6" s="13" customFormat="1" ht="15.95" customHeight="1" x14ac:dyDescent="0.2">
      <c r="A45" s="20">
        <v>34</v>
      </c>
      <c r="B45" s="21" t="s">
        <v>678</v>
      </c>
      <c r="C45" s="22">
        <v>3</v>
      </c>
      <c r="D45" s="22">
        <v>0</v>
      </c>
      <c r="E45" s="22">
        <f t="shared" si="1"/>
        <v>3</v>
      </c>
      <c r="F45" s="13" t="s">
        <v>807</v>
      </c>
    </row>
    <row r="46" spans="1:6" s="13" customFormat="1" ht="15.95" customHeight="1" x14ac:dyDescent="0.2">
      <c r="A46" s="20">
        <v>35</v>
      </c>
      <c r="B46" s="21" t="s">
        <v>679</v>
      </c>
      <c r="C46" s="22">
        <v>6</v>
      </c>
      <c r="D46" s="22">
        <v>0</v>
      </c>
      <c r="E46" s="22">
        <f t="shared" si="1"/>
        <v>6</v>
      </c>
      <c r="F46" s="13" t="s">
        <v>807</v>
      </c>
    </row>
    <row r="47" spans="1:6" s="13" customFormat="1" ht="15.95" customHeight="1" x14ac:dyDescent="0.2">
      <c r="A47" s="20">
        <v>36</v>
      </c>
      <c r="B47" s="21" t="s">
        <v>682</v>
      </c>
      <c r="C47" s="22">
        <v>11</v>
      </c>
      <c r="D47" s="22">
        <v>0</v>
      </c>
      <c r="E47" s="22">
        <f t="shared" si="1"/>
        <v>11</v>
      </c>
      <c r="F47" s="13" t="s">
        <v>807</v>
      </c>
    </row>
    <row r="48" spans="1:6" s="13" customFormat="1" ht="15.95" customHeight="1" x14ac:dyDescent="0.2">
      <c r="A48" s="20">
        <v>37</v>
      </c>
      <c r="B48" s="21" t="s">
        <v>685</v>
      </c>
      <c r="C48" s="22">
        <v>3</v>
      </c>
      <c r="D48" s="22">
        <v>0</v>
      </c>
      <c r="E48" s="22">
        <f t="shared" si="1"/>
        <v>3</v>
      </c>
      <c r="F48" s="13" t="s">
        <v>807</v>
      </c>
    </row>
    <row r="49" spans="1:6" s="13" customFormat="1" ht="15.95" customHeight="1" x14ac:dyDescent="0.2">
      <c r="A49" s="20">
        <v>38</v>
      </c>
      <c r="B49" s="21" t="s">
        <v>687</v>
      </c>
      <c r="C49" s="22">
        <v>9</v>
      </c>
      <c r="D49" s="22">
        <v>0</v>
      </c>
      <c r="E49" s="22">
        <f t="shared" si="1"/>
        <v>9</v>
      </c>
      <c r="F49" s="13" t="s">
        <v>807</v>
      </c>
    </row>
    <row r="50" spans="1:6" s="13" customFormat="1" ht="15.95" customHeight="1" x14ac:dyDescent="0.2">
      <c r="A50" s="20">
        <v>39</v>
      </c>
      <c r="B50" s="21" t="s">
        <v>690</v>
      </c>
      <c r="C50" s="22">
        <v>4</v>
      </c>
      <c r="D50" s="22">
        <v>0</v>
      </c>
      <c r="E50" s="22">
        <f t="shared" si="1"/>
        <v>4</v>
      </c>
      <c r="F50" s="13" t="s">
        <v>807</v>
      </c>
    </row>
    <row r="51" spans="1:6" s="13" customFormat="1" ht="15.95" customHeight="1" x14ac:dyDescent="0.2">
      <c r="A51" s="20">
        <v>40</v>
      </c>
      <c r="B51" s="21" t="s">
        <v>691</v>
      </c>
      <c r="C51" s="22">
        <v>6</v>
      </c>
      <c r="D51" s="22">
        <v>0</v>
      </c>
      <c r="E51" s="22">
        <f t="shared" si="1"/>
        <v>6</v>
      </c>
      <c r="F51" s="13" t="s">
        <v>807</v>
      </c>
    </row>
    <row r="52" spans="1:6" s="13" customFormat="1" ht="15.95" customHeight="1" x14ac:dyDescent="0.2">
      <c r="A52" s="20">
        <v>41</v>
      </c>
      <c r="B52" s="21" t="s">
        <v>705</v>
      </c>
      <c r="C52" s="22">
        <v>0</v>
      </c>
      <c r="D52" s="22">
        <v>2</v>
      </c>
      <c r="E52" s="22">
        <f t="shared" si="1"/>
        <v>2</v>
      </c>
      <c r="F52" s="13" t="s">
        <v>808</v>
      </c>
    </row>
    <row r="53" spans="1:6" s="13" customFormat="1" ht="15.95" customHeight="1" x14ac:dyDescent="0.2">
      <c r="A53" s="20">
        <v>42</v>
      </c>
      <c r="B53" s="21" t="s">
        <v>659</v>
      </c>
      <c r="C53" s="22">
        <v>5</v>
      </c>
      <c r="D53" s="22">
        <v>0</v>
      </c>
      <c r="E53" s="22">
        <f t="shared" si="1"/>
        <v>5</v>
      </c>
      <c r="F53" s="13" t="s">
        <v>809</v>
      </c>
    </row>
    <row r="54" spans="1:6" s="13" customFormat="1" ht="15.95" customHeight="1" x14ac:dyDescent="0.2">
      <c r="A54" s="20">
        <v>43</v>
      </c>
      <c r="B54" s="21" t="s">
        <v>657</v>
      </c>
      <c r="C54" s="22">
        <v>9</v>
      </c>
      <c r="D54" s="22">
        <v>0</v>
      </c>
      <c r="E54" s="22">
        <f t="shared" si="1"/>
        <v>9</v>
      </c>
      <c r="F54" s="13" t="s">
        <v>810</v>
      </c>
    </row>
    <row r="55" spans="1:6" s="13" customFormat="1" ht="15.95" customHeight="1" x14ac:dyDescent="0.2">
      <c r="A55" s="20">
        <v>44</v>
      </c>
      <c r="B55" s="21" t="s">
        <v>656</v>
      </c>
      <c r="C55" s="22">
        <v>2</v>
      </c>
      <c r="D55" s="22">
        <v>0</v>
      </c>
      <c r="E55" s="22">
        <f t="shared" si="1"/>
        <v>2</v>
      </c>
      <c r="F55" s="13" t="s">
        <v>811</v>
      </c>
    </row>
    <row r="56" spans="1:6" s="13" customFormat="1" ht="15.95" customHeight="1" x14ac:dyDescent="0.2">
      <c r="A56" s="20">
        <v>45</v>
      </c>
      <c r="B56" s="21" t="s">
        <v>655</v>
      </c>
      <c r="C56" s="22">
        <v>1</v>
      </c>
      <c r="D56" s="22">
        <v>0</v>
      </c>
      <c r="E56" s="22">
        <f t="shared" si="1"/>
        <v>1</v>
      </c>
      <c r="F56" s="13" t="s">
        <v>812</v>
      </c>
    </row>
    <row r="57" spans="1:6" s="13" customFormat="1" ht="15.95" customHeight="1" x14ac:dyDescent="0.2">
      <c r="A57" s="20">
        <v>46</v>
      </c>
      <c r="B57" s="21" t="s">
        <v>658</v>
      </c>
      <c r="C57" s="22">
        <v>1</v>
      </c>
      <c r="D57" s="22">
        <v>0</v>
      </c>
      <c r="E57" s="22">
        <f t="shared" si="1"/>
        <v>1</v>
      </c>
      <c r="F57" s="13" t="s">
        <v>813</v>
      </c>
    </row>
    <row r="58" spans="1:6" s="13" customFormat="1" ht="15.95" customHeight="1" x14ac:dyDescent="0.2">
      <c r="A58" s="20">
        <v>47</v>
      </c>
      <c r="B58" s="21" t="s">
        <v>696</v>
      </c>
      <c r="C58" s="22">
        <v>3</v>
      </c>
      <c r="D58" s="22">
        <v>0</v>
      </c>
      <c r="E58" s="22">
        <f t="shared" si="1"/>
        <v>3</v>
      </c>
      <c r="F58" s="13" t="s">
        <v>813</v>
      </c>
    </row>
    <row r="59" spans="1:6" s="13" customFormat="1" ht="15.95" customHeight="1" x14ac:dyDescent="0.2">
      <c r="A59" s="20">
        <v>48</v>
      </c>
      <c r="B59" s="21" t="s">
        <v>660</v>
      </c>
      <c r="C59" s="22">
        <v>3</v>
      </c>
      <c r="D59" s="22">
        <v>0</v>
      </c>
      <c r="E59" s="22">
        <f t="shared" si="1"/>
        <v>3</v>
      </c>
      <c r="F59" s="13" t="s">
        <v>814</v>
      </c>
    </row>
    <row r="60" spans="1:6" s="13" customFormat="1" ht="15.95" customHeight="1" x14ac:dyDescent="0.2">
      <c r="A60" s="20">
        <v>49</v>
      </c>
      <c r="B60" s="21" t="s">
        <v>662</v>
      </c>
      <c r="C60" s="22">
        <v>2</v>
      </c>
      <c r="D60" s="22">
        <v>2</v>
      </c>
      <c r="E60" s="22">
        <f t="shared" si="1"/>
        <v>4</v>
      </c>
      <c r="F60" s="13" t="s">
        <v>815</v>
      </c>
    </row>
    <row r="61" spans="1:6" s="13" customFormat="1" ht="15.95" customHeight="1" x14ac:dyDescent="0.2">
      <c r="A61" s="20">
        <v>50</v>
      </c>
      <c r="B61" s="21" t="s">
        <v>663</v>
      </c>
      <c r="C61" s="22">
        <v>6</v>
      </c>
      <c r="D61" s="22">
        <v>1</v>
      </c>
      <c r="E61" s="22">
        <f t="shared" si="1"/>
        <v>7</v>
      </c>
      <c r="F61" s="13" t="s">
        <v>816</v>
      </c>
    </row>
    <row r="62" spans="1:6" s="13" customFormat="1" ht="15.95" customHeight="1" x14ac:dyDescent="0.2">
      <c r="A62" s="20">
        <v>51</v>
      </c>
      <c r="B62" s="21" t="s">
        <v>661</v>
      </c>
      <c r="C62" s="22">
        <v>0</v>
      </c>
      <c r="D62" s="22">
        <v>3</v>
      </c>
      <c r="E62" s="22">
        <f t="shared" si="1"/>
        <v>3</v>
      </c>
      <c r="F62" s="13" t="s">
        <v>817</v>
      </c>
    </row>
    <row r="63" spans="1:6" s="13" customFormat="1" ht="15.95" customHeight="1" x14ac:dyDescent="0.2">
      <c r="A63" s="24" t="s">
        <v>59</v>
      </c>
      <c r="B63" s="23"/>
      <c r="C63" s="32">
        <f>SUM(C12:C62)</f>
        <v>263</v>
      </c>
      <c r="D63" s="32">
        <f>SUM(D12:D62)</f>
        <v>10</v>
      </c>
      <c r="E63" s="32">
        <f>SUM(E12:E62)</f>
        <v>273</v>
      </c>
    </row>
    <row r="64" spans="1:6" s="13" customFormat="1" ht="9.9499999999999993" customHeight="1" x14ac:dyDescent="0.2">
      <c r="A64" s="28"/>
      <c r="B64" s="29"/>
      <c r="C64" s="30"/>
      <c r="D64" s="30"/>
      <c r="E64" s="30"/>
    </row>
    <row r="65" spans="1:6" s="13" customFormat="1" ht="15.95" customHeight="1" x14ac:dyDescent="0.2">
      <c r="A65" s="65" t="s">
        <v>565</v>
      </c>
      <c r="B65" s="66"/>
      <c r="C65" s="66"/>
      <c r="D65" s="66"/>
      <c r="E65" s="67"/>
    </row>
    <row r="66" spans="1:6" s="13" customFormat="1" ht="15.95" customHeight="1" x14ac:dyDescent="0.2">
      <c r="A66" s="68" t="s">
        <v>752</v>
      </c>
      <c r="B66" s="69"/>
      <c r="C66" s="69"/>
      <c r="D66" s="69"/>
      <c r="E66" s="70"/>
    </row>
    <row r="67" spans="1:6" s="13" customFormat="1" ht="15.95" customHeight="1" x14ac:dyDescent="0.2">
      <c r="A67" s="20">
        <v>1</v>
      </c>
      <c r="B67" s="21" t="s">
        <v>607</v>
      </c>
      <c r="C67" s="22">
        <v>4</v>
      </c>
      <c r="D67" s="22">
        <v>0</v>
      </c>
      <c r="E67" s="22">
        <f t="shared" ref="E67:E98" si="2">SUM(C67:D67)</f>
        <v>4</v>
      </c>
      <c r="F67" s="13" t="s">
        <v>796</v>
      </c>
    </row>
    <row r="68" spans="1:6" s="13" customFormat="1" ht="15.95" customHeight="1" x14ac:dyDescent="0.2">
      <c r="A68" s="20">
        <v>2</v>
      </c>
      <c r="B68" s="21" t="s">
        <v>596</v>
      </c>
      <c r="C68" s="22">
        <v>13</v>
      </c>
      <c r="D68" s="22">
        <v>0</v>
      </c>
      <c r="E68" s="22">
        <f t="shared" si="2"/>
        <v>13</v>
      </c>
      <c r="F68" s="13" t="s">
        <v>796</v>
      </c>
    </row>
    <row r="69" spans="1:6" s="13" customFormat="1" ht="15.95" customHeight="1" x14ac:dyDescent="0.2">
      <c r="A69" s="20">
        <v>3</v>
      </c>
      <c r="B69" s="21" t="s">
        <v>600</v>
      </c>
      <c r="C69" s="22">
        <v>11</v>
      </c>
      <c r="D69" s="22">
        <v>0</v>
      </c>
      <c r="E69" s="22">
        <f t="shared" si="2"/>
        <v>11</v>
      </c>
      <c r="F69" s="13" t="s">
        <v>796</v>
      </c>
    </row>
    <row r="70" spans="1:6" s="13" customFormat="1" ht="15.95" customHeight="1" x14ac:dyDescent="0.2">
      <c r="A70" s="20">
        <v>4</v>
      </c>
      <c r="B70" s="21" t="s">
        <v>604</v>
      </c>
      <c r="C70" s="22">
        <v>19</v>
      </c>
      <c r="D70" s="22">
        <v>0</v>
      </c>
      <c r="E70" s="22">
        <f t="shared" si="2"/>
        <v>19</v>
      </c>
      <c r="F70" s="13" t="s">
        <v>796</v>
      </c>
    </row>
    <row r="71" spans="1:6" s="13" customFormat="1" ht="15.95" customHeight="1" x14ac:dyDescent="0.2">
      <c r="A71" s="20">
        <v>5</v>
      </c>
      <c r="B71" s="21" t="s">
        <v>582</v>
      </c>
      <c r="C71" s="22">
        <v>7</v>
      </c>
      <c r="D71" s="22">
        <v>0</v>
      </c>
      <c r="E71" s="22">
        <f t="shared" si="2"/>
        <v>7</v>
      </c>
      <c r="F71" s="13" t="s">
        <v>797</v>
      </c>
    </row>
    <row r="72" spans="1:6" s="13" customFormat="1" ht="15.95" customHeight="1" x14ac:dyDescent="0.2">
      <c r="A72" s="20">
        <v>6</v>
      </c>
      <c r="B72" s="21" t="s">
        <v>593</v>
      </c>
      <c r="C72" s="22">
        <v>8</v>
      </c>
      <c r="D72" s="22">
        <v>0</v>
      </c>
      <c r="E72" s="22">
        <f t="shared" si="2"/>
        <v>8</v>
      </c>
      <c r="F72" s="13" t="s">
        <v>797</v>
      </c>
    </row>
    <row r="73" spans="1:6" s="13" customFormat="1" ht="15.95" customHeight="1" x14ac:dyDescent="0.2">
      <c r="A73" s="20">
        <v>7</v>
      </c>
      <c r="B73" s="21" t="s">
        <v>619</v>
      </c>
      <c r="C73" s="22">
        <v>9</v>
      </c>
      <c r="D73" s="22">
        <v>0</v>
      </c>
      <c r="E73" s="22">
        <f t="shared" si="2"/>
        <v>9</v>
      </c>
      <c r="F73" s="13" t="s">
        <v>797</v>
      </c>
    </row>
    <row r="74" spans="1:6" s="13" customFormat="1" ht="15.95" customHeight="1" x14ac:dyDescent="0.2">
      <c r="A74" s="20">
        <v>8</v>
      </c>
      <c r="B74" s="21" t="s">
        <v>608</v>
      </c>
      <c r="C74" s="22">
        <v>8</v>
      </c>
      <c r="D74" s="22">
        <v>0</v>
      </c>
      <c r="E74" s="22">
        <f t="shared" si="2"/>
        <v>8</v>
      </c>
      <c r="F74" s="13" t="s">
        <v>799</v>
      </c>
    </row>
    <row r="75" spans="1:6" s="13" customFormat="1" ht="15.95" customHeight="1" x14ac:dyDescent="0.2">
      <c r="A75" s="20">
        <v>9</v>
      </c>
      <c r="B75" s="21" t="s">
        <v>584</v>
      </c>
      <c r="C75" s="22">
        <v>12</v>
      </c>
      <c r="D75" s="22">
        <v>0</v>
      </c>
      <c r="E75" s="22">
        <f t="shared" si="2"/>
        <v>12</v>
      </c>
      <c r="F75" s="13" t="s">
        <v>800</v>
      </c>
    </row>
    <row r="76" spans="1:6" s="13" customFormat="1" ht="15.95" customHeight="1" x14ac:dyDescent="0.2">
      <c r="A76" s="20">
        <v>10</v>
      </c>
      <c r="B76" s="21" t="s">
        <v>580</v>
      </c>
      <c r="C76" s="22">
        <v>6</v>
      </c>
      <c r="D76" s="22">
        <v>0</v>
      </c>
      <c r="E76" s="22">
        <f t="shared" si="2"/>
        <v>6</v>
      </c>
      <c r="F76" s="13" t="s">
        <v>801</v>
      </c>
    </row>
    <row r="77" spans="1:6" s="13" customFormat="1" ht="15.95" customHeight="1" x14ac:dyDescent="0.2">
      <c r="A77" s="20">
        <v>11</v>
      </c>
      <c r="B77" s="21" t="s">
        <v>605</v>
      </c>
      <c r="C77" s="22">
        <v>14</v>
      </c>
      <c r="D77" s="22">
        <v>0</v>
      </c>
      <c r="E77" s="22">
        <f t="shared" si="2"/>
        <v>14</v>
      </c>
      <c r="F77" s="13" t="s">
        <v>801</v>
      </c>
    </row>
    <row r="78" spans="1:6" s="13" customFormat="1" ht="15.95" customHeight="1" x14ac:dyDescent="0.2">
      <c r="A78" s="20">
        <v>12</v>
      </c>
      <c r="B78" s="21" t="s">
        <v>581</v>
      </c>
      <c r="C78" s="22">
        <v>5</v>
      </c>
      <c r="D78" s="22">
        <v>0</v>
      </c>
      <c r="E78" s="22">
        <f t="shared" si="2"/>
        <v>5</v>
      </c>
      <c r="F78" s="13" t="s">
        <v>802</v>
      </c>
    </row>
    <row r="79" spans="1:6" s="13" customFormat="1" ht="15.95" customHeight="1" x14ac:dyDescent="0.2">
      <c r="A79" s="20">
        <v>13</v>
      </c>
      <c r="B79" s="21" t="s">
        <v>601</v>
      </c>
      <c r="C79" s="22">
        <v>9</v>
      </c>
      <c r="D79" s="22">
        <v>0</v>
      </c>
      <c r="E79" s="22">
        <f t="shared" si="2"/>
        <v>9</v>
      </c>
      <c r="F79" s="13" t="s">
        <v>802</v>
      </c>
    </row>
    <row r="80" spans="1:6" s="13" customFormat="1" ht="15.95" customHeight="1" x14ac:dyDescent="0.2">
      <c r="A80" s="20">
        <v>14</v>
      </c>
      <c r="B80" s="21" t="s">
        <v>618</v>
      </c>
      <c r="C80" s="22">
        <v>10</v>
      </c>
      <c r="D80" s="22">
        <v>0</v>
      </c>
      <c r="E80" s="22">
        <f t="shared" si="2"/>
        <v>10</v>
      </c>
      <c r="F80" s="13" t="s">
        <v>802</v>
      </c>
    </row>
    <row r="81" spans="1:6" s="13" customFormat="1" ht="15.95" customHeight="1" x14ac:dyDescent="0.2">
      <c r="A81" s="20">
        <v>15</v>
      </c>
      <c r="B81" s="21" t="s">
        <v>579</v>
      </c>
      <c r="C81" s="22">
        <v>9</v>
      </c>
      <c r="D81" s="22">
        <v>0</v>
      </c>
      <c r="E81" s="22">
        <f t="shared" si="2"/>
        <v>9</v>
      </c>
      <c r="F81" s="13" t="s">
        <v>803</v>
      </c>
    </row>
    <row r="82" spans="1:6" s="13" customFormat="1" ht="15.95" customHeight="1" x14ac:dyDescent="0.2">
      <c r="A82" s="20">
        <v>16</v>
      </c>
      <c r="B82" s="21" t="s">
        <v>574</v>
      </c>
      <c r="C82" s="22">
        <v>7</v>
      </c>
      <c r="D82" s="22">
        <v>0</v>
      </c>
      <c r="E82" s="22">
        <f t="shared" si="2"/>
        <v>7</v>
      </c>
      <c r="F82" s="13" t="s">
        <v>804</v>
      </c>
    </row>
    <row r="83" spans="1:6" s="13" customFormat="1" ht="15.95" customHeight="1" x14ac:dyDescent="0.2">
      <c r="A83" s="20">
        <v>17</v>
      </c>
      <c r="B83" s="21" t="s">
        <v>589</v>
      </c>
      <c r="C83" s="22">
        <v>7</v>
      </c>
      <c r="D83" s="22">
        <v>0</v>
      </c>
      <c r="E83" s="22">
        <f t="shared" si="2"/>
        <v>7</v>
      </c>
      <c r="F83" s="13" t="s">
        <v>804</v>
      </c>
    </row>
    <row r="84" spans="1:6" s="13" customFormat="1" ht="15.95" customHeight="1" x14ac:dyDescent="0.2">
      <c r="A84" s="20">
        <v>18</v>
      </c>
      <c r="B84" s="21" t="s">
        <v>594</v>
      </c>
      <c r="C84" s="22">
        <v>9</v>
      </c>
      <c r="D84" s="22">
        <v>0</v>
      </c>
      <c r="E84" s="22">
        <f t="shared" si="2"/>
        <v>9</v>
      </c>
      <c r="F84" s="13" t="s">
        <v>804</v>
      </c>
    </row>
    <row r="85" spans="1:6" s="13" customFormat="1" ht="15.95" customHeight="1" x14ac:dyDescent="0.2">
      <c r="A85" s="20">
        <v>19</v>
      </c>
      <c r="B85" s="21" t="s">
        <v>597</v>
      </c>
      <c r="C85" s="22">
        <v>16</v>
      </c>
      <c r="D85" s="22">
        <v>0</v>
      </c>
      <c r="E85" s="22">
        <f t="shared" si="2"/>
        <v>16</v>
      </c>
      <c r="F85" s="13" t="s">
        <v>804</v>
      </c>
    </row>
    <row r="86" spans="1:6" s="13" customFormat="1" ht="15.95" customHeight="1" x14ac:dyDescent="0.2">
      <c r="A86" s="20">
        <v>20</v>
      </c>
      <c r="B86" s="21" t="s">
        <v>598</v>
      </c>
      <c r="C86" s="22">
        <v>12</v>
      </c>
      <c r="D86" s="22">
        <v>0</v>
      </c>
      <c r="E86" s="22">
        <f t="shared" si="2"/>
        <v>12</v>
      </c>
      <c r="F86" s="13" t="s">
        <v>804</v>
      </c>
    </row>
    <row r="87" spans="1:6" s="13" customFormat="1" ht="15.95" customHeight="1" x14ac:dyDescent="0.2">
      <c r="A87" s="20">
        <v>21</v>
      </c>
      <c r="B87" s="21" t="s">
        <v>599</v>
      </c>
      <c r="C87" s="22">
        <v>11</v>
      </c>
      <c r="D87" s="22">
        <v>0</v>
      </c>
      <c r="E87" s="22">
        <f t="shared" si="2"/>
        <v>11</v>
      </c>
      <c r="F87" s="13" t="s">
        <v>804</v>
      </c>
    </row>
    <row r="88" spans="1:6" s="13" customFormat="1" ht="15.95" customHeight="1" x14ac:dyDescent="0.2">
      <c r="A88" s="20">
        <v>22</v>
      </c>
      <c r="B88" s="21" t="s">
        <v>602</v>
      </c>
      <c r="C88" s="22">
        <v>8</v>
      </c>
      <c r="D88" s="22">
        <v>0</v>
      </c>
      <c r="E88" s="22">
        <f t="shared" si="2"/>
        <v>8</v>
      </c>
      <c r="F88" s="13" t="s">
        <v>804</v>
      </c>
    </row>
    <row r="89" spans="1:6" s="13" customFormat="1" ht="15.95" customHeight="1" x14ac:dyDescent="0.2">
      <c r="A89" s="20">
        <v>23</v>
      </c>
      <c r="B89" s="21" t="s">
        <v>575</v>
      </c>
      <c r="C89" s="22">
        <v>6</v>
      </c>
      <c r="D89" s="22">
        <v>0</v>
      </c>
      <c r="E89" s="22">
        <f t="shared" si="2"/>
        <v>6</v>
      </c>
      <c r="F89" s="13" t="s">
        <v>805</v>
      </c>
    </row>
    <row r="90" spans="1:6" s="13" customFormat="1" ht="15.95" customHeight="1" x14ac:dyDescent="0.2">
      <c r="A90" s="20">
        <v>24</v>
      </c>
      <c r="B90" s="21" t="s">
        <v>577</v>
      </c>
      <c r="C90" s="22">
        <v>2</v>
      </c>
      <c r="D90" s="22">
        <v>0</v>
      </c>
      <c r="E90" s="22">
        <f t="shared" si="2"/>
        <v>2</v>
      </c>
      <c r="F90" s="13" t="s">
        <v>818</v>
      </c>
    </row>
    <row r="91" spans="1:6" s="13" customFormat="1" ht="15.95" customHeight="1" x14ac:dyDescent="0.2">
      <c r="A91" s="20">
        <v>25</v>
      </c>
      <c r="B91" s="21" t="s">
        <v>576</v>
      </c>
      <c r="C91" s="22">
        <v>6</v>
      </c>
      <c r="D91" s="22">
        <v>0</v>
      </c>
      <c r="E91" s="22">
        <f t="shared" si="2"/>
        <v>6</v>
      </c>
      <c r="F91" s="13" t="s">
        <v>806</v>
      </c>
    </row>
    <row r="92" spans="1:6" s="13" customFormat="1" ht="15.95" customHeight="1" x14ac:dyDescent="0.2">
      <c r="A92" s="20">
        <v>26</v>
      </c>
      <c r="B92" s="21" t="s">
        <v>578</v>
      </c>
      <c r="C92" s="22">
        <v>15</v>
      </c>
      <c r="D92" s="22">
        <v>0</v>
      </c>
      <c r="E92" s="22">
        <f t="shared" si="2"/>
        <v>15</v>
      </c>
      <c r="F92" s="13" t="s">
        <v>807</v>
      </c>
    </row>
    <row r="93" spans="1:6" s="13" customFormat="1" ht="15.95" customHeight="1" x14ac:dyDescent="0.2">
      <c r="A93" s="20">
        <v>27</v>
      </c>
      <c r="B93" s="21" t="s">
        <v>609</v>
      </c>
      <c r="C93" s="22">
        <v>9</v>
      </c>
      <c r="D93" s="22">
        <v>0</v>
      </c>
      <c r="E93" s="22">
        <f t="shared" si="2"/>
        <v>9</v>
      </c>
      <c r="F93" s="13" t="s">
        <v>807</v>
      </c>
    </row>
    <row r="94" spans="1:6" s="13" customFormat="1" ht="15.95" customHeight="1" x14ac:dyDescent="0.2">
      <c r="A94" s="20">
        <v>28</v>
      </c>
      <c r="B94" s="21" t="s">
        <v>585</v>
      </c>
      <c r="C94" s="22">
        <v>7</v>
      </c>
      <c r="D94" s="22">
        <v>0</v>
      </c>
      <c r="E94" s="22">
        <f t="shared" si="2"/>
        <v>7</v>
      </c>
      <c r="F94" s="13" t="s">
        <v>807</v>
      </c>
    </row>
    <row r="95" spans="1:6" s="13" customFormat="1" ht="15.95" customHeight="1" x14ac:dyDescent="0.2">
      <c r="A95" s="20">
        <v>29</v>
      </c>
      <c r="B95" s="21" t="s">
        <v>586</v>
      </c>
      <c r="C95" s="22">
        <v>7</v>
      </c>
      <c r="D95" s="22">
        <v>0</v>
      </c>
      <c r="E95" s="22">
        <f t="shared" si="2"/>
        <v>7</v>
      </c>
      <c r="F95" s="13" t="s">
        <v>807</v>
      </c>
    </row>
    <row r="96" spans="1:6" s="13" customFormat="1" ht="15.95" customHeight="1" x14ac:dyDescent="0.2">
      <c r="A96" s="20">
        <v>30</v>
      </c>
      <c r="B96" s="21" t="s">
        <v>587</v>
      </c>
      <c r="C96" s="22">
        <v>13</v>
      </c>
      <c r="D96" s="22">
        <v>0</v>
      </c>
      <c r="E96" s="22">
        <f t="shared" si="2"/>
        <v>13</v>
      </c>
      <c r="F96" s="13" t="s">
        <v>807</v>
      </c>
    </row>
    <row r="97" spans="1:6" s="13" customFormat="1" ht="15.95" customHeight="1" x14ac:dyDescent="0.2">
      <c r="A97" s="20">
        <v>31</v>
      </c>
      <c r="B97" s="21" t="s">
        <v>588</v>
      </c>
      <c r="C97" s="22">
        <v>3</v>
      </c>
      <c r="D97" s="22">
        <v>0</v>
      </c>
      <c r="E97" s="22">
        <f t="shared" si="2"/>
        <v>3</v>
      </c>
      <c r="F97" s="13" t="s">
        <v>807</v>
      </c>
    </row>
    <row r="98" spans="1:6" s="13" customFormat="1" ht="15.95" customHeight="1" x14ac:dyDescent="0.2">
      <c r="A98" s="20">
        <v>32</v>
      </c>
      <c r="B98" s="21" t="s">
        <v>590</v>
      </c>
      <c r="C98" s="22">
        <v>9</v>
      </c>
      <c r="D98" s="22">
        <v>0</v>
      </c>
      <c r="E98" s="22">
        <f t="shared" si="2"/>
        <v>9</v>
      </c>
      <c r="F98" s="13" t="s">
        <v>807</v>
      </c>
    </row>
    <row r="99" spans="1:6" s="13" customFormat="1" ht="15.95" customHeight="1" x14ac:dyDescent="0.2">
      <c r="A99" s="20">
        <v>33</v>
      </c>
      <c r="B99" s="21" t="s">
        <v>591</v>
      </c>
      <c r="C99" s="22">
        <v>11</v>
      </c>
      <c r="D99" s="22">
        <v>0</v>
      </c>
      <c r="E99" s="22">
        <f t="shared" ref="E99:E121" si="3">SUM(C99:D99)</f>
        <v>11</v>
      </c>
      <c r="F99" s="13" t="s">
        <v>807</v>
      </c>
    </row>
    <row r="100" spans="1:6" s="13" customFormat="1" ht="15.95" customHeight="1" x14ac:dyDescent="0.2">
      <c r="A100" s="20">
        <v>34</v>
      </c>
      <c r="B100" s="21" t="s">
        <v>592</v>
      </c>
      <c r="C100" s="22">
        <v>12</v>
      </c>
      <c r="D100" s="22">
        <v>0</v>
      </c>
      <c r="E100" s="22">
        <f t="shared" si="3"/>
        <v>12</v>
      </c>
      <c r="F100" s="13" t="s">
        <v>807</v>
      </c>
    </row>
    <row r="101" spans="1:6" s="13" customFormat="1" ht="15.95" customHeight="1" x14ac:dyDescent="0.2">
      <c r="A101" s="20">
        <v>35</v>
      </c>
      <c r="B101" s="21" t="s">
        <v>595</v>
      </c>
      <c r="C101" s="22">
        <v>10</v>
      </c>
      <c r="D101" s="22">
        <v>0</v>
      </c>
      <c r="E101" s="22">
        <f t="shared" si="3"/>
        <v>10</v>
      </c>
      <c r="F101" s="13" t="s">
        <v>807</v>
      </c>
    </row>
    <row r="102" spans="1:6" s="13" customFormat="1" ht="15.95" customHeight="1" x14ac:dyDescent="0.2">
      <c r="A102" s="20">
        <v>36</v>
      </c>
      <c r="B102" s="21" t="s">
        <v>611</v>
      </c>
      <c r="C102" s="22">
        <v>12</v>
      </c>
      <c r="D102" s="22">
        <v>0</v>
      </c>
      <c r="E102" s="22">
        <f t="shared" si="3"/>
        <v>12</v>
      </c>
      <c r="F102" s="13" t="s">
        <v>807</v>
      </c>
    </row>
    <row r="103" spans="1:6" s="13" customFormat="1" ht="15.95" customHeight="1" x14ac:dyDescent="0.2">
      <c r="A103" s="20">
        <v>37</v>
      </c>
      <c r="B103" s="21" t="s">
        <v>612</v>
      </c>
      <c r="C103" s="22">
        <v>10</v>
      </c>
      <c r="D103" s="22">
        <v>0</v>
      </c>
      <c r="E103" s="22">
        <f t="shared" si="3"/>
        <v>10</v>
      </c>
      <c r="F103" s="13" t="s">
        <v>807</v>
      </c>
    </row>
    <row r="104" spans="1:6" s="13" customFormat="1" ht="15.95" customHeight="1" x14ac:dyDescent="0.2">
      <c r="A104" s="20">
        <v>38</v>
      </c>
      <c r="B104" s="21" t="s">
        <v>613</v>
      </c>
      <c r="C104" s="22">
        <v>4</v>
      </c>
      <c r="D104" s="22">
        <v>0</v>
      </c>
      <c r="E104" s="22">
        <f t="shared" si="3"/>
        <v>4</v>
      </c>
      <c r="F104" s="13" t="s">
        <v>807</v>
      </c>
    </row>
    <row r="105" spans="1:6" s="13" customFormat="1" ht="15.95" customHeight="1" x14ac:dyDescent="0.2">
      <c r="A105" s="20">
        <v>39</v>
      </c>
      <c r="B105" s="21" t="s">
        <v>614</v>
      </c>
      <c r="C105" s="22">
        <v>8</v>
      </c>
      <c r="D105" s="22">
        <v>0</v>
      </c>
      <c r="E105" s="22">
        <f t="shared" si="3"/>
        <v>8</v>
      </c>
      <c r="F105" s="13" t="s">
        <v>807</v>
      </c>
    </row>
    <row r="106" spans="1:6" s="13" customFormat="1" ht="15.95" customHeight="1" x14ac:dyDescent="0.2">
      <c r="A106" s="20">
        <v>40</v>
      </c>
      <c r="B106" s="21" t="s">
        <v>617</v>
      </c>
      <c r="C106" s="22">
        <v>4</v>
      </c>
      <c r="D106" s="22">
        <v>0</v>
      </c>
      <c r="E106" s="22">
        <f t="shared" si="3"/>
        <v>4</v>
      </c>
      <c r="F106" s="13" t="s">
        <v>807</v>
      </c>
    </row>
    <row r="107" spans="1:6" s="13" customFormat="1" ht="15.95" customHeight="1" x14ac:dyDescent="0.2">
      <c r="A107" s="20">
        <v>41</v>
      </c>
      <c r="B107" s="21" t="s">
        <v>615</v>
      </c>
      <c r="C107" s="22">
        <v>19</v>
      </c>
      <c r="D107" s="22">
        <v>0</v>
      </c>
      <c r="E107" s="22">
        <f t="shared" si="3"/>
        <v>19</v>
      </c>
      <c r="F107" s="13" t="s">
        <v>807</v>
      </c>
    </row>
    <row r="108" spans="1:6" s="13" customFormat="1" ht="15.95" customHeight="1" x14ac:dyDescent="0.2">
      <c r="A108" s="20">
        <v>42</v>
      </c>
      <c r="B108" s="21" t="s">
        <v>616</v>
      </c>
      <c r="C108" s="22">
        <v>16</v>
      </c>
      <c r="D108" s="22">
        <v>0</v>
      </c>
      <c r="E108" s="22">
        <f t="shared" si="3"/>
        <v>16</v>
      </c>
      <c r="F108" s="13" t="s">
        <v>807</v>
      </c>
    </row>
    <row r="109" spans="1:6" s="13" customFormat="1" ht="15.95" customHeight="1" x14ac:dyDescent="0.2">
      <c r="A109" s="20">
        <v>43</v>
      </c>
      <c r="B109" s="21" t="s">
        <v>583</v>
      </c>
      <c r="C109" s="22">
        <v>1</v>
      </c>
      <c r="D109" s="22">
        <v>0</v>
      </c>
      <c r="E109" s="22">
        <f t="shared" si="3"/>
        <v>1</v>
      </c>
      <c r="F109" s="13" t="s">
        <v>808</v>
      </c>
    </row>
    <row r="110" spans="1:6" s="13" customFormat="1" ht="15.95" customHeight="1" x14ac:dyDescent="0.2">
      <c r="A110" s="20">
        <v>44</v>
      </c>
      <c r="B110" s="21" t="s">
        <v>568</v>
      </c>
      <c r="C110" s="22">
        <v>9</v>
      </c>
      <c r="D110" s="22">
        <v>0</v>
      </c>
      <c r="E110" s="22">
        <f t="shared" si="3"/>
        <v>9</v>
      </c>
      <c r="F110" s="13" t="s">
        <v>810</v>
      </c>
    </row>
    <row r="111" spans="1:6" s="13" customFormat="1" ht="15.95" customHeight="1" x14ac:dyDescent="0.2">
      <c r="A111" s="20">
        <v>45</v>
      </c>
      <c r="B111" s="21" t="s">
        <v>621</v>
      </c>
      <c r="C111" s="22">
        <v>9</v>
      </c>
      <c r="D111" s="22">
        <v>0</v>
      </c>
      <c r="E111" s="22">
        <f t="shared" si="3"/>
        <v>9</v>
      </c>
      <c r="F111" s="13" t="s">
        <v>819</v>
      </c>
    </row>
    <row r="112" spans="1:6" s="13" customFormat="1" ht="15.95" customHeight="1" x14ac:dyDescent="0.2">
      <c r="A112" s="20">
        <v>46</v>
      </c>
      <c r="B112" s="21" t="s">
        <v>567</v>
      </c>
      <c r="C112" s="22">
        <v>7</v>
      </c>
      <c r="D112" s="22">
        <v>0</v>
      </c>
      <c r="E112" s="22">
        <f t="shared" si="3"/>
        <v>7</v>
      </c>
      <c r="F112" s="13" t="s">
        <v>812</v>
      </c>
    </row>
    <row r="113" spans="1:6" s="13" customFormat="1" ht="15.95" customHeight="1" x14ac:dyDescent="0.2">
      <c r="A113" s="20">
        <v>47</v>
      </c>
      <c r="B113" s="21" t="s">
        <v>569</v>
      </c>
      <c r="C113" s="22">
        <v>7</v>
      </c>
      <c r="D113" s="22">
        <v>0</v>
      </c>
      <c r="E113" s="22">
        <f t="shared" si="3"/>
        <v>7</v>
      </c>
      <c r="F113" s="13" t="s">
        <v>813</v>
      </c>
    </row>
    <row r="114" spans="1:6" s="13" customFormat="1" ht="15.95" customHeight="1" x14ac:dyDescent="0.2">
      <c r="A114" s="20">
        <v>48</v>
      </c>
      <c r="B114" s="21" t="s">
        <v>603</v>
      </c>
      <c r="C114" s="22">
        <v>13</v>
      </c>
      <c r="D114" s="22">
        <v>0</v>
      </c>
      <c r="E114" s="22">
        <f t="shared" si="3"/>
        <v>13</v>
      </c>
      <c r="F114" s="13" t="s">
        <v>813</v>
      </c>
    </row>
    <row r="115" spans="1:6" s="13" customFormat="1" ht="15.95" customHeight="1" x14ac:dyDescent="0.2">
      <c r="A115" s="20">
        <v>49</v>
      </c>
      <c r="B115" s="21" t="s">
        <v>570</v>
      </c>
      <c r="C115" s="22">
        <v>7</v>
      </c>
      <c r="D115" s="22">
        <v>0</v>
      </c>
      <c r="E115" s="22">
        <f t="shared" si="3"/>
        <v>7</v>
      </c>
      <c r="F115" s="13" t="s">
        <v>814</v>
      </c>
    </row>
    <row r="116" spans="1:6" s="13" customFormat="1" ht="15.95" customHeight="1" x14ac:dyDescent="0.2">
      <c r="A116" s="20">
        <v>50</v>
      </c>
      <c r="B116" s="21" t="s">
        <v>572</v>
      </c>
      <c r="C116" s="22">
        <v>1</v>
      </c>
      <c r="D116" s="22">
        <v>3</v>
      </c>
      <c r="E116" s="22">
        <f t="shared" si="3"/>
        <v>4</v>
      </c>
      <c r="F116" s="13" t="s">
        <v>815</v>
      </c>
    </row>
    <row r="117" spans="1:6" s="13" customFormat="1" ht="15.95" customHeight="1" x14ac:dyDescent="0.2">
      <c r="A117" s="20">
        <v>51</v>
      </c>
      <c r="B117" s="21" t="s">
        <v>620</v>
      </c>
      <c r="C117" s="22">
        <v>0</v>
      </c>
      <c r="D117" s="22">
        <v>1</v>
      </c>
      <c r="E117" s="22">
        <f t="shared" si="3"/>
        <v>1</v>
      </c>
      <c r="F117" s="13" t="s">
        <v>815</v>
      </c>
    </row>
    <row r="118" spans="1:6" s="13" customFormat="1" ht="15.95" customHeight="1" x14ac:dyDescent="0.2">
      <c r="A118" s="20">
        <v>52</v>
      </c>
      <c r="B118" s="21" t="s">
        <v>573</v>
      </c>
      <c r="C118" s="22">
        <v>4</v>
      </c>
      <c r="D118" s="22">
        <v>2</v>
      </c>
      <c r="E118" s="22">
        <f t="shared" si="3"/>
        <v>6</v>
      </c>
      <c r="F118" s="13" t="s">
        <v>816</v>
      </c>
    </row>
    <row r="119" spans="1:6" s="13" customFormat="1" ht="15.95" customHeight="1" x14ac:dyDescent="0.2">
      <c r="A119" s="20">
        <v>53</v>
      </c>
      <c r="B119" s="21" t="s">
        <v>610</v>
      </c>
      <c r="C119" s="22">
        <v>1</v>
      </c>
      <c r="D119" s="22">
        <v>0</v>
      </c>
      <c r="E119" s="22">
        <f t="shared" si="3"/>
        <v>1</v>
      </c>
      <c r="F119" s="13" t="s">
        <v>820</v>
      </c>
    </row>
    <row r="120" spans="1:6" s="13" customFormat="1" ht="15.95" customHeight="1" x14ac:dyDescent="0.2">
      <c r="A120" s="20">
        <v>54</v>
      </c>
      <c r="B120" s="21" t="s">
        <v>571</v>
      </c>
      <c r="C120" s="22">
        <v>4</v>
      </c>
      <c r="D120" s="22">
        <v>0</v>
      </c>
      <c r="E120" s="22">
        <f t="shared" si="3"/>
        <v>4</v>
      </c>
      <c r="F120" s="13" t="s">
        <v>817</v>
      </c>
    </row>
    <row r="121" spans="1:6" s="13" customFormat="1" ht="15.95" customHeight="1" x14ac:dyDescent="0.2">
      <c r="A121" s="20">
        <v>55</v>
      </c>
      <c r="B121" s="21" t="s">
        <v>606</v>
      </c>
      <c r="C121" s="22">
        <v>15</v>
      </c>
      <c r="D121" s="22">
        <v>0</v>
      </c>
      <c r="E121" s="22">
        <f t="shared" si="3"/>
        <v>15</v>
      </c>
      <c r="F121" s="13" t="s">
        <v>821</v>
      </c>
    </row>
    <row r="122" spans="1:6" s="13" customFormat="1" ht="15.95" customHeight="1" x14ac:dyDescent="0.2">
      <c r="A122" s="24" t="s">
        <v>59</v>
      </c>
      <c r="B122" s="23"/>
      <c r="C122" s="32">
        <f>SUM(C67:C121)</f>
        <v>475</v>
      </c>
      <c r="D122" s="32">
        <f>SUM(D67:D121)</f>
        <v>6</v>
      </c>
      <c r="E122" s="32">
        <f>SUM(E67:E121)</f>
        <v>481</v>
      </c>
    </row>
    <row r="123" spans="1:6" s="13" customFormat="1" ht="9.9499999999999993" customHeight="1" x14ac:dyDescent="0.2">
      <c r="A123" s="28"/>
      <c r="B123" s="29"/>
      <c r="C123" s="30"/>
      <c r="D123" s="30"/>
      <c r="E123" s="30"/>
    </row>
    <row r="124" spans="1:6" s="13" customFormat="1" ht="15.95" customHeight="1" x14ac:dyDescent="0.2">
      <c r="A124" s="65" t="s">
        <v>479</v>
      </c>
      <c r="B124" s="66"/>
      <c r="C124" s="66"/>
      <c r="D124" s="66"/>
      <c r="E124" s="67"/>
    </row>
    <row r="125" spans="1:6" s="13" customFormat="1" ht="15.95" customHeight="1" x14ac:dyDescent="0.2">
      <c r="A125" s="68" t="s">
        <v>752</v>
      </c>
      <c r="B125" s="69"/>
      <c r="C125" s="69"/>
      <c r="D125" s="69"/>
      <c r="E125" s="70"/>
    </row>
    <row r="126" spans="1:6" s="13" customFormat="1" ht="15.95" customHeight="1" x14ac:dyDescent="0.2">
      <c r="A126" s="20">
        <v>1</v>
      </c>
      <c r="B126" s="21" t="s">
        <v>509</v>
      </c>
      <c r="C126" s="22">
        <v>34</v>
      </c>
      <c r="D126" s="22">
        <v>0</v>
      </c>
      <c r="E126" s="22">
        <f t="shared" ref="E126:E165" si="4">SUM(C126:D126)</f>
        <v>34</v>
      </c>
      <c r="F126" s="13" t="s">
        <v>796</v>
      </c>
    </row>
    <row r="127" spans="1:6" s="13" customFormat="1" ht="15.95" customHeight="1" x14ac:dyDescent="0.2">
      <c r="A127" s="20">
        <v>2</v>
      </c>
      <c r="B127" s="21" t="s">
        <v>497</v>
      </c>
      <c r="C127" s="22">
        <v>24</v>
      </c>
      <c r="D127" s="22">
        <v>0</v>
      </c>
      <c r="E127" s="22">
        <f t="shared" si="4"/>
        <v>24</v>
      </c>
      <c r="F127" s="13" t="s">
        <v>796</v>
      </c>
    </row>
    <row r="128" spans="1:6" s="13" customFormat="1" ht="15.95" customHeight="1" x14ac:dyDescent="0.2">
      <c r="A128" s="20">
        <v>3</v>
      </c>
      <c r="B128" s="21" t="s">
        <v>503</v>
      </c>
      <c r="C128" s="22">
        <v>17</v>
      </c>
      <c r="D128" s="22">
        <v>0</v>
      </c>
      <c r="E128" s="22">
        <f t="shared" si="4"/>
        <v>17</v>
      </c>
      <c r="F128" s="13" t="s">
        <v>797</v>
      </c>
    </row>
    <row r="129" spans="1:6" s="13" customFormat="1" ht="15.95" customHeight="1" x14ac:dyDescent="0.2">
      <c r="A129" s="20">
        <v>4</v>
      </c>
      <c r="B129" s="21" t="s">
        <v>496</v>
      </c>
      <c r="C129" s="22">
        <v>15</v>
      </c>
      <c r="D129" s="22">
        <v>0</v>
      </c>
      <c r="E129" s="22">
        <f t="shared" si="4"/>
        <v>15</v>
      </c>
      <c r="F129" s="13" t="s">
        <v>797</v>
      </c>
    </row>
    <row r="130" spans="1:6" s="13" customFormat="1" ht="15.95" customHeight="1" x14ac:dyDescent="0.2">
      <c r="A130" s="20">
        <v>5</v>
      </c>
      <c r="B130" s="21" t="s">
        <v>499</v>
      </c>
      <c r="C130" s="22">
        <v>21</v>
      </c>
      <c r="D130" s="22">
        <v>0</v>
      </c>
      <c r="E130" s="22">
        <f t="shared" si="4"/>
        <v>21</v>
      </c>
      <c r="F130" s="13" t="s">
        <v>799</v>
      </c>
    </row>
    <row r="131" spans="1:6" s="13" customFormat="1" ht="15.95" customHeight="1" x14ac:dyDescent="0.2">
      <c r="A131" s="20">
        <v>6</v>
      </c>
      <c r="B131" s="21" t="s">
        <v>504</v>
      </c>
      <c r="C131" s="22">
        <v>17</v>
      </c>
      <c r="D131" s="22">
        <v>0</v>
      </c>
      <c r="E131" s="22">
        <f t="shared" si="4"/>
        <v>17</v>
      </c>
      <c r="F131" s="13" t="s">
        <v>800</v>
      </c>
    </row>
    <row r="132" spans="1:6" s="13" customFormat="1" ht="15.95" customHeight="1" x14ac:dyDescent="0.2">
      <c r="A132" s="20">
        <v>7</v>
      </c>
      <c r="B132" s="21" t="s">
        <v>511</v>
      </c>
      <c r="C132" s="22">
        <v>27</v>
      </c>
      <c r="D132" s="22">
        <v>0</v>
      </c>
      <c r="E132" s="22">
        <f t="shared" si="4"/>
        <v>27</v>
      </c>
      <c r="F132" s="13" t="s">
        <v>801</v>
      </c>
    </row>
    <row r="133" spans="1:6" s="13" customFormat="1" ht="15.95" customHeight="1" x14ac:dyDescent="0.2">
      <c r="A133" s="20">
        <v>8</v>
      </c>
      <c r="B133" s="21" t="s">
        <v>494</v>
      </c>
      <c r="C133" s="22">
        <v>6</v>
      </c>
      <c r="D133" s="22">
        <v>0</v>
      </c>
      <c r="E133" s="22">
        <f t="shared" si="4"/>
        <v>6</v>
      </c>
      <c r="F133" s="13" t="s">
        <v>801</v>
      </c>
    </row>
    <row r="134" spans="1:6" s="13" customFormat="1" ht="15.95" customHeight="1" x14ac:dyDescent="0.2">
      <c r="A134" s="20">
        <v>9</v>
      </c>
      <c r="B134" s="21" t="s">
        <v>518</v>
      </c>
      <c r="C134" s="22">
        <v>22</v>
      </c>
      <c r="D134" s="22">
        <v>0</v>
      </c>
      <c r="E134" s="22">
        <f t="shared" si="4"/>
        <v>22</v>
      </c>
      <c r="F134" s="13" t="s">
        <v>802</v>
      </c>
    </row>
    <row r="135" spans="1:6" s="13" customFormat="1" ht="15.95" customHeight="1" x14ac:dyDescent="0.2">
      <c r="A135" s="20">
        <v>10</v>
      </c>
      <c r="B135" s="21" t="s">
        <v>495</v>
      </c>
      <c r="C135" s="22">
        <v>9</v>
      </c>
      <c r="D135" s="22">
        <v>0</v>
      </c>
      <c r="E135" s="22">
        <f t="shared" si="4"/>
        <v>9</v>
      </c>
      <c r="F135" s="13" t="s">
        <v>802</v>
      </c>
    </row>
    <row r="136" spans="1:6" s="13" customFormat="1" ht="15.95" customHeight="1" x14ac:dyDescent="0.2">
      <c r="A136" s="20">
        <v>11</v>
      </c>
      <c r="B136" s="21" t="s">
        <v>519</v>
      </c>
      <c r="C136" s="22">
        <v>8</v>
      </c>
      <c r="D136" s="22">
        <v>0</v>
      </c>
      <c r="E136" s="22">
        <f t="shared" si="4"/>
        <v>8</v>
      </c>
      <c r="F136" s="13" t="s">
        <v>822</v>
      </c>
    </row>
    <row r="137" spans="1:6" s="13" customFormat="1" ht="15.95" customHeight="1" x14ac:dyDescent="0.2">
      <c r="A137" s="20">
        <v>12</v>
      </c>
      <c r="B137" s="21" t="s">
        <v>506</v>
      </c>
      <c r="C137" s="22">
        <v>7</v>
      </c>
      <c r="D137" s="22">
        <v>0</v>
      </c>
      <c r="E137" s="22">
        <f t="shared" si="4"/>
        <v>7</v>
      </c>
      <c r="F137" s="13" t="s">
        <v>803</v>
      </c>
    </row>
    <row r="138" spans="1:6" s="13" customFormat="1" ht="15.95" customHeight="1" x14ac:dyDescent="0.2">
      <c r="A138" s="20">
        <v>13</v>
      </c>
      <c r="B138" s="21" t="s">
        <v>502</v>
      </c>
      <c r="C138" s="22">
        <v>13</v>
      </c>
      <c r="D138" s="22">
        <v>0</v>
      </c>
      <c r="E138" s="22">
        <f t="shared" si="4"/>
        <v>13</v>
      </c>
      <c r="F138" s="13" t="s">
        <v>804</v>
      </c>
    </row>
    <row r="139" spans="1:6" s="13" customFormat="1" ht="15.95" customHeight="1" x14ac:dyDescent="0.2">
      <c r="A139" s="20">
        <v>14</v>
      </c>
      <c r="B139" s="21" t="s">
        <v>498</v>
      </c>
      <c r="C139" s="22">
        <v>20</v>
      </c>
      <c r="D139" s="22">
        <v>0</v>
      </c>
      <c r="E139" s="22">
        <f t="shared" si="4"/>
        <v>20</v>
      </c>
      <c r="F139" s="13" t="s">
        <v>804</v>
      </c>
    </row>
    <row r="140" spans="1:6" s="13" customFormat="1" ht="15.95" customHeight="1" x14ac:dyDescent="0.2">
      <c r="A140" s="20">
        <v>15</v>
      </c>
      <c r="B140" s="21" t="s">
        <v>486</v>
      </c>
      <c r="C140" s="22">
        <v>20</v>
      </c>
      <c r="D140" s="22">
        <v>0</v>
      </c>
      <c r="E140" s="22">
        <f t="shared" si="4"/>
        <v>20</v>
      </c>
      <c r="F140" s="13" t="s">
        <v>804</v>
      </c>
    </row>
    <row r="141" spans="1:6" s="13" customFormat="1" ht="15.95" customHeight="1" x14ac:dyDescent="0.2">
      <c r="A141" s="20">
        <v>16</v>
      </c>
      <c r="B141" s="21" t="s">
        <v>487</v>
      </c>
      <c r="C141" s="22">
        <v>39</v>
      </c>
      <c r="D141" s="22">
        <v>0</v>
      </c>
      <c r="E141" s="22">
        <f t="shared" si="4"/>
        <v>39</v>
      </c>
      <c r="F141" s="13" t="s">
        <v>804</v>
      </c>
    </row>
    <row r="142" spans="1:6" s="13" customFormat="1" ht="15.95" customHeight="1" x14ac:dyDescent="0.2">
      <c r="A142" s="20">
        <v>17</v>
      </c>
      <c r="B142" s="21" t="s">
        <v>484</v>
      </c>
      <c r="C142" s="22">
        <v>12</v>
      </c>
      <c r="D142" s="22">
        <v>0</v>
      </c>
      <c r="E142" s="22">
        <f t="shared" si="4"/>
        <v>12</v>
      </c>
      <c r="F142" s="13" t="s">
        <v>804</v>
      </c>
    </row>
    <row r="143" spans="1:6" s="13" customFormat="1" ht="15.95" customHeight="1" x14ac:dyDescent="0.2">
      <c r="A143" s="20">
        <v>18</v>
      </c>
      <c r="B143" s="21" t="s">
        <v>501</v>
      </c>
      <c r="C143" s="22">
        <v>16</v>
      </c>
      <c r="D143" s="22">
        <v>0</v>
      </c>
      <c r="E143" s="22">
        <f t="shared" si="4"/>
        <v>16</v>
      </c>
      <c r="F143" s="13" t="s">
        <v>805</v>
      </c>
    </row>
    <row r="144" spans="1:6" s="13" customFormat="1" ht="15.95" customHeight="1" x14ac:dyDescent="0.2">
      <c r="A144" s="20">
        <v>19</v>
      </c>
      <c r="B144" s="21" t="s">
        <v>500</v>
      </c>
      <c r="C144" s="22">
        <v>5</v>
      </c>
      <c r="D144" s="22">
        <v>0</v>
      </c>
      <c r="E144" s="22">
        <f t="shared" si="4"/>
        <v>5</v>
      </c>
      <c r="F144" s="13" t="s">
        <v>806</v>
      </c>
    </row>
    <row r="145" spans="1:6" s="13" customFormat="1" ht="15.95" customHeight="1" x14ac:dyDescent="0.2">
      <c r="A145" s="20">
        <v>20</v>
      </c>
      <c r="B145" s="21" t="s">
        <v>508</v>
      </c>
      <c r="C145" s="22">
        <v>17</v>
      </c>
      <c r="D145" s="22">
        <v>0</v>
      </c>
      <c r="E145" s="22">
        <f t="shared" si="4"/>
        <v>17</v>
      </c>
      <c r="F145" s="13" t="s">
        <v>807</v>
      </c>
    </row>
    <row r="146" spans="1:6" s="13" customFormat="1" ht="15.95" customHeight="1" x14ac:dyDescent="0.2">
      <c r="A146" s="20">
        <v>21</v>
      </c>
      <c r="B146" s="21" t="s">
        <v>482</v>
      </c>
      <c r="C146" s="22">
        <v>18</v>
      </c>
      <c r="D146" s="22">
        <v>0</v>
      </c>
      <c r="E146" s="22">
        <f t="shared" si="4"/>
        <v>18</v>
      </c>
      <c r="F146" s="13" t="s">
        <v>807</v>
      </c>
    </row>
    <row r="147" spans="1:6" s="13" customFormat="1" ht="15.95" customHeight="1" x14ac:dyDescent="0.2">
      <c r="A147" s="20">
        <v>22</v>
      </c>
      <c r="B147" s="21" t="s">
        <v>483</v>
      </c>
      <c r="C147" s="22">
        <v>9</v>
      </c>
      <c r="D147" s="22">
        <v>0</v>
      </c>
      <c r="E147" s="22">
        <f t="shared" si="4"/>
        <v>9</v>
      </c>
      <c r="F147" s="13" t="s">
        <v>807</v>
      </c>
    </row>
    <row r="148" spans="1:6" s="13" customFormat="1" ht="15.95" customHeight="1" x14ac:dyDescent="0.2">
      <c r="A148" s="20">
        <v>23</v>
      </c>
      <c r="B148" s="21" t="s">
        <v>488</v>
      </c>
      <c r="C148" s="22">
        <v>10</v>
      </c>
      <c r="D148" s="22">
        <v>0</v>
      </c>
      <c r="E148" s="22">
        <f t="shared" si="4"/>
        <v>10</v>
      </c>
      <c r="F148" s="13" t="s">
        <v>807</v>
      </c>
    </row>
    <row r="149" spans="1:6" s="13" customFormat="1" ht="15.95" customHeight="1" x14ac:dyDescent="0.2">
      <c r="A149" s="20">
        <v>24</v>
      </c>
      <c r="B149" s="21" t="s">
        <v>489</v>
      </c>
      <c r="C149" s="22">
        <v>9</v>
      </c>
      <c r="D149" s="22">
        <v>0</v>
      </c>
      <c r="E149" s="22">
        <f t="shared" si="4"/>
        <v>9</v>
      </c>
      <c r="F149" s="13" t="s">
        <v>807</v>
      </c>
    </row>
    <row r="150" spans="1:6" s="13" customFormat="1" ht="15.95" customHeight="1" x14ac:dyDescent="0.2">
      <c r="A150" s="20">
        <v>25</v>
      </c>
      <c r="B150" s="21" t="s">
        <v>490</v>
      </c>
      <c r="C150" s="22">
        <v>20</v>
      </c>
      <c r="D150" s="22">
        <v>0</v>
      </c>
      <c r="E150" s="22">
        <f t="shared" si="4"/>
        <v>20</v>
      </c>
      <c r="F150" s="13" t="s">
        <v>807</v>
      </c>
    </row>
    <row r="151" spans="1:6" s="13" customFormat="1" ht="15.95" customHeight="1" x14ac:dyDescent="0.2">
      <c r="A151" s="20">
        <v>26</v>
      </c>
      <c r="B151" s="21" t="s">
        <v>491</v>
      </c>
      <c r="C151" s="22">
        <v>19</v>
      </c>
      <c r="D151" s="22">
        <v>0</v>
      </c>
      <c r="E151" s="22">
        <f t="shared" si="4"/>
        <v>19</v>
      </c>
      <c r="F151" s="13" t="s">
        <v>807</v>
      </c>
    </row>
    <row r="152" spans="1:6" s="13" customFormat="1" ht="15.95" customHeight="1" x14ac:dyDescent="0.2">
      <c r="A152" s="20">
        <v>27</v>
      </c>
      <c r="B152" s="21" t="s">
        <v>492</v>
      </c>
      <c r="C152" s="22">
        <v>23</v>
      </c>
      <c r="D152" s="22">
        <v>0</v>
      </c>
      <c r="E152" s="22">
        <f t="shared" si="4"/>
        <v>23</v>
      </c>
      <c r="F152" s="13" t="s">
        <v>807</v>
      </c>
    </row>
    <row r="153" spans="1:6" s="13" customFormat="1" ht="15.95" customHeight="1" x14ac:dyDescent="0.2">
      <c r="A153" s="20">
        <v>28</v>
      </c>
      <c r="B153" s="21" t="s">
        <v>493</v>
      </c>
      <c r="C153" s="22">
        <v>18</v>
      </c>
      <c r="D153" s="22">
        <v>0</v>
      </c>
      <c r="E153" s="22">
        <f t="shared" si="4"/>
        <v>18</v>
      </c>
      <c r="F153" s="13" t="s">
        <v>807</v>
      </c>
    </row>
    <row r="154" spans="1:6" s="13" customFormat="1" ht="15.95" customHeight="1" x14ac:dyDescent="0.2">
      <c r="A154" s="20">
        <v>29</v>
      </c>
      <c r="B154" s="21" t="s">
        <v>507</v>
      </c>
      <c r="C154" s="22">
        <v>0</v>
      </c>
      <c r="D154" s="22">
        <v>2</v>
      </c>
      <c r="E154" s="22">
        <f t="shared" si="4"/>
        <v>2</v>
      </c>
      <c r="F154" s="13" t="s">
        <v>808</v>
      </c>
    </row>
    <row r="155" spans="1:6" s="13" customFormat="1" ht="15.95" customHeight="1" x14ac:dyDescent="0.2">
      <c r="A155" s="20">
        <v>30</v>
      </c>
      <c r="B155" s="21" t="s">
        <v>520</v>
      </c>
      <c r="C155" s="22">
        <v>5</v>
      </c>
      <c r="D155" s="22">
        <v>0</v>
      </c>
      <c r="E155" s="22">
        <f t="shared" si="4"/>
        <v>5</v>
      </c>
      <c r="F155" s="13" t="s">
        <v>809</v>
      </c>
    </row>
    <row r="156" spans="1:6" s="13" customFormat="1" ht="15.95" customHeight="1" x14ac:dyDescent="0.2">
      <c r="A156" s="20">
        <v>31</v>
      </c>
      <c r="B156" s="21" t="s">
        <v>505</v>
      </c>
      <c r="C156" s="22">
        <v>10</v>
      </c>
      <c r="D156" s="22">
        <v>0</v>
      </c>
      <c r="E156" s="22">
        <f t="shared" si="4"/>
        <v>10</v>
      </c>
      <c r="F156" s="13" t="s">
        <v>810</v>
      </c>
    </row>
    <row r="157" spans="1:6" s="13" customFormat="1" ht="15.95" customHeight="1" x14ac:dyDescent="0.2">
      <c r="A157" s="20">
        <v>32</v>
      </c>
      <c r="B157" s="21" t="s">
        <v>516</v>
      </c>
      <c r="C157" s="22">
        <v>12</v>
      </c>
      <c r="D157" s="22">
        <v>2</v>
      </c>
      <c r="E157" s="22">
        <f t="shared" si="4"/>
        <v>14</v>
      </c>
      <c r="F157" s="13" t="s">
        <v>819</v>
      </c>
    </row>
    <row r="158" spans="1:6" s="13" customFormat="1" ht="15.95" customHeight="1" x14ac:dyDescent="0.2">
      <c r="A158" s="20">
        <v>33</v>
      </c>
      <c r="B158" s="21" t="s">
        <v>485</v>
      </c>
      <c r="C158" s="22">
        <v>15</v>
      </c>
      <c r="D158" s="22">
        <v>1</v>
      </c>
      <c r="E158" s="22">
        <f t="shared" si="4"/>
        <v>16</v>
      </c>
      <c r="F158" s="13" t="s">
        <v>819</v>
      </c>
    </row>
    <row r="159" spans="1:6" s="13" customFormat="1" ht="15.95" customHeight="1" x14ac:dyDescent="0.2">
      <c r="A159" s="20">
        <v>34</v>
      </c>
      <c r="B159" s="21" t="s">
        <v>521</v>
      </c>
      <c r="C159" s="22">
        <v>6</v>
      </c>
      <c r="D159" s="22">
        <v>0</v>
      </c>
      <c r="E159" s="22">
        <f t="shared" si="4"/>
        <v>6</v>
      </c>
      <c r="F159" s="13" t="s">
        <v>811</v>
      </c>
    </row>
    <row r="160" spans="1:6" s="13" customFormat="1" ht="15.95" customHeight="1" x14ac:dyDescent="0.2">
      <c r="A160" s="20">
        <v>35</v>
      </c>
      <c r="B160" s="21" t="s">
        <v>513</v>
      </c>
      <c r="C160" s="22">
        <v>11</v>
      </c>
      <c r="D160" s="22">
        <v>0</v>
      </c>
      <c r="E160" s="22">
        <f t="shared" si="4"/>
        <v>11</v>
      </c>
      <c r="F160" s="13" t="s">
        <v>813</v>
      </c>
    </row>
    <row r="161" spans="1:6" s="13" customFormat="1" ht="15.95" customHeight="1" x14ac:dyDescent="0.2">
      <c r="A161" s="20">
        <v>36</v>
      </c>
      <c r="B161" s="21" t="s">
        <v>515</v>
      </c>
      <c r="C161" s="22">
        <v>12</v>
      </c>
      <c r="D161" s="22">
        <v>0</v>
      </c>
      <c r="E161" s="22">
        <f t="shared" si="4"/>
        <v>12</v>
      </c>
      <c r="F161" s="13" t="s">
        <v>814</v>
      </c>
    </row>
    <row r="162" spans="1:6" s="13" customFormat="1" ht="15.95" customHeight="1" x14ac:dyDescent="0.2">
      <c r="A162" s="20">
        <v>37</v>
      </c>
      <c r="B162" s="21" t="s">
        <v>510</v>
      </c>
      <c r="C162" s="22">
        <v>1</v>
      </c>
      <c r="D162" s="22">
        <v>6</v>
      </c>
      <c r="E162" s="22">
        <f t="shared" si="4"/>
        <v>7</v>
      </c>
      <c r="F162" s="13" t="s">
        <v>815</v>
      </c>
    </row>
    <row r="163" spans="1:6" s="13" customFormat="1" ht="15.95" customHeight="1" x14ac:dyDescent="0.2">
      <c r="A163" s="20">
        <v>38</v>
      </c>
      <c r="B163" s="21" t="s">
        <v>514</v>
      </c>
      <c r="C163" s="22">
        <v>9</v>
      </c>
      <c r="D163" s="22">
        <v>3</v>
      </c>
      <c r="E163" s="22">
        <f t="shared" si="4"/>
        <v>12</v>
      </c>
      <c r="F163" s="13" t="s">
        <v>816</v>
      </c>
    </row>
    <row r="164" spans="1:6" s="13" customFormat="1" ht="15.95" customHeight="1" x14ac:dyDescent="0.2">
      <c r="A164" s="20">
        <v>39</v>
      </c>
      <c r="B164" s="21" t="s">
        <v>517</v>
      </c>
      <c r="C164" s="22">
        <v>2</v>
      </c>
      <c r="D164" s="22">
        <v>0</v>
      </c>
      <c r="E164" s="22">
        <f t="shared" si="4"/>
        <v>2</v>
      </c>
      <c r="F164" s="13" t="s">
        <v>817</v>
      </c>
    </row>
    <row r="165" spans="1:6" s="13" customFormat="1" ht="15.95" customHeight="1" x14ac:dyDescent="0.2">
      <c r="A165" s="20">
        <v>40</v>
      </c>
      <c r="B165" s="21" t="s">
        <v>512</v>
      </c>
      <c r="C165" s="22">
        <v>5</v>
      </c>
      <c r="D165" s="22">
        <v>0</v>
      </c>
      <c r="E165" s="22">
        <f t="shared" si="4"/>
        <v>5</v>
      </c>
      <c r="F165" s="13" t="s">
        <v>821</v>
      </c>
    </row>
    <row r="166" spans="1:6" s="13" customFormat="1" ht="15.95" customHeight="1" x14ac:dyDescent="0.2">
      <c r="A166" s="24" t="s">
        <v>59</v>
      </c>
      <c r="B166" s="23"/>
      <c r="C166" s="32">
        <f>SUM(C126:C165)</f>
        <v>563</v>
      </c>
      <c r="D166" s="32">
        <f>SUM(D126:D165)</f>
        <v>14</v>
      </c>
      <c r="E166" s="32">
        <f>SUM(E126:E165)</f>
        <v>577</v>
      </c>
    </row>
    <row r="167" spans="1:6" s="13" customFormat="1" ht="9.9499999999999993" customHeight="1" x14ac:dyDescent="0.2">
      <c r="A167" s="28"/>
      <c r="B167" s="29"/>
      <c r="C167" s="30"/>
      <c r="D167" s="30"/>
      <c r="E167" s="30"/>
    </row>
    <row r="168" spans="1:6" s="13" customFormat="1" ht="15.95" customHeight="1" x14ac:dyDescent="0.2">
      <c r="A168" s="65" t="s">
        <v>338</v>
      </c>
      <c r="B168" s="66"/>
      <c r="C168" s="66"/>
      <c r="D168" s="66"/>
      <c r="E168" s="67"/>
    </row>
    <row r="169" spans="1:6" s="13" customFormat="1" ht="15.95" customHeight="1" x14ac:dyDescent="0.2">
      <c r="A169" s="68" t="s">
        <v>752</v>
      </c>
      <c r="B169" s="69"/>
      <c r="C169" s="69"/>
      <c r="D169" s="69"/>
      <c r="E169" s="70"/>
    </row>
    <row r="170" spans="1:6" s="13" customFormat="1" ht="15.95" customHeight="1" x14ac:dyDescent="0.2">
      <c r="A170" s="20">
        <v>1</v>
      </c>
      <c r="B170" s="21" t="s">
        <v>393</v>
      </c>
      <c r="C170" s="22">
        <v>41</v>
      </c>
      <c r="D170" s="22">
        <v>0</v>
      </c>
      <c r="E170" s="22">
        <f t="shared" ref="E170:E201" si="5">SUM(C170:D170)</f>
        <v>41</v>
      </c>
      <c r="F170" s="13" t="s">
        <v>796</v>
      </c>
    </row>
    <row r="171" spans="1:6" s="13" customFormat="1" ht="15.95" customHeight="1" x14ac:dyDescent="0.2">
      <c r="A171" s="20">
        <v>2</v>
      </c>
      <c r="B171" s="21" t="s">
        <v>368</v>
      </c>
      <c r="C171" s="22">
        <v>27</v>
      </c>
      <c r="D171" s="22">
        <v>0</v>
      </c>
      <c r="E171" s="22">
        <f t="shared" si="5"/>
        <v>27</v>
      </c>
      <c r="F171" s="13" t="s">
        <v>796</v>
      </c>
    </row>
    <row r="172" spans="1:6" s="13" customFormat="1" ht="15.95" customHeight="1" x14ac:dyDescent="0.2">
      <c r="A172" s="20">
        <v>3</v>
      </c>
      <c r="B172" s="21" t="s">
        <v>394</v>
      </c>
      <c r="C172" s="22">
        <v>40</v>
      </c>
      <c r="D172" s="22">
        <v>0</v>
      </c>
      <c r="E172" s="22">
        <f t="shared" si="5"/>
        <v>40</v>
      </c>
      <c r="F172" s="13" t="s">
        <v>797</v>
      </c>
    </row>
    <row r="173" spans="1:6" s="13" customFormat="1" ht="15.95" customHeight="1" x14ac:dyDescent="0.2">
      <c r="A173" s="20">
        <v>4</v>
      </c>
      <c r="B173" s="21" t="s">
        <v>372</v>
      </c>
      <c r="C173" s="22">
        <v>24</v>
      </c>
      <c r="D173" s="22">
        <v>0</v>
      </c>
      <c r="E173" s="22">
        <f t="shared" si="5"/>
        <v>24</v>
      </c>
      <c r="F173" s="13" t="s">
        <v>797</v>
      </c>
    </row>
    <row r="174" spans="1:6" s="13" customFormat="1" ht="15.95" customHeight="1" x14ac:dyDescent="0.2">
      <c r="A174" s="20">
        <v>5</v>
      </c>
      <c r="B174" s="21" t="s">
        <v>386</v>
      </c>
      <c r="C174" s="22">
        <v>43</v>
      </c>
      <c r="D174" s="22">
        <v>0</v>
      </c>
      <c r="E174" s="22">
        <f t="shared" si="5"/>
        <v>43</v>
      </c>
      <c r="F174" s="13" t="s">
        <v>799</v>
      </c>
    </row>
    <row r="175" spans="1:6" s="13" customFormat="1" ht="15.95" customHeight="1" x14ac:dyDescent="0.2">
      <c r="A175" s="20">
        <v>6</v>
      </c>
      <c r="B175" s="21" t="s">
        <v>392</v>
      </c>
      <c r="C175" s="22">
        <v>30</v>
      </c>
      <c r="D175" s="22">
        <v>0</v>
      </c>
      <c r="E175" s="22">
        <f t="shared" si="5"/>
        <v>30</v>
      </c>
      <c r="F175" s="13" t="s">
        <v>800</v>
      </c>
    </row>
    <row r="176" spans="1:6" s="13" customFormat="1" ht="15.95" customHeight="1" x14ac:dyDescent="0.2">
      <c r="A176" s="20">
        <v>7</v>
      </c>
      <c r="B176" s="21" t="s">
        <v>376</v>
      </c>
      <c r="C176" s="22">
        <v>25</v>
      </c>
      <c r="D176" s="22">
        <v>0</v>
      </c>
      <c r="E176" s="22">
        <f t="shared" si="5"/>
        <v>25</v>
      </c>
      <c r="F176" s="13" t="s">
        <v>800</v>
      </c>
    </row>
    <row r="177" spans="1:6" s="13" customFormat="1" ht="15.95" customHeight="1" x14ac:dyDescent="0.2">
      <c r="A177" s="20">
        <v>8</v>
      </c>
      <c r="B177" s="21" t="s">
        <v>407</v>
      </c>
      <c r="C177" s="22">
        <v>22</v>
      </c>
      <c r="D177" s="22">
        <v>0</v>
      </c>
      <c r="E177" s="22">
        <f t="shared" si="5"/>
        <v>22</v>
      </c>
      <c r="F177" s="13" t="s">
        <v>801</v>
      </c>
    </row>
    <row r="178" spans="1:6" s="13" customFormat="1" ht="15.95" customHeight="1" x14ac:dyDescent="0.2">
      <c r="A178" s="20">
        <v>9</v>
      </c>
      <c r="B178" s="21" t="s">
        <v>375</v>
      </c>
      <c r="C178" s="22">
        <v>21</v>
      </c>
      <c r="D178" s="22">
        <v>0</v>
      </c>
      <c r="E178" s="22">
        <f t="shared" si="5"/>
        <v>21</v>
      </c>
      <c r="F178" s="13" t="s">
        <v>801</v>
      </c>
    </row>
    <row r="179" spans="1:6" s="13" customFormat="1" ht="15.95" customHeight="1" x14ac:dyDescent="0.2">
      <c r="A179" s="20">
        <v>10</v>
      </c>
      <c r="B179" s="21" t="s">
        <v>409</v>
      </c>
      <c r="C179" s="22">
        <v>24</v>
      </c>
      <c r="D179" s="22">
        <v>0</v>
      </c>
      <c r="E179" s="22">
        <f t="shared" si="5"/>
        <v>24</v>
      </c>
      <c r="F179" s="13" t="s">
        <v>802</v>
      </c>
    </row>
    <row r="180" spans="1:6" s="13" customFormat="1" ht="15.95" customHeight="1" x14ac:dyDescent="0.2">
      <c r="A180" s="20">
        <v>11</v>
      </c>
      <c r="B180" s="21" t="s">
        <v>377</v>
      </c>
      <c r="C180" s="22">
        <v>21</v>
      </c>
      <c r="D180" s="22">
        <v>0</v>
      </c>
      <c r="E180" s="22">
        <f t="shared" si="5"/>
        <v>21</v>
      </c>
      <c r="F180" s="13" t="s">
        <v>802</v>
      </c>
    </row>
    <row r="181" spans="1:6" s="13" customFormat="1" ht="15.95" customHeight="1" x14ac:dyDescent="0.2">
      <c r="A181" s="20">
        <v>12</v>
      </c>
      <c r="B181" s="21" t="s">
        <v>408</v>
      </c>
      <c r="C181" s="22">
        <v>14</v>
      </c>
      <c r="D181" s="22">
        <v>0</v>
      </c>
      <c r="E181" s="22">
        <f t="shared" si="5"/>
        <v>14</v>
      </c>
      <c r="F181" s="13" t="s">
        <v>822</v>
      </c>
    </row>
    <row r="182" spans="1:6" s="13" customFormat="1" ht="15.95" customHeight="1" x14ac:dyDescent="0.2">
      <c r="A182" s="20">
        <v>13</v>
      </c>
      <c r="B182" s="21" t="s">
        <v>388</v>
      </c>
      <c r="C182" s="22">
        <v>39</v>
      </c>
      <c r="D182" s="22">
        <v>0</v>
      </c>
      <c r="E182" s="22">
        <f t="shared" si="5"/>
        <v>39</v>
      </c>
      <c r="F182" s="13" t="s">
        <v>803</v>
      </c>
    </row>
    <row r="183" spans="1:6" s="13" customFormat="1" ht="15.95" customHeight="1" x14ac:dyDescent="0.2">
      <c r="A183" s="20">
        <v>14</v>
      </c>
      <c r="B183" s="21" t="s">
        <v>373</v>
      </c>
      <c r="C183" s="22">
        <v>37</v>
      </c>
      <c r="D183" s="22">
        <v>0</v>
      </c>
      <c r="E183" s="22">
        <f t="shared" si="5"/>
        <v>37</v>
      </c>
      <c r="F183" s="13" t="s">
        <v>803</v>
      </c>
    </row>
    <row r="184" spans="1:6" s="13" customFormat="1" ht="15.95" customHeight="1" x14ac:dyDescent="0.2">
      <c r="A184" s="20">
        <v>15</v>
      </c>
      <c r="B184" s="21" t="s">
        <v>385</v>
      </c>
      <c r="C184" s="22">
        <v>31</v>
      </c>
      <c r="D184" s="22">
        <v>0</v>
      </c>
      <c r="E184" s="22">
        <f t="shared" si="5"/>
        <v>31</v>
      </c>
      <c r="F184" s="13" t="s">
        <v>804</v>
      </c>
    </row>
    <row r="185" spans="1:6" s="13" customFormat="1" ht="15.95" customHeight="1" x14ac:dyDescent="0.2">
      <c r="A185" s="20">
        <v>16</v>
      </c>
      <c r="B185" s="21" t="s">
        <v>356</v>
      </c>
      <c r="C185" s="22">
        <v>29</v>
      </c>
      <c r="D185" s="22">
        <v>0</v>
      </c>
      <c r="E185" s="22">
        <f t="shared" si="5"/>
        <v>29</v>
      </c>
      <c r="F185" s="13" t="s">
        <v>804</v>
      </c>
    </row>
    <row r="186" spans="1:6" s="13" customFormat="1" ht="15.95" customHeight="1" x14ac:dyDescent="0.2">
      <c r="A186" s="20">
        <v>17</v>
      </c>
      <c r="B186" s="21" t="s">
        <v>361</v>
      </c>
      <c r="C186" s="22">
        <v>37</v>
      </c>
      <c r="D186" s="22">
        <v>0</v>
      </c>
      <c r="E186" s="22">
        <f t="shared" si="5"/>
        <v>37</v>
      </c>
      <c r="F186" s="13" t="s">
        <v>804</v>
      </c>
    </row>
    <row r="187" spans="1:6" s="13" customFormat="1" ht="15.95" customHeight="1" x14ac:dyDescent="0.2">
      <c r="A187" s="20">
        <v>18</v>
      </c>
      <c r="B187" s="21" t="s">
        <v>369</v>
      </c>
      <c r="C187" s="22">
        <v>32</v>
      </c>
      <c r="D187" s="22">
        <v>0</v>
      </c>
      <c r="E187" s="22">
        <f t="shared" si="5"/>
        <v>32</v>
      </c>
      <c r="F187" s="13" t="s">
        <v>804</v>
      </c>
    </row>
    <row r="188" spans="1:6" s="13" customFormat="1" ht="15.95" customHeight="1" x14ac:dyDescent="0.2">
      <c r="A188" s="20">
        <v>19</v>
      </c>
      <c r="B188" s="21" t="s">
        <v>371</v>
      </c>
      <c r="C188" s="22">
        <v>29</v>
      </c>
      <c r="D188" s="22">
        <v>0</v>
      </c>
      <c r="E188" s="22">
        <f t="shared" si="5"/>
        <v>29</v>
      </c>
      <c r="F188" s="13" t="s">
        <v>804</v>
      </c>
    </row>
    <row r="189" spans="1:6" s="13" customFormat="1" ht="15.95" customHeight="1" x14ac:dyDescent="0.2">
      <c r="A189" s="20">
        <v>20</v>
      </c>
      <c r="B189" s="21" t="s">
        <v>390</v>
      </c>
      <c r="C189" s="22">
        <v>40</v>
      </c>
      <c r="D189" s="22">
        <v>0</v>
      </c>
      <c r="E189" s="22">
        <f t="shared" si="5"/>
        <v>40</v>
      </c>
      <c r="F189" s="13" t="s">
        <v>805</v>
      </c>
    </row>
    <row r="190" spans="1:6" s="13" customFormat="1" ht="15.95" customHeight="1" x14ac:dyDescent="0.2">
      <c r="A190" s="20">
        <v>21</v>
      </c>
      <c r="B190" s="21" t="s">
        <v>370</v>
      </c>
      <c r="C190" s="22">
        <v>27</v>
      </c>
      <c r="D190" s="22">
        <v>0</v>
      </c>
      <c r="E190" s="22">
        <f t="shared" si="5"/>
        <v>27</v>
      </c>
      <c r="F190" s="13" t="s">
        <v>805</v>
      </c>
    </row>
    <row r="191" spans="1:6" s="13" customFormat="1" ht="15.95" customHeight="1" x14ac:dyDescent="0.2">
      <c r="A191" s="20">
        <v>22</v>
      </c>
      <c r="B191" s="21" t="s">
        <v>378</v>
      </c>
      <c r="C191" s="22">
        <v>14</v>
      </c>
      <c r="D191" s="22">
        <v>0</v>
      </c>
      <c r="E191" s="22">
        <f t="shared" si="5"/>
        <v>14</v>
      </c>
      <c r="F191" s="13" t="s">
        <v>805</v>
      </c>
    </row>
    <row r="192" spans="1:6" s="13" customFormat="1" ht="15.95" customHeight="1" x14ac:dyDescent="0.2">
      <c r="A192" s="20">
        <v>23</v>
      </c>
      <c r="B192" s="21" t="s">
        <v>410</v>
      </c>
      <c r="C192" s="22">
        <v>10</v>
      </c>
      <c r="D192" s="22">
        <v>0</v>
      </c>
      <c r="E192" s="22">
        <f t="shared" si="5"/>
        <v>10</v>
      </c>
      <c r="F192" s="13" t="s">
        <v>823</v>
      </c>
    </row>
    <row r="193" spans="1:6" s="13" customFormat="1" ht="15.95" customHeight="1" x14ac:dyDescent="0.2">
      <c r="A193" s="20">
        <v>24</v>
      </c>
      <c r="B193" s="21" t="s">
        <v>382</v>
      </c>
      <c r="C193" s="22">
        <v>16</v>
      </c>
      <c r="D193" s="22">
        <v>0</v>
      </c>
      <c r="E193" s="22">
        <f t="shared" si="5"/>
        <v>16</v>
      </c>
      <c r="F193" s="13" t="s">
        <v>818</v>
      </c>
    </row>
    <row r="194" spans="1:6" s="13" customFormat="1" ht="15.95" customHeight="1" x14ac:dyDescent="0.2">
      <c r="A194" s="20">
        <v>25</v>
      </c>
      <c r="B194" s="21" t="s">
        <v>384</v>
      </c>
      <c r="C194" s="22">
        <v>19</v>
      </c>
      <c r="D194" s="22">
        <v>0</v>
      </c>
      <c r="E194" s="22">
        <f t="shared" si="5"/>
        <v>19</v>
      </c>
      <c r="F194" s="13" t="s">
        <v>806</v>
      </c>
    </row>
    <row r="195" spans="1:6" s="13" customFormat="1" ht="15.95" customHeight="1" x14ac:dyDescent="0.2">
      <c r="A195" s="20">
        <v>26</v>
      </c>
      <c r="B195" s="21" t="s">
        <v>391</v>
      </c>
      <c r="C195" s="22">
        <v>38</v>
      </c>
      <c r="D195" s="22">
        <v>0</v>
      </c>
      <c r="E195" s="22">
        <f t="shared" si="5"/>
        <v>38</v>
      </c>
      <c r="F195" s="13" t="s">
        <v>807</v>
      </c>
    </row>
    <row r="196" spans="1:6" s="13" customFormat="1" ht="15.95" customHeight="1" x14ac:dyDescent="0.2">
      <c r="A196" s="20">
        <v>27</v>
      </c>
      <c r="B196" s="21" t="s">
        <v>359</v>
      </c>
      <c r="C196" s="22">
        <v>32</v>
      </c>
      <c r="D196" s="22">
        <v>1</v>
      </c>
      <c r="E196" s="22">
        <f t="shared" si="5"/>
        <v>33</v>
      </c>
      <c r="F196" s="13" t="s">
        <v>807</v>
      </c>
    </row>
    <row r="197" spans="1:6" s="13" customFormat="1" ht="15.95" customHeight="1" x14ac:dyDescent="0.2">
      <c r="A197" s="20">
        <v>28</v>
      </c>
      <c r="B197" s="21" t="s">
        <v>352</v>
      </c>
      <c r="C197" s="22">
        <v>39</v>
      </c>
      <c r="D197" s="22">
        <v>0</v>
      </c>
      <c r="E197" s="22">
        <f t="shared" si="5"/>
        <v>39</v>
      </c>
      <c r="F197" s="13" t="s">
        <v>807</v>
      </c>
    </row>
    <row r="198" spans="1:6" s="13" customFormat="1" ht="15.95" customHeight="1" x14ac:dyDescent="0.2">
      <c r="A198" s="20">
        <v>29</v>
      </c>
      <c r="B198" s="21" t="s">
        <v>353</v>
      </c>
      <c r="C198" s="22">
        <v>45</v>
      </c>
      <c r="D198" s="22">
        <v>0</v>
      </c>
      <c r="E198" s="22">
        <f t="shared" si="5"/>
        <v>45</v>
      </c>
      <c r="F198" s="13" t="s">
        <v>807</v>
      </c>
    </row>
    <row r="199" spans="1:6" s="13" customFormat="1" ht="15.95" customHeight="1" x14ac:dyDescent="0.2">
      <c r="A199" s="20">
        <v>30</v>
      </c>
      <c r="B199" s="21" t="s">
        <v>354</v>
      </c>
      <c r="C199" s="22">
        <v>31</v>
      </c>
      <c r="D199" s="22">
        <v>0</v>
      </c>
      <c r="E199" s="22">
        <f t="shared" si="5"/>
        <v>31</v>
      </c>
      <c r="F199" s="13" t="s">
        <v>807</v>
      </c>
    </row>
    <row r="200" spans="1:6" s="13" customFormat="1" ht="15.95" customHeight="1" x14ac:dyDescent="0.2">
      <c r="A200" s="20">
        <v>31</v>
      </c>
      <c r="B200" s="21" t="s">
        <v>355</v>
      </c>
      <c r="C200" s="22">
        <v>32</v>
      </c>
      <c r="D200" s="22">
        <v>0</v>
      </c>
      <c r="E200" s="22">
        <f t="shared" si="5"/>
        <v>32</v>
      </c>
      <c r="F200" s="13" t="s">
        <v>807</v>
      </c>
    </row>
    <row r="201" spans="1:6" s="13" customFormat="1" ht="15.95" customHeight="1" x14ac:dyDescent="0.2">
      <c r="A201" s="20">
        <v>32</v>
      </c>
      <c r="B201" s="21" t="s">
        <v>357</v>
      </c>
      <c r="C201" s="22">
        <v>36</v>
      </c>
      <c r="D201" s="22">
        <v>0</v>
      </c>
      <c r="E201" s="22">
        <f t="shared" si="5"/>
        <v>36</v>
      </c>
      <c r="F201" s="13" t="s">
        <v>807</v>
      </c>
    </row>
    <row r="202" spans="1:6" s="13" customFormat="1" ht="15.95" customHeight="1" x14ac:dyDescent="0.2">
      <c r="A202" s="20">
        <v>33</v>
      </c>
      <c r="B202" s="21" t="s">
        <v>358</v>
      </c>
      <c r="C202" s="22">
        <v>47</v>
      </c>
      <c r="D202" s="22">
        <v>0</v>
      </c>
      <c r="E202" s="22">
        <f t="shared" ref="E202:E228" si="6">SUM(C202:D202)</f>
        <v>47</v>
      </c>
      <c r="F202" s="13" t="s">
        <v>807</v>
      </c>
    </row>
    <row r="203" spans="1:6" s="13" customFormat="1" ht="15.95" customHeight="1" x14ac:dyDescent="0.2">
      <c r="A203" s="20">
        <v>34</v>
      </c>
      <c r="B203" s="21" t="s">
        <v>360</v>
      </c>
      <c r="C203" s="22">
        <v>35</v>
      </c>
      <c r="D203" s="22">
        <v>0</v>
      </c>
      <c r="E203" s="22">
        <f t="shared" si="6"/>
        <v>35</v>
      </c>
      <c r="F203" s="13" t="s">
        <v>807</v>
      </c>
    </row>
    <row r="204" spans="1:6" s="13" customFormat="1" ht="15.95" customHeight="1" x14ac:dyDescent="0.2">
      <c r="A204" s="20">
        <v>35</v>
      </c>
      <c r="B204" s="21" t="s">
        <v>362</v>
      </c>
      <c r="C204" s="22">
        <v>41</v>
      </c>
      <c r="D204" s="22">
        <v>0</v>
      </c>
      <c r="E204" s="22">
        <f t="shared" si="6"/>
        <v>41</v>
      </c>
      <c r="F204" s="13" t="s">
        <v>807</v>
      </c>
    </row>
    <row r="205" spans="1:6" s="13" customFormat="1" ht="15.95" customHeight="1" x14ac:dyDescent="0.2">
      <c r="A205" s="20">
        <v>36</v>
      </c>
      <c r="B205" s="21" t="s">
        <v>363</v>
      </c>
      <c r="C205" s="22">
        <v>39</v>
      </c>
      <c r="D205" s="22">
        <v>0</v>
      </c>
      <c r="E205" s="22">
        <f t="shared" si="6"/>
        <v>39</v>
      </c>
      <c r="F205" s="13" t="s">
        <v>807</v>
      </c>
    </row>
    <row r="206" spans="1:6" s="13" customFormat="1" ht="15.95" customHeight="1" x14ac:dyDescent="0.2">
      <c r="A206" s="20">
        <v>37</v>
      </c>
      <c r="B206" s="21" t="s">
        <v>364</v>
      </c>
      <c r="C206" s="22">
        <v>28</v>
      </c>
      <c r="D206" s="22">
        <v>0</v>
      </c>
      <c r="E206" s="22">
        <f t="shared" si="6"/>
        <v>28</v>
      </c>
      <c r="F206" s="13" t="s">
        <v>807</v>
      </c>
    </row>
    <row r="207" spans="1:6" s="13" customFormat="1" ht="15.95" customHeight="1" x14ac:dyDescent="0.2">
      <c r="A207" s="20">
        <v>38</v>
      </c>
      <c r="B207" s="21" t="s">
        <v>366</v>
      </c>
      <c r="C207" s="22">
        <v>41</v>
      </c>
      <c r="D207" s="22">
        <v>0</v>
      </c>
      <c r="E207" s="22">
        <f t="shared" si="6"/>
        <v>41</v>
      </c>
      <c r="F207" s="13" t="s">
        <v>807</v>
      </c>
    </row>
    <row r="208" spans="1:6" s="13" customFormat="1" ht="15.95" customHeight="1" x14ac:dyDescent="0.2">
      <c r="A208" s="20">
        <v>39</v>
      </c>
      <c r="B208" s="21" t="s">
        <v>367</v>
      </c>
      <c r="C208" s="22">
        <v>44</v>
      </c>
      <c r="D208" s="22">
        <v>0</v>
      </c>
      <c r="E208" s="22">
        <f t="shared" si="6"/>
        <v>44</v>
      </c>
      <c r="F208" s="13" t="s">
        <v>807</v>
      </c>
    </row>
    <row r="209" spans="1:6" s="13" customFormat="1" ht="15.95" customHeight="1" x14ac:dyDescent="0.2">
      <c r="A209" s="20">
        <v>40</v>
      </c>
      <c r="B209" s="21" t="s">
        <v>400</v>
      </c>
      <c r="C209" s="22">
        <v>5</v>
      </c>
      <c r="D209" s="22">
        <v>25</v>
      </c>
      <c r="E209" s="22">
        <f t="shared" si="6"/>
        <v>30</v>
      </c>
      <c r="F209" s="13" t="s">
        <v>808</v>
      </c>
    </row>
    <row r="210" spans="1:6" s="13" customFormat="1" ht="15.95" customHeight="1" x14ac:dyDescent="0.2">
      <c r="A210" s="20">
        <v>41</v>
      </c>
      <c r="B210" s="21" t="s">
        <v>387</v>
      </c>
      <c r="C210" s="22">
        <v>39</v>
      </c>
      <c r="D210" s="22">
        <v>1</v>
      </c>
      <c r="E210" s="22">
        <f t="shared" si="6"/>
        <v>40</v>
      </c>
      <c r="F210" s="13" t="s">
        <v>810</v>
      </c>
    </row>
    <row r="211" spans="1:6" s="13" customFormat="1" ht="15.95" customHeight="1" x14ac:dyDescent="0.2">
      <c r="A211" s="20">
        <v>42</v>
      </c>
      <c r="B211" s="21" t="s">
        <v>397</v>
      </c>
      <c r="C211" s="22">
        <v>29</v>
      </c>
      <c r="D211" s="22">
        <v>5</v>
      </c>
      <c r="E211" s="22">
        <f t="shared" si="6"/>
        <v>34</v>
      </c>
      <c r="F211" s="13" t="s">
        <v>819</v>
      </c>
    </row>
    <row r="212" spans="1:6" s="13" customFormat="1" ht="15.95" customHeight="1" x14ac:dyDescent="0.2">
      <c r="A212" s="20">
        <v>43</v>
      </c>
      <c r="B212" s="21" t="s">
        <v>365</v>
      </c>
      <c r="C212" s="22">
        <v>24</v>
      </c>
      <c r="D212" s="22">
        <v>6</v>
      </c>
      <c r="E212" s="22">
        <f t="shared" si="6"/>
        <v>30</v>
      </c>
      <c r="F212" s="13" t="s">
        <v>819</v>
      </c>
    </row>
    <row r="213" spans="1:6" s="13" customFormat="1" ht="15.95" customHeight="1" x14ac:dyDescent="0.2">
      <c r="A213" s="20">
        <v>44</v>
      </c>
      <c r="B213" s="21" t="s">
        <v>398</v>
      </c>
      <c r="C213" s="22">
        <v>16</v>
      </c>
      <c r="D213" s="22">
        <v>3</v>
      </c>
      <c r="E213" s="22">
        <f t="shared" si="6"/>
        <v>19</v>
      </c>
      <c r="F213" s="13" t="s">
        <v>811</v>
      </c>
    </row>
    <row r="214" spans="1:6" s="13" customFormat="1" ht="15.95" customHeight="1" x14ac:dyDescent="0.2">
      <c r="A214" s="20">
        <v>45</v>
      </c>
      <c r="B214" s="21" t="s">
        <v>383</v>
      </c>
      <c r="C214" s="22">
        <v>18</v>
      </c>
      <c r="D214" s="22">
        <v>4</v>
      </c>
      <c r="E214" s="22">
        <f t="shared" si="6"/>
        <v>22</v>
      </c>
      <c r="F214" s="13" t="s">
        <v>824</v>
      </c>
    </row>
    <row r="215" spans="1:6" s="13" customFormat="1" ht="15.95" customHeight="1" x14ac:dyDescent="0.2">
      <c r="A215" s="20">
        <v>46</v>
      </c>
      <c r="B215" s="21" t="s">
        <v>395</v>
      </c>
      <c r="C215" s="22">
        <v>26</v>
      </c>
      <c r="D215" s="22">
        <v>0</v>
      </c>
      <c r="E215" s="22">
        <f t="shared" si="6"/>
        <v>26</v>
      </c>
      <c r="F215" s="13" t="s">
        <v>813</v>
      </c>
    </row>
    <row r="216" spans="1:6" s="13" customFormat="1" ht="15.95" customHeight="1" x14ac:dyDescent="0.2">
      <c r="A216" s="20">
        <v>47</v>
      </c>
      <c r="B216" s="21" t="s">
        <v>374</v>
      </c>
      <c r="C216" s="22">
        <v>27</v>
      </c>
      <c r="D216" s="22">
        <v>3</v>
      </c>
      <c r="E216" s="22">
        <f t="shared" si="6"/>
        <v>30</v>
      </c>
      <c r="F216" s="13" t="s">
        <v>813</v>
      </c>
    </row>
    <row r="217" spans="1:6" s="13" customFormat="1" ht="15.95" customHeight="1" x14ac:dyDescent="0.2">
      <c r="A217" s="20">
        <v>48</v>
      </c>
      <c r="B217" s="21" t="s">
        <v>396</v>
      </c>
      <c r="C217" s="22">
        <v>27</v>
      </c>
      <c r="D217" s="22">
        <v>2</v>
      </c>
      <c r="E217" s="22">
        <f t="shared" si="6"/>
        <v>29</v>
      </c>
      <c r="F217" s="13" t="s">
        <v>814</v>
      </c>
    </row>
    <row r="218" spans="1:6" s="13" customFormat="1" ht="15.95" customHeight="1" x14ac:dyDescent="0.2">
      <c r="A218" s="20">
        <v>49</v>
      </c>
      <c r="B218" s="21" t="s">
        <v>404</v>
      </c>
      <c r="C218" s="22">
        <v>17</v>
      </c>
      <c r="D218" s="22">
        <v>3</v>
      </c>
      <c r="E218" s="22">
        <f t="shared" si="6"/>
        <v>20</v>
      </c>
      <c r="F218" s="13" t="s">
        <v>825</v>
      </c>
    </row>
    <row r="219" spans="1:6" s="13" customFormat="1" ht="15.95" customHeight="1" x14ac:dyDescent="0.2">
      <c r="A219" s="20">
        <v>50</v>
      </c>
      <c r="B219" s="21" t="s">
        <v>403</v>
      </c>
      <c r="C219" s="22">
        <v>7</v>
      </c>
      <c r="D219" s="22">
        <v>5</v>
      </c>
      <c r="E219" s="22">
        <f t="shared" si="6"/>
        <v>12</v>
      </c>
      <c r="F219" s="13" t="s">
        <v>826</v>
      </c>
    </row>
    <row r="220" spans="1:6" s="13" customFormat="1" ht="15.95" customHeight="1" x14ac:dyDescent="0.2">
      <c r="A220" s="20">
        <v>51</v>
      </c>
      <c r="B220" s="21" t="s">
        <v>401</v>
      </c>
      <c r="C220" s="22">
        <v>7</v>
      </c>
      <c r="D220" s="22">
        <v>36</v>
      </c>
      <c r="E220" s="22">
        <f t="shared" si="6"/>
        <v>43</v>
      </c>
      <c r="F220" s="13" t="s">
        <v>815</v>
      </c>
    </row>
    <row r="221" spans="1:6" s="13" customFormat="1" ht="15.95" customHeight="1" x14ac:dyDescent="0.2">
      <c r="A221" s="20">
        <v>52</v>
      </c>
      <c r="B221" s="21" t="s">
        <v>402</v>
      </c>
      <c r="C221" s="22">
        <v>13</v>
      </c>
      <c r="D221" s="22">
        <v>18</v>
      </c>
      <c r="E221" s="22">
        <f t="shared" si="6"/>
        <v>31</v>
      </c>
      <c r="F221" s="13" t="s">
        <v>816</v>
      </c>
    </row>
    <row r="222" spans="1:6" s="13" customFormat="1" ht="15.95" customHeight="1" x14ac:dyDescent="0.2">
      <c r="A222" s="20">
        <v>53</v>
      </c>
      <c r="B222" s="21" t="s">
        <v>380</v>
      </c>
      <c r="C222" s="22">
        <v>12</v>
      </c>
      <c r="D222" s="22">
        <v>9</v>
      </c>
      <c r="E222" s="22">
        <f t="shared" si="6"/>
        <v>21</v>
      </c>
      <c r="F222" s="13" t="s">
        <v>827</v>
      </c>
    </row>
    <row r="223" spans="1:6" s="13" customFormat="1" ht="15.95" customHeight="1" x14ac:dyDescent="0.2">
      <c r="A223" s="20">
        <v>54</v>
      </c>
      <c r="B223" s="21" t="s">
        <v>381</v>
      </c>
      <c r="C223" s="22">
        <v>11</v>
      </c>
      <c r="D223" s="22">
        <v>5</v>
      </c>
      <c r="E223" s="22">
        <f t="shared" si="6"/>
        <v>16</v>
      </c>
      <c r="F223" s="13" t="s">
        <v>828</v>
      </c>
    </row>
    <row r="224" spans="1:6" s="13" customFormat="1" ht="15.95" customHeight="1" x14ac:dyDescent="0.2">
      <c r="A224" s="20">
        <v>55</v>
      </c>
      <c r="B224" s="21" t="s">
        <v>399</v>
      </c>
      <c r="C224" s="22">
        <v>13</v>
      </c>
      <c r="D224" s="22">
        <v>2</v>
      </c>
      <c r="E224" s="22">
        <f t="shared" si="6"/>
        <v>15</v>
      </c>
      <c r="F224" s="13" t="s">
        <v>820</v>
      </c>
    </row>
    <row r="225" spans="1:6" s="13" customFormat="1" ht="15.95" customHeight="1" x14ac:dyDescent="0.2">
      <c r="A225" s="20">
        <v>56</v>
      </c>
      <c r="B225" s="21" t="s">
        <v>379</v>
      </c>
      <c r="C225" s="22">
        <v>5</v>
      </c>
      <c r="D225" s="22">
        <v>3</v>
      </c>
      <c r="E225" s="22">
        <f t="shared" si="6"/>
        <v>8</v>
      </c>
      <c r="F225" s="13" t="s">
        <v>829</v>
      </c>
    </row>
    <row r="226" spans="1:6" s="13" customFormat="1" ht="15.95" customHeight="1" x14ac:dyDescent="0.2">
      <c r="A226" s="20">
        <v>57</v>
      </c>
      <c r="B226" s="21" t="s">
        <v>389</v>
      </c>
      <c r="C226" s="22">
        <v>19</v>
      </c>
      <c r="D226" s="22">
        <v>11</v>
      </c>
      <c r="E226" s="22">
        <f t="shared" si="6"/>
        <v>30</v>
      </c>
      <c r="F226" s="13" t="s">
        <v>817</v>
      </c>
    </row>
    <row r="227" spans="1:6" s="13" customFormat="1" ht="15.95" customHeight="1" x14ac:dyDescent="0.2">
      <c r="A227" s="20">
        <v>58</v>
      </c>
      <c r="B227" s="21" t="s">
        <v>405</v>
      </c>
      <c r="C227" s="22">
        <v>25</v>
      </c>
      <c r="D227" s="22">
        <v>0</v>
      </c>
      <c r="E227" s="22">
        <f t="shared" si="6"/>
        <v>25</v>
      </c>
      <c r="F227" s="13" t="s">
        <v>821</v>
      </c>
    </row>
    <row r="228" spans="1:6" s="13" customFormat="1" ht="15.95" customHeight="1" x14ac:dyDescent="0.2">
      <c r="A228" s="20">
        <v>59</v>
      </c>
      <c r="B228" s="21" t="s">
        <v>406</v>
      </c>
      <c r="C228" s="22">
        <v>9</v>
      </c>
      <c r="D228" s="22">
        <v>0</v>
      </c>
      <c r="E228" s="22">
        <f t="shared" si="6"/>
        <v>9</v>
      </c>
      <c r="F228" s="13" t="s">
        <v>830</v>
      </c>
    </row>
    <row r="229" spans="1:6" s="13" customFormat="1" ht="15.95" customHeight="1" x14ac:dyDescent="0.2">
      <c r="A229" s="24" t="s">
        <v>59</v>
      </c>
      <c r="B229" s="23"/>
      <c r="C229" s="32">
        <f>SUM(C170:C228)</f>
        <v>1569</v>
      </c>
      <c r="D229" s="32">
        <f>SUM(D170:D228)</f>
        <v>142</v>
      </c>
      <c r="E229" s="32">
        <f>SUM(E170:E228)</f>
        <v>1711</v>
      </c>
    </row>
    <row r="230" spans="1:6" s="13" customFormat="1" ht="9.9499999999999993" customHeight="1" x14ac:dyDescent="0.2">
      <c r="A230" s="28"/>
      <c r="B230" s="29"/>
      <c r="C230" s="30"/>
      <c r="D230" s="30"/>
      <c r="E230" s="30"/>
    </row>
    <row r="231" spans="1:6" s="13" customFormat="1" ht="15.95" customHeight="1" x14ac:dyDescent="0.2">
      <c r="A231" s="65" t="s">
        <v>212</v>
      </c>
      <c r="B231" s="66"/>
      <c r="C231" s="66"/>
      <c r="D231" s="66"/>
      <c r="E231" s="67"/>
    </row>
    <row r="232" spans="1:6" s="13" customFormat="1" ht="15.95" customHeight="1" x14ac:dyDescent="0.2">
      <c r="A232" s="68" t="s">
        <v>752</v>
      </c>
      <c r="B232" s="69"/>
      <c r="C232" s="69"/>
      <c r="D232" s="69"/>
      <c r="E232" s="70"/>
    </row>
    <row r="233" spans="1:6" s="13" customFormat="1" ht="15.95" customHeight="1" x14ac:dyDescent="0.2">
      <c r="A233" s="20">
        <v>1</v>
      </c>
      <c r="B233" s="21" t="s">
        <v>248</v>
      </c>
      <c r="C233" s="22">
        <v>48</v>
      </c>
      <c r="D233" s="22">
        <v>0</v>
      </c>
      <c r="E233" s="22">
        <f t="shared" ref="E233:E274" si="7">SUM(C233:D233)</f>
        <v>48</v>
      </c>
      <c r="F233" s="13" t="s">
        <v>796</v>
      </c>
    </row>
    <row r="234" spans="1:6" s="13" customFormat="1" ht="15.95" customHeight="1" x14ac:dyDescent="0.2">
      <c r="A234" s="20">
        <v>2</v>
      </c>
      <c r="B234" s="21" t="s">
        <v>229</v>
      </c>
      <c r="C234" s="22">
        <v>46</v>
      </c>
      <c r="D234" s="22">
        <v>0</v>
      </c>
      <c r="E234" s="22">
        <f t="shared" si="7"/>
        <v>46</v>
      </c>
      <c r="F234" s="13" t="s">
        <v>796</v>
      </c>
    </row>
    <row r="235" spans="1:6" s="13" customFormat="1" ht="15.95" customHeight="1" x14ac:dyDescent="0.2">
      <c r="A235" s="20">
        <v>3</v>
      </c>
      <c r="B235" s="21" t="s">
        <v>249</v>
      </c>
      <c r="C235" s="22">
        <v>58</v>
      </c>
      <c r="D235" s="22">
        <v>0</v>
      </c>
      <c r="E235" s="22">
        <f t="shared" si="7"/>
        <v>58</v>
      </c>
      <c r="F235" s="13" t="s">
        <v>797</v>
      </c>
    </row>
    <row r="236" spans="1:6" s="13" customFormat="1" ht="15.95" customHeight="1" x14ac:dyDescent="0.2">
      <c r="A236" s="20">
        <v>4</v>
      </c>
      <c r="B236" s="21" t="s">
        <v>241</v>
      </c>
      <c r="C236" s="22">
        <v>25</v>
      </c>
      <c r="D236" s="22">
        <v>1</v>
      </c>
      <c r="E236" s="22">
        <f t="shared" si="7"/>
        <v>26</v>
      </c>
      <c r="F236" s="13" t="s">
        <v>799</v>
      </c>
    </row>
    <row r="237" spans="1:6" s="13" customFormat="1" ht="15.95" customHeight="1" x14ac:dyDescent="0.2">
      <c r="A237" s="20">
        <v>5</v>
      </c>
      <c r="B237" s="21" t="s">
        <v>247</v>
      </c>
      <c r="C237" s="22">
        <v>34</v>
      </c>
      <c r="D237" s="22">
        <v>0</v>
      </c>
      <c r="E237" s="22">
        <f t="shared" si="7"/>
        <v>34</v>
      </c>
      <c r="F237" s="13" t="s">
        <v>800</v>
      </c>
    </row>
    <row r="238" spans="1:6" s="13" customFormat="1" ht="15.95" customHeight="1" x14ac:dyDescent="0.2">
      <c r="A238" s="20">
        <v>6</v>
      </c>
      <c r="B238" s="21" t="s">
        <v>261</v>
      </c>
      <c r="C238" s="22">
        <v>39</v>
      </c>
      <c r="D238" s="22">
        <v>1</v>
      </c>
      <c r="E238" s="22">
        <f t="shared" si="7"/>
        <v>40</v>
      </c>
      <c r="F238" s="13" t="s">
        <v>801</v>
      </c>
    </row>
    <row r="239" spans="1:6" s="13" customFormat="1" ht="15.95" customHeight="1" x14ac:dyDescent="0.2">
      <c r="A239" s="20">
        <v>7</v>
      </c>
      <c r="B239" s="21" t="s">
        <v>262</v>
      </c>
      <c r="C239" s="22">
        <v>42</v>
      </c>
      <c r="D239" s="22">
        <v>1</v>
      </c>
      <c r="E239" s="22">
        <f t="shared" si="7"/>
        <v>43</v>
      </c>
      <c r="F239" s="13" t="s">
        <v>802</v>
      </c>
    </row>
    <row r="240" spans="1:6" s="13" customFormat="1" ht="15.95" customHeight="1" x14ac:dyDescent="0.2">
      <c r="A240" s="20">
        <v>8</v>
      </c>
      <c r="B240" s="21" t="s">
        <v>243</v>
      </c>
      <c r="C240" s="22">
        <v>43</v>
      </c>
      <c r="D240" s="22">
        <v>0</v>
      </c>
      <c r="E240" s="22">
        <f t="shared" si="7"/>
        <v>43</v>
      </c>
      <c r="F240" s="13" t="s">
        <v>803</v>
      </c>
    </row>
    <row r="241" spans="1:6" s="13" customFormat="1" ht="15.95" customHeight="1" x14ac:dyDescent="0.2">
      <c r="A241" s="20">
        <v>9</v>
      </c>
      <c r="B241" s="21" t="s">
        <v>240</v>
      </c>
      <c r="C241" s="22">
        <v>43</v>
      </c>
      <c r="D241" s="22">
        <v>0</v>
      </c>
      <c r="E241" s="22">
        <f t="shared" si="7"/>
        <v>43</v>
      </c>
      <c r="F241" s="13" t="s">
        <v>804</v>
      </c>
    </row>
    <row r="242" spans="1:6" s="13" customFormat="1" ht="15.95" customHeight="1" x14ac:dyDescent="0.2">
      <c r="A242" s="20">
        <v>10</v>
      </c>
      <c r="B242" s="21" t="s">
        <v>236</v>
      </c>
      <c r="C242" s="22">
        <v>45</v>
      </c>
      <c r="D242" s="22">
        <v>0</v>
      </c>
      <c r="E242" s="22">
        <f t="shared" si="7"/>
        <v>45</v>
      </c>
      <c r="F242" s="13" t="s">
        <v>804</v>
      </c>
    </row>
    <row r="243" spans="1:6" s="13" customFormat="1" ht="15.95" customHeight="1" x14ac:dyDescent="0.2">
      <c r="A243" s="20">
        <v>11</v>
      </c>
      <c r="B243" s="21" t="s">
        <v>228</v>
      </c>
      <c r="C243" s="22">
        <v>38</v>
      </c>
      <c r="D243" s="22">
        <v>0</v>
      </c>
      <c r="E243" s="22">
        <f t="shared" si="7"/>
        <v>38</v>
      </c>
      <c r="F243" s="13" t="s">
        <v>804</v>
      </c>
    </row>
    <row r="244" spans="1:6" s="13" customFormat="1" ht="15.95" customHeight="1" x14ac:dyDescent="0.2">
      <c r="A244" s="20">
        <v>12</v>
      </c>
      <c r="B244" s="21" t="s">
        <v>232</v>
      </c>
      <c r="C244" s="22">
        <v>43</v>
      </c>
      <c r="D244" s="22">
        <v>0</v>
      </c>
      <c r="E244" s="22">
        <f t="shared" si="7"/>
        <v>43</v>
      </c>
      <c r="F244" s="13" t="s">
        <v>804</v>
      </c>
    </row>
    <row r="245" spans="1:6" s="13" customFormat="1" ht="15.95" customHeight="1" x14ac:dyDescent="0.2">
      <c r="A245" s="20">
        <v>13</v>
      </c>
      <c r="B245" s="21" t="s">
        <v>245</v>
      </c>
      <c r="C245" s="22">
        <v>26</v>
      </c>
      <c r="D245" s="22">
        <v>0</v>
      </c>
      <c r="E245" s="22">
        <f t="shared" si="7"/>
        <v>26</v>
      </c>
      <c r="F245" s="13" t="s">
        <v>805</v>
      </c>
    </row>
    <row r="246" spans="1:6" s="13" customFormat="1" ht="15.95" customHeight="1" x14ac:dyDescent="0.2">
      <c r="A246" s="20">
        <v>14</v>
      </c>
      <c r="B246" s="21" t="s">
        <v>246</v>
      </c>
      <c r="C246" s="22">
        <v>43</v>
      </c>
      <c r="D246" s="22">
        <v>0</v>
      </c>
      <c r="E246" s="22">
        <f t="shared" si="7"/>
        <v>43</v>
      </c>
      <c r="F246" s="13" t="s">
        <v>807</v>
      </c>
    </row>
    <row r="247" spans="1:6" s="13" customFormat="1" ht="15.95" customHeight="1" x14ac:dyDescent="0.2">
      <c r="A247" s="20">
        <v>15</v>
      </c>
      <c r="B247" s="21" t="s">
        <v>239</v>
      </c>
      <c r="C247" s="22">
        <v>47</v>
      </c>
      <c r="D247" s="22">
        <v>0</v>
      </c>
      <c r="E247" s="22">
        <f t="shared" si="7"/>
        <v>47</v>
      </c>
      <c r="F247" s="13" t="s">
        <v>807</v>
      </c>
    </row>
    <row r="248" spans="1:6" s="13" customFormat="1" ht="15.95" customHeight="1" x14ac:dyDescent="0.2">
      <c r="A248" s="20">
        <v>16</v>
      </c>
      <c r="B248" s="21" t="s">
        <v>224</v>
      </c>
      <c r="C248" s="22">
        <v>46</v>
      </c>
      <c r="D248" s="22">
        <v>0</v>
      </c>
      <c r="E248" s="22">
        <f t="shared" si="7"/>
        <v>46</v>
      </c>
      <c r="F248" s="13" t="s">
        <v>807</v>
      </c>
    </row>
    <row r="249" spans="1:6" s="13" customFormat="1" ht="15.95" customHeight="1" x14ac:dyDescent="0.2">
      <c r="A249" s="20">
        <v>17</v>
      </c>
      <c r="B249" s="21" t="s">
        <v>225</v>
      </c>
      <c r="C249" s="22">
        <v>45</v>
      </c>
      <c r="D249" s="22">
        <v>0</v>
      </c>
      <c r="E249" s="22">
        <f t="shared" si="7"/>
        <v>45</v>
      </c>
      <c r="F249" s="13" t="s">
        <v>807</v>
      </c>
    </row>
    <row r="250" spans="1:6" s="13" customFormat="1" ht="15.95" customHeight="1" x14ac:dyDescent="0.2">
      <c r="A250" s="20">
        <v>18</v>
      </c>
      <c r="B250" s="21" t="s">
        <v>226</v>
      </c>
      <c r="C250" s="22">
        <v>44</v>
      </c>
      <c r="D250" s="22">
        <v>0</v>
      </c>
      <c r="E250" s="22">
        <f t="shared" si="7"/>
        <v>44</v>
      </c>
      <c r="F250" s="13" t="s">
        <v>807</v>
      </c>
    </row>
    <row r="251" spans="1:6" s="13" customFormat="1" ht="15.95" customHeight="1" x14ac:dyDescent="0.2">
      <c r="A251" s="20">
        <v>19</v>
      </c>
      <c r="B251" s="21" t="s">
        <v>234</v>
      </c>
      <c r="C251" s="22">
        <v>50</v>
      </c>
      <c r="D251" s="22">
        <v>0</v>
      </c>
      <c r="E251" s="22">
        <f t="shared" si="7"/>
        <v>50</v>
      </c>
      <c r="F251" s="13" t="s">
        <v>807</v>
      </c>
    </row>
    <row r="252" spans="1:6" s="13" customFormat="1" ht="15.95" customHeight="1" x14ac:dyDescent="0.2">
      <c r="A252" s="20">
        <v>20</v>
      </c>
      <c r="B252" s="21" t="s">
        <v>235</v>
      </c>
      <c r="C252" s="22">
        <v>46</v>
      </c>
      <c r="D252" s="22">
        <v>0</v>
      </c>
      <c r="E252" s="22">
        <f t="shared" si="7"/>
        <v>46</v>
      </c>
      <c r="F252" s="13" t="s">
        <v>807</v>
      </c>
    </row>
    <row r="253" spans="1:6" s="13" customFormat="1" ht="15.95" customHeight="1" x14ac:dyDescent="0.2">
      <c r="A253" s="20">
        <v>21</v>
      </c>
      <c r="B253" s="21" t="s">
        <v>237</v>
      </c>
      <c r="C253" s="22">
        <v>42</v>
      </c>
      <c r="D253" s="22">
        <v>1</v>
      </c>
      <c r="E253" s="22">
        <f t="shared" si="7"/>
        <v>43</v>
      </c>
      <c r="F253" s="13" t="s">
        <v>807</v>
      </c>
    </row>
    <row r="254" spans="1:6" s="13" customFormat="1" ht="15.95" customHeight="1" x14ac:dyDescent="0.2">
      <c r="A254" s="20">
        <v>22</v>
      </c>
      <c r="B254" s="21" t="s">
        <v>238</v>
      </c>
      <c r="C254" s="22">
        <v>43</v>
      </c>
      <c r="D254" s="22">
        <v>1</v>
      </c>
      <c r="E254" s="22">
        <f t="shared" si="7"/>
        <v>44</v>
      </c>
      <c r="F254" s="13" t="s">
        <v>807</v>
      </c>
    </row>
    <row r="255" spans="1:6" s="13" customFormat="1" ht="15.95" customHeight="1" x14ac:dyDescent="0.2">
      <c r="A255" s="20">
        <v>23</v>
      </c>
      <c r="B255" s="21" t="s">
        <v>227</v>
      </c>
      <c r="C255" s="22">
        <v>50</v>
      </c>
      <c r="D255" s="22">
        <v>0</v>
      </c>
      <c r="E255" s="22">
        <f t="shared" si="7"/>
        <v>50</v>
      </c>
      <c r="F255" s="13" t="s">
        <v>807</v>
      </c>
    </row>
    <row r="256" spans="1:6" s="13" customFormat="1" ht="15.95" customHeight="1" x14ac:dyDescent="0.2">
      <c r="A256" s="20">
        <v>24</v>
      </c>
      <c r="B256" s="21" t="s">
        <v>255</v>
      </c>
      <c r="C256" s="22">
        <v>0</v>
      </c>
      <c r="D256" s="22">
        <v>11</v>
      </c>
      <c r="E256" s="22">
        <f t="shared" si="7"/>
        <v>11</v>
      </c>
      <c r="F256" s="13" t="s">
        <v>808</v>
      </c>
    </row>
    <row r="257" spans="1:6" s="13" customFormat="1" ht="15.95" customHeight="1" x14ac:dyDescent="0.2">
      <c r="A257" s="20">
        <v>25</v>
      </c>
      <c r="B257" s="21" t="s">
        <v>242</v>
      </c>
      <c r="C257" s="22">
        <v>49</v>
      </c>
      <c r="D257" s="22">
        <v>1</v>
      </c>
      <c r="E257" s="22">
        <f t="shared" si="7"/>
        <v>50</v>
      </c>
      <c r="F257" s="13" t="s">
        <v>831</v>
      </c>
    </row>
    <row r="258" spans="1:6" s="13" customFormat="1" ht="15.95" customHeight="1" x14ac:dyDescent="0.2">
      <c r="A258" s="20">
        <v>26</v>
      </c>
      <c r="B258" s="21" t="s">
        <v>252</v>
      </c>
      <c r="C258" s="22">
        <v>41</v>
      </c>
      <c r="D258" s="22">
        <v>6</v>
      </c>
      <c r="E258" s="22">
        <f t="shared" si="7"/>
        <v>47</v>
      </c>
      <c r="F258" s="13" t="s">
        <v>819</v>
      </c>
    </row>
    <row r="259" spans="1:6" s="13" customFormat="1" ht="15.95" customHeight="1" x14ac:dyDescent="0.2">
      <c r="A259" s="20">
        <v>27</v>
      </c>
      <c r="B259" s="21" t="s">
        <v>230</v>
      </c>
      <c r="C259" s="22">
        <v>33</v>
      </c>
      <c r="D259" s="22">
        <v>11</v>
      </c>
      <c r="E259" s="22">
        <f t="shared" si="7"/>
        <v>44</v>
      </c>
      <c r="F259" s="13" t="s">
        <v>819</v>
      </c>
    </row>
    <row r="260" spans="1:6" s="13" customFormat="1" ht="15.95" customHeight="1" x14ac:dyDescent="0.2">
      <c r="A260" s="20">
        <v>28</v>
      </c>
      <c r="B260" s="21" t="s">
        <v>253</v>
      </c>
      <c r="C260" s="22">
        <v>32</v>
      </c>
      <c r="D260" s="22">
        <v>2</v>
      </c>
      <c r="E260" s="22">
        <f t="shared" si="7"/>
        <v>34</v>
      </c>
      <c r="F260" s="13" t="s">
        <v>811</v>
      </c>
    </row>
    <row r="261" spans="1:6" s="13" customFormat="1" ht="15.95" customHeight="1" x14ac:dyDescent="0.2">
      <c r="A261" s="20">
        <v>29</v>
      </c>
      <c r="B261" s="21" t="s">
        <v>250</v>
      </c>
      <c r="C261" s="22">
        <v>30</v>
      </c>
      <c r="D261" s="22">
        <v>3</v>
      </c>
      <c r="E261" s="22">
        <f t="shared" si="7"/>
        <v>33</v>
      </c>
      <c r="F261" s="13" t="s">
        <v>813</v>
      </c>
    </row>
    <row r="262" spans="1:6" s="13" customFormat="1" ht="15.95" customHeight="1" x14ac:dyDescent="0.2">
      <c r="A262" s="20">
        <v>30</v>
      </c>
      <c r="B262" s="21" t="s">
        <v>233</v>
      </c>
      <c r="C262" s="22">
        <v>32</v>
      </c>
      <c r="D262" s="22">
        <v>0</v>
      </c>
      <c r="E262" s="22">
        <f t="shared" si="7"/>
        <v>32</v>
      </c>
      <c r="F262" s="13" t="s">
        <v>813</v>
      </c>
    </row>
    <row r="263" spans="1:6" s="13" customFormat="1" ht="15.95" customHeight="1" x14ac:dyDescent="0.2">
      <c r="A263" s="20">
        <v>31</v>
      </c>
      <c r="B263" s="21" t="s">
        <v>251</v>
      </c>
      <c r="C263" s="22">
        <v>25</v>
      </c>
      <c r="D263" s="22">
        <v>2</v>
      </c>
      <c r="E263" s="22">
        <f t="shared" si="7"/>
        <v>27</v>
      </c>
      <c r="F263" s="13" t="s">
        <v>814</v>
      </c>
    </row>
    <row r="264" spans="1:6" s="13" customFormat="1" ht="15.95" customHeight="1" x14ac:dyDescent="0.2">
      <c r="A264" s="20">
        <v>32</v>
      </c>
      <c r="B264" s="21" t="s">
        <v>259</v>
      </c>
      <c r="C264" s="22">
        <v>19</v>
      </c>
      <c r="D264" s="22">
        <v>10</v>
      </c>
      <c r="E264" s="22">
        <f t="shared" si="7"/>
        <v>29</v>
      </c>
      <c r="F264" s="13" t="s">
        <v>825</v>
      </c>
    </row>
    <row r="265" spans="1:6" s="13" customFormat="1" ht="15.95" customHeight="1" x14ac:dyDescent="0.2">
      <c r="A265" s="20">
        <v>33</v>
      </c>
      <c r="B265" s="21" t="s">
        <v>258</v>
      </c>
      <c r="C265" s="22">
        <v>9</v>
      </c>
      <c r="D265" s="22">
        <v>10</v>
      </c>
      <c r="E265" s="22">
        <f t="shared" si="7"/>
        <v>19</v>
      </c>
      <c r="F265" s="13" t="s">
        <v>826</v>
      </c>
    </row>
    <row r="266" spans="1:6" s="13" customFormat="1" ht="15.95" customHeight="1" x14ac:dyDescent="0.2">
      <c r="A266" s="20">
        <v>34</v>
      </c>
      <c r="B266" s="21" t="s">
        <v>256</v>
      </c>
      <c r="C266" s="22">
        <v>6</v>
      </c>
      <c r="D266" s="22">
        <v>33</v>
      </c>
      <c r="E266" s="22">
        <f t="shared" si="7"/>
        <v>39</v>
      </c>
      <c r="F266" s="13" t="s">
        <v>815</v>
      </c>
    </row>
    <row r="267" spans="1:6" s="13" customFormat="1" ht="15.95" customHeight="1" x14ac:dyDescent="0.2">
      <c r="A267" s="20">
        <v>35</v>
      </c>
      <c r="B267" s="21" t="s">
        <v>257</v>
      </c>
      <c r="C267" s="22">
        <v>19</v>
      </c>
      <c r="D267" s="22">
        <v>17</v>
      </c>
      <c r="E267" s="22">
        <f t="shared" si="7"/>
        <v>36</v>
      </c>
      <c r="F267" s="13" t="s">
        <v>816</v>
      </c>
    </row>
    <row r="268" spans="1:6" s="13" customFormat="1" ht="15.95" customHeight="1" x14ac:dyDescent="0.2">
      <c r="A268" s="20">
        <v>36</v>
      </c>
      <c r="B268" s="21" t="s">
        <v>231</v>
      </c>
      <c r="C268" s="22">
        <v>30</v>
      </c>
      <c r="D268" s="22">
        <v>22</v>
      </c>
      <c r="E268" s="22">
        <f t="shared" si="7"/>
        <v>52</v>
      </c>
      <c r="F268" s="13" t="s">
        <v>816</v>
      </c>
    </row>
    <row r="269" spans="1:6" s="13" customFormat="1" ht="15.95" customHeight="1" x14ac:dyDescent="0.2">
      <c r="A269" s="20">
        <v>37</v>
      </c>
      <c r="B269" s="21" t="s">
        <v>263</v>
      </c>
      <c r="C269" s="22">
        <v>11</v>
      </c>
      <c r="D269" s="22">
        <v>7</v>
      </c>
      <c r="E269" s="22">
        <f t="shared" si="7"/>
        <v>18</v>
      </c>
      <c r="F269" s="13" t="s">
        <v>827</v>
      </c>
    </row>
    <row r="270" spans="1:6" s="13" customFormat="1" ht="15.95" customHeight="1" x14ac:dyDescent="0.2">
      <c r="A270" s="20">
        <v>38</v>
      </c>
      <c r="B270" s="21" t="s">
        <v>264</v>
      </c>
      <c r="C270" s="22">
        <v>14</v>
      </c>
      <c r="D270" s="22">
        <v>6</v>
      </c>
      <c r="E270" s="22">
        <f t="shared" si="7"/>
        <v>20</v>
      </c>
      <c r="F270" s="13" t="s">
        <v>828</v>
      </c>
    </row>
    <row r="271" spans="1:6" s="13" customFormat="1" ht="15.95" customHeight="1" x14ac:dyDescent="0.2">
      <c r="A271" s="20">
        <v>39</v>
      </c>
      <c r="B271" s="21" t="s">
        <v>254</v>
      </c>
      <c r="C271" s="22">
        <v>12</v>
      </c>
      <c r="D271" s="22">
        <v>1</v>
      </c>
      <c r="E271" s="22">
        <f t="shared" si="7"/>
        <v>13</v>
      </c>
      <c r="F271" s="13" t="s">
        <v>820</v>
      </c>
    </row>
    <row r="272" spans="1:6" s="13" customFormat="1" ht="15.95" customHeight="1" x14ac:dyDescent="0.2">
      <c r="A272" s="20">
        <v>40</v>
      </c>
      <c r="B272" s="21" t="s">
        <v>265</v>
      </c>
      <c r="C272" s="22">
        <v>4</v>
      </c>
      <c r="D272" s="22">
        <v>7</v>
      </c>
      <c r="E272" s="22">
        <f t="shared" si="7"/>
        <v>11</v>
      </c>
      <c r="F272" s="13" t="s">
        <v>829</v>
      </c>
    </row>
    <row r="273" spans="1:6" s="13" customFormat="1" ht="15.95" customHeight="1" x14ac:dyDescent="0.2">
      <c r="A273" s="20">
        <v>41</v>
      </c>
      <c r="B273" s="21" t="s">
        <v>244</v>
      </c>
      <c r="C273" s="22">
        <v>25</v>
      </c>
      <c r="D273" s="22">
        <v>9</v>
      </c>
      <c r="E273" s="22">
        <f t="shared" si="7"/>
        <v>34</v>
      </c>
      <c r="F273" s="13" t="s">
        <v>817</v>
      </c>
    </row>
    <row r="274" spans="1:6" s="13" customFormat="1" ht="15.95" customHeight="1" x14ac:dyDescent="0.2">
      <c r="A274" s="20">
        <v>42</v>
      </c>
      <c r="B274" s="21" t="s">
        <v>260</v>
      </c>
      <c r="C274" s="22">
        <v>37</v>
      </c>
      <c r="D274" s="22">
        <v>0</v>
      </c>
      <c r="E274" s="22">
        <f t="shared" si="7"/>
        <v>37</v>
      </c>
      <c r="F274" s="13" t="s">
        <v>821</v>
      </c>
    </row>
    <row r="275" spans="1:6" s="13" customFormat="1" ht="15.95" customHeight="1" x14ac:dyDescent="0.2">
      <c r="A275" s="24" t="s">
        <v>59</v>
      </c>
      <c r="B275" s="23"/>
      <c r="C275" s="32">
        <f>SUM(C233:C274)</f>
        <v>1414</v>
      </c>
      <c r="D275" s="32">
        <f>SUM(D233:D274)</f>
        <v>163</v>
      </c>
      <c r="E275" s="32">
        <f>SUM(E233:E274)</f>
        <v>1577</v>
      </c>
    </row>
    <row r="276" spans="1:6" s="13" customFormat="1" ht="9.9499999999999993" customHeight="1" x14ac:dyDescent="0.2">
      <c r="A276" s="28"/>
      <c r="B276" s="29"/>
      <c r="C276" s="30"/>
      <c r="D276" s="30"/>
      <c r="E276" s="30"/>
    </row>
    <row r="277" spans="1:6" s="13" customFormat="1" ht="15.95" customHeight="1" x14ac:dyDescent="0.2">
      <c r="A277" s="65" t="s">
        <v>110</v>
      </c>
      <c r="B277" s="66"/>
      <c r="C277" s="66"/>
      <c r="D277" s="66"/>
      <c r="E277" s="67"/>
    </row>
    <row r="278" spans="1:6" s="13" customFormat="1" ht="15.95" customHeight="1" x14ac:dyDescent="0.2">
      <c r="A278" s="68" t="s">
        <v>752</v>
      </c>
      <c r="B278" s="69"/>
      <c r="C278" s="69"/>
      <c r="D278" s="69"/>
      <c r="E278" s="70"/>
    </row>
    <row r="279" spans="1:6" s="13" customFormat="1" ht="15.95" customHeight="1" x14ac:dyDescent="0.2">
      <c r="A279" s="20">
        <v>1</v>
      </c>
      <c r="B279" s="21" t="s">
        <v>142</v>
      </c>
      <c r="C279" s="22">
        <v>57</v>
      </c>
      <c r="D279" s="22">
        <v>0</v>
      </c>
      <c r="E279" s="22">
        <f t="shared" ref="E279:E322" si="8">SUM(C279:D279)</f>
        <v>57</v>
      </c>
      <c r="F279" s="13" t="s">
        <v>796</v>
      </c>
    </row>
    <row r="280" spans="1:6" s="13" customFormat="1" ht="15.95" customHeight="1" x14ac:dyDescent="0.2">
      <c r="A280" s="20">
        <v>2</v>
      </c>
      <c r="B280" s="21" t="s">
        <v>123</v>
      </c>
      <c r="C280" s="22">
        <v>35</v>
      </c>
      <c r="D280" s="22">
        <v>0</v>
      </c>
      <c r="E280" s="22">
        <f t="shared" si="8"/>
        <v>35</v>
      </c>
      <c r="F280" s="13" t="s">
        <v>796</v>
      </c>
    </row>
    <row r="281" spans="1:6" s="13" customFormat="1" ht="15.95" customHeight="1" x14ac:dyDescent="0.2">
      <c r="A281" s="20">
        <v>3</v>
      </c>
      <c r="B281" s="21" t="s">
        <v>136</v>
      </c>
      <c r="C281" s="22">
        <v>57</v>
      </c>
      <c r="D281" s="22">
        <v>0</v>
      </c>
      <c r="E281" s="22">
        <f t="shared" si="8"/>
        <v>57</v>
      </c>
      <c r="F281" s="13" t="s">
        <v>797</v>
      </c>
    </row>
    <row r="282" spans="1:6" s="13" customFormat="1" ht="15.95" customHeight="1" x14ac:dyDescent="0.2">
      <c r="A282" s="20">
        <v>4</v>
      </c>
      <c r="B282" s="21" t="s">
        <v>133</v>
      </c>
      <c r="C282" s="22">
        <v>57</v>
      </c>
      <c r="D282" s="22">
        <v>2</v>
      </c>
      <c r="E282" s="22">
        <f t="shared" si="8"/>
        <v>59</v>
      </c>
      <c r="F282" s="13" t="s">
        <v>799</v>
      </c>
    </row>
    <row r="283" spans="1:6" s="13" customFormat="1" ht="15.95" customHeight="1" x14ac:dyDescent="0.2">
      <c r="A283" s="20">
        <v>5</v>
      </c>
      <c r="B283" s="21" t="s">
        <v>137</v>
      </c>
      <c r="C283" s="22">
        <v>44</v>
      </c>
      <c r="D283" s="22">
        <v>0</v>
      </c>
      <c r="E283" s="22">
        <f t="shared" si="8"/>
        <v>44</v>
      </c>
      <c r="F283" s="13" t="s">
        <v>800</v>
      </c>
    </row>
    <row r="284" spans="1:6" s="13" customFormat="1" ht="15.95" customHeight="1" x14ac:dyDescent="0.2">
      <c r="A284" s="20">
        <v>6</v>
      </c>
      <c r="B284" s="21" t="s">
        <v>145</v>
      </c>
      <c r="C284" s="22">
        <v>64</v>
      </c>
      <c r="D284" s="22">
        <v>0</v>
      </c>
      <c r="E284" s="22">
        <f t="shared" si="8"/>
        <v>64</v>
      </c>
      <c r="F284" s="13" t="s">
        <v>801</v>
      </c>
    </row>
    <row r="285" spans="1:6" s="13" customFormat="1" ht="15.95" customHeight="1" x14ac:dyDescent="0.2">
      <c r="A285" s="20">
        <v>7</v>
      </c>
      <c r="B285" s="21" t="s">
        <v>159</v>
      </c>
      <c r="C285" s="22">
        <v>62</v>
      </c>
      <c r="D285" s="22">
        <v>0</v>
      </c>
      <c r="E285" s="22">
        <f t="shared" si="8"/>
        <v>62</v>
      </c>
      <c r="F285" s="13" t="s">
        <v>802</v>
      </c>
    </row>
    <row r="286" spans="1:6" s="13" customFormat="1" ht="15.95" customHeight="1" x14ac:dyDescent="0.2">
      <c r="A286" s="20">
        <v>8</v>
      </c>
      <c r="B286" s="21" t="s">
        <v>139</v>
      </c>
      <c r="C286" s="22">
        <v>20</v>
      </c>
      <c r="D286" s="22">
        <v>0</v>
      </c>
      <c r="E286" s="22">
        <f t="shared" si="8"/>
        <v>20</v>
      </c>
      <c r="F286" s="13" t="s">
        <v>803</v>
      </c>
    </row>
    <row r="287" spans="1:6" s="13" customFormat="1" ht="15.95" customHeight="1" x14ac:dyDescent="0.2">
      <c r="A287" s="20">
        <v>9</v>
      </c>
      <c r="B287" s="21" t="s">
        <v>135</v>
      </c>
      <c r="C287" s="22">
        <v>61</v>
      </c>
      <c r="D287" s="22">
        <v>0</v>
      </c>
      <c r="E287" s="22">
        <f t="shared" si="8"/>
        <v>61</v>
      </c>
      <c r="F287" s="13" t="s">
        <v>804</v>
      </c>
    </row>
    <row r="288" spans="1:6" s="13" customFormat="1" ht="15.95" customHeight="1" x14ac:dyDescent="0.2">
      <c r="A288" s="20">
        <v>10</v>
      </c>
      <c r="B288" s="21" t="s">
        <v>130</v>
      </c>
      <c r="C288" s="22">
        <v>59</v>
      </c>
      <c r="D288" s="22">
        <v>1</v>
      </c>
      <c r="E288" s="22">
        <f t="shared" si="8"/>
        <v>60</v>
      </c>
      <c r="F288" s="13" t="s">
        <v>804</v>
      </c>
    </row>
    <row r="289" spans="1:6" s="13" customFormat="1" ht="15.95" customHeight="1" x14ac:dyDescent="0.2">
      <c r="A289" s="20">
        <v>11</v>
      </c>
      <c r="B289" s="21" t="s">
        <v>121</v>
      </c>
      <c r="C289" s="22">
        <v>60</v>
      </c>
      <c r="D289" s="22">
        <v>1</v>
      </c>
      <c r="E289" s="22">
        <f t="shared" si="8"/>
        <v>61</v>
      </c>
      <c r="F289" s="13" t="s">
        <v>804</v>
      </c>
    </row>
    <row r="290" spans="1:6" s="13" customFormat="1" ht="15.95" customHeight="1" x14ac:dyDescent="0.2">
      <c r="A290" s="20">
        <v>12</v>
      </c>
      <c r="B290" s="21" t="s">
        <v>124</v>
      </c>
      <c r="C290" s="22">
        <v>60</v>
      </c>
      <c r="D290" s="22">
        <v>0</v>
      </c>
      <c r="E290" s="22">
        <f t="shared" si="8"/>
        <v>60</v>
      </c>
      <c r="F290" s="13" t="s">
        <v>804</v>
      </c>
    </row>
    <row r="291" spans="1:6" s="13" customFormat="1" ht="15.95" customHeight="1" x14ac:dyDescent="0.2">
      <c r="A291" s="20">
        <v>13</v>
      </c>
      <c r="B291" s="21" t="s">
        <v>134</v>
      </c>
      <c r="C291" s="22">
        <v>55</v>
      </c>
      <c r="D291" s="22">
        <v>0</v>
      </c>
      <c r="E291" s="22">
        <f t="shared" si="8"/>
        <v>55</v>
      </c>
      <c r="F291" s="13" t="s">
        <v>805</v>
      </c>
    </row>
    <row r="292" spans="1:6" s="13" customFormat="1" ht="15.95" customHeight="1" x14ac:dyDescent="0.2">
      <c r="A292" s="20">
        <v>14</v>
      </c>
      <c r="B292" s="21" t="s">
        <v>141</v>
      </c>
      <c r="C292" s="22">
        <v>53</v>
      </c>
      <c r="D292" s="22">
        <v>0</v>
      </c>
      <c r="E292" s="22">
        <f t="shared" si="8"/>
        <v>53</v>
      </c>
      <c r="F292" s="13" t="s">
        <v>832</v>
      </c>
    </row>
    <row r="293" spans="1:6" s="13" customFormat="1" ht="15.95" customHeight="1" x14ac:dyDescent="0.2">
      <c r="A293" s="20">
        <v>15</v>
      </c>
      <c r="B293" s="21" t="s">
        <v>117</v>
      </c>
      <c r="C293" s="22">
        <v>56</v>
      </c>
      <c r="D293" s="22">
        <v>0</v>
      </c>
      <c r="E293" s="22">
        <f t="shared" si="8"/>
        <v>56</v>
      </c>
      <c r="F293" s="13" t="s">
        <v>832</v>
      </c>
    </row>
    <row r="294" spans="1:6" s="13" customFormat="1" ht="15.95" customHeight="1" x14ac:dyDescent="0.2">
      <c r="A294" s="20">
        <v>16</v>
      </c>
      <c r="B294" s="21" t="s">
        <v>127</v>
      </c>
      <c r="C294" s="22">
        <v>58</v>
      </c>
      <c r="D294" s="22">
        <v>0</v>
      </c>
      <c r="E294" s="22">
        <f t="shared" si="8"/>
        <v>58</v>
      </c>
      <c r="F294" s="13" t="s">
        <v>832</v>
      </c>
    </row>
    <row r="295" spans="1:6" s="13" customFormat="1" ht="15.95" customHeight="1" x14ac:dyDescent="0.2">
      <c r="A295" s="20">
        <v>17</v>
      </c>
      <c r="B295" s="21" t="s">
        <v>128</v>
      </c>
      <c r="C295" s="22">
        <v>56</v>
      </c>
      <c r="D295" s="22">
        <v>2</v>
      </c>
      <c r="E295" s="22">
        <f t="shared" si="8"/>
        <v>58</v>
      </c>
      <c r="F295" s="13" t="s">
        <v>832</v>
      </c>
    </row>
    <row r="296" spans="1:6" s="13" customFormat="1" ht="15.95" customHeight="1" x14ac:dyDescent="0.2">
      <c r="A296" s="20">
        <v>18</v>
      </c>
      <c r="B296" s="21" t="s">
        <v>129</v>
      </c>
      <c r="C296" s="22">
        <v>58</v>
      </c>
      <c r="D296" s="22">
        <v>0</v>
      </c>
      <c r="E296" s="22">
        <f t="shared" si="8"/>
        <v>58</v>
      </c>
      <c r="F296" s="13" t="s">
        <v>832</v>
      </c>
    </row>
    <row r="297" spans="1:6" s="13" customFormat="1" ht="15.95" customHeight="1" x14ac:dyDescent="0.2">
      <c r="A297" s="20">
        <v>19</v>
      </c>
      <c r="B297" s="21" t="s">
        <v>131</v>
      </c>
      <c r="C297" s="22">
        <v>57</v>
      </c>
      <c r="D297" s="22">
        <v>0</v>
      </c>
      <c r="E297" s="22">
        <f t="shared" si="8"/>
        <v>57</v>
      </c>
      <c r="F297" s="13" t="s">
        <v>832</v>
      </c>
    </row>
    <row r="298" spans="1:6" s="13" customFormat="1" ht="15.95" customHeight="1" x14ac:dyDescent="0.2">
      <c r="A298" s="20">
        <v>20</v>
      </c>
      <c r="B298" s="21" t="s">
        <v>118</v>
      </c>
      <c r="C298" s="22">
        <v>58</v>
      </c>
      <c r="D298" s="22">
        <v>0</v>
      </c>
      <c r="E298" s="22">
        <f t="shared" si="8"/>
        <v>58</v>
      </c>
      <c r="F298" s="13" t="s">
        <v>832</v>
      </c>
    </row>
    <row r="299" spans="1:6" s="13" customFormat="1" ht="15.95" customHeight="1" x14ac:dyDescent="0.2">
      <c r="A299" s="20">
        <v>21</v>
      </c>
      <c r="B299" s="21" t="s">
        <v>120</v>
      </c>
      <c r="C299" s="22">
        <v>58</v>
      </c>
      <c r="D299" s="22">
        <v>0</v>
      </c>
      <c r="E299" s="22">
        <f t="shared" si="8"/>
        <v>58</v>
      </c>
      <c r="F299" s="13" t="s">
        <v>832</v>
      </c>
    </row>
    <row r="300" spans="1:6" s="13" customFormat="1" ht="15.95" customHeight="1" x14ac:dyDescent="0.2">
      <c r="A300" s="20">
        <v>22</v>
      </c>
      <c r="B300" s="21" t="s">
        <v>122</v>
      </c>
      <c r="C300" s="22">
        <v>57</v>
      </c>
      <c r="D300" s="22">
        <v>0</v>
      </c>
      <c r="E300" s="22">
        <f t="shared" si="8"/>
        <v>57</v>
      </c>
      <c r="F300" s="13" t="s">
        <v>832</v>
      </c>
    </row>
    <row r="301" spans="1:6" s="13" customFormat="1" ht="15.95" customHeight="1" x14ac:dyDescent="0.2">
      <c r="A301" s="20">
        <v>23</v>
      </c>
      <c r="B301" s="21" t="s">
        <v>125</v>
      </c>
      <c r="C301" s="22">
        <v>45</v>
      </c>
      <c r="D301" s="22">
        <v>0</v>
      </c>
      <c r="E301" s="22">
        <f t="shared" si="8"/>
        <v>45</v>
      </c>
      <c r="F301" s="13" t="s">
        <v>832</v>
      </c>
    </row>
    <row r="302" spans="1:6" s="13" customFormat="1" ht="15.95" customHeight="1" x14ac:dyDescent="0.2">
      <c r="A302" s="20">
        <v>24</v>
      </c>
      <c r="B302" s="21" t="s">
        <v>140</v>
      </c>
      <c r="C302" s="22">
        <v>3</v>
      </c>
      <c r="D302" s="22">
        <v>17</v>
      </c>
      <c r="E302" s="22">
        <f t="shared" si="8"/>
        <v>20</v>
      </c>
      <c r="F302" s="13" t="s">
        <v>808</v>
      </c>
    </row>
    <row r="303" spans="1:6" s="13" customFormat="1" ht="15.95" customHeight="1" x14ac:dyDescent="0.2">
      <c r="A303" s="20">
        <v>25</v>
      </c>
      <c r="B303" s="21" t="s">
        <v>138</v>
      </c>
      <c r="C303" s="22">
        <v>63</v>
      </c>
      <c r="D303" s="22">
        <v>1</v>
      </c>
      <c r="E303" s="22">
        <f t="shared" si="8"/>
        <v>64</v>
      </c>
      <c r="F303" s="13" t="s">
        <v>831</v>
      </c>
    </row>
    <row r="304" spans="1:6" s="13" customFormat="1" ht="15.95" customHeight="1" x14ac:dyDescent="0.2">
      <c r="A304" s="20">
        <v>26</v>
      </c>
      <c r="B304" s="21" t="s">
        <v>154</v>
      </c>
      <c r="C304" s="22">
        <v>41</v>
      </c>
      <c r="D304" s="22">
        <v>17</v>
      </c>
      <c r="E304" s="22">
        <f t="shared" si="8"/>
        <v>58</v>
      </c>
      <c r="F304" s="13" t="s">
        <v>819</v>
      </c>
    </row>
    <row r="305" spans="1:6" s="13" customFormat="1" ht="15.95" customHeight="1" x14ac:dyDescent="0.2">
      <c r="A305" s="20">
        <v>27</v>
      </c>
      <c r="B305" s="21" t="s">
        <v>119</v>
      </c>
      <c r="C305" s="22">
        <v>42</v>
      </c>
      <c r="D305" s="22">
        <v>9</v>
      </c>
      <c r="E305" s="22">
        <f t="shared" si="8"/>
        <v>51</v>
      </c>
      <c r="F305" s="13" t="s">
        <v>819</v>
      </c>
    </row>
    <row r="306" spans="1:6" s="13" customFormat="1" ht="15.95" customHeight="1" x14ac:dyDescent="0.2">
      <c r="A306" s="20">
        <v>28</v>
      </c>
      <c r="B306" s="21" t="s">
        <v>155</v>
      </c>
      <c r="C306" s="22">
        <v>28</v>
      </c>
      <c r="D306" s="22">
        <v>1</v>
      </c>
      <c r="E306" s="22">
        <f t="shared" si="8"/>
        <v>29</v>
      </c>
      <c r="F306" s="13" t="s">
        <v>811</v>
      </c>
    </row>
    <row r="307" spans="1:6" s="13" customFormat="1" ht="15.95" customHeight="1" x14ac:dyDescent="0.2">
      <c r="A307" s="20">
        <v>29</v>
      </c>
      <c r="B307" s="21" t="s">
        <v>158</v>
      </c>
      <c r="C307" s="22">
        <v>22</v>
      </c>
      <c r="D307" s="22">
        <v>3</v>
      </c>
      <c r="E307" s="22">
        <f t="shared" si="8"/>
        <v>25</v>
      </c>
      <c r="F307" s="13" t="s">
        <v>812</v>
      </c>
    </row>
    <row r="308" spans="1:6" s="13" customFormat="1" ht="15.95" customHeight="1" x14ac:dyDescent="0.2">
      <c r="A308" s="20">
        <v>30</v>
      </c>
      <c r="B308" s="21" t="s">
        <v>147</v>
      </c>
      <c r="C308" s="22">
        <v>62</v>
      </c>
      <c r="D308" s="22">
        <v>3</v>
      </c>
      <c r="E308" s="22">
        <f t="shared" si="8"/>
        <v>65</v>
      </c>
      <c r="F308" s="13" t="s">
        <v>813</v>
      </c>
    </row>
    <row r="309" spans="1:6" s="13" customFormat="1" ht="15.95" customHeight="1" x14ac:dyDescent="0.2">
      <c r="A309" s="20">
        <v>31</v>
      </c>
      <c r="B309" s="21" t="s">
        <v>152</v>
      </c>
      <c r="C309" s="22">
        <v>27</v>
      </c>
      <c r="D309" s="22">
        <v>1</v>
      </c>
      <c r="E309" s="22">
        <f t="shared" si="8"/>
        <v>28</v>
      </c>
      <c r="F309" s="13" t="s">
        <v>814</v>
      </c>
    </row>
    <row r="310" spans="1:6" s="13" customFormat="1" ht="15.95" customHeight="1" x14ac:dyDescent="0.2">
      <c r="A310" s="20">
        <v>32</v>
      </c>
      <c r="B310" s="21" t="s">
        <v>148</v>
      </c>
      <c r="C310" s="22">
        <v>39</v>
      </c>
      <c r="D310" s="22">
        <v>8</v>
      </c>
      <c r="E310" s="22">
        <f t="shared" si="8"/>
        <v>47</v>
      </c>
      <c r="F310" s="13" t="s">
        <v>825</v>
      </c>
    </row>
    <row r="311" spans="1:6" s="13" customFormat="1" ht="15.95" customHeight="1" x14ac:dyDescent="0.2">
      <c r="A311" s="20">
        <v>33</v>
      </c>
      <c r="B311" s="21" t="s">
        <v>143</v>
      </c>
      <c r="C311" s="22">
        <v>16</v>
      </c>
      <c r="D311" s="22">
        <v>45</v>
      </c>
      <c r="E311" s="22">
        <f t="shared" si="8"/>
        <v>61</v>
      </c>
      <c r="F311" s="13" t="s">
        <v>815</v>
      </c>
    </row>
    <row r="312" spans="1:6" s="13" customFormat="1" ht="15.95" customHeight="1" x14ac:dyDescent="0.2">
      <c r="A312" s="20">
        <v>34</v>
      </c>
      <c r="B312" s="21" t="s">
        <v>149</v>
      </c>
      <c r="C312" s="22">
        <v>40</v>
      </c>
      <c r="D312" s="22">
        <v>23</v>
      </c>
      <c r="E312" s="22">
        <f t="shared" si="8"/>
        <v>63</v>
      </c>
      <c r="F312" s="13" t="s">
        <v>816</v>
      </c>
    </row>
    <row r="313" spans="1:6" s="13" customFormat="1" ht="15.95" customHeight="1" x14ac:dyDescent="0.2">
      <c r="A313" s="20">
        <v>35</v>
      </c>
      <c r="B313" s="21" t="s">
        <v>126</v>
      </c>
      <c r="C313" s="22">
        <v>32</v>
      </c>
      <c r="D313" s="22">
        <v>20</v>
      </c>
      <c r="E313" s="22">
        <f t="shared" si="8"/>
        <v>52</v>
      </c>
      <c r="F313" s="13" t="s">
        <v>816</v>
      </c>
    </row>
    <row r="314" spans="1:6" s="13" customFormat="1" ht="15.95" customHeight="1" x14ac:dyDescent="0.2">
      <c r="A314" s="20">
        <v>36</v>
      </c>
      <c r="B314" s="21" t="s">
        <v>151</v>
      </c>
      <c r="C314" s="22">
        <v>15</v>
      </c>
      <c r="D314" s="22">
        <v>2</v>
      </c>
      <c r="E314" s="22">
        <f t="shared" si="8"/>
        <v>17</v>
      </c>
      <c r="F314" s="13" t="s">
        <v>833</v>
      </c>
    </row>
    <row r="315" spans="1:6" s="13" customFormat="1" ht="15.95" customHeight="1" x14ac:dyDescent="0.2">
      <c r="A315" s="20">
        <v>37</v>
      </c>
      <c r="B315" s="21" t="s">
        <v>150</v>
      </c>
      <c r="C315" s="22">
        <v>13</v>
      </c>
      <c r="D315" s="22">
        <v>20</v>
      </c>
      <c r="E315" s="22">
        <f t="shared" si="8"/>
        <v>33</v>
      </c>
      <c r="F315" s="13" t="s">
        <v>827</v>
      </c>
    </row>
    <row r="316" spans="1:6" s="13" customFormat="1" ht="15.95" customHeight="1" x14ac:dyDescent="0.2">
      <c r="A316" s="20">
        <v>38</v>
      </c>
      <c r="B316" s="21" t="s">
        <v>153</v>
      </c>
      <c r="C316" s="22">
        <v>18</v>
      </c>
      <c r="D316" s="22">
        <v>11</v>
      </c>
      <c r="E316" s="22">
        <f t="shared" si="8"/>
        <v>29</v>
      </c>
      <c r="F316" s="13" t="s">
        <v>828</v>
      </c>
    </row>
    <row r="317" spans="1:6" s="13" customFormat="1" ht="15.95" customHeight="1" x14ac:dyDescent="0.2">
      <c r="A317" s="20">
        <v>39</v>
      </c>
      <c r="B317" s="21" t="s">
        <v>156</v>
      </c>
      <c r="C317" s="22">
        <v>28</v>
      </c>
      <c r="D317" s="22">
        <v>11</v>
      </c>
      <c r="E317" s="22">
        <f t="shared" si="8"/>
        <v>39</v>
      </c>
      <c r="F317" s="13" t="s">
        <v>820</v>
      </c>
    </row>
    <row r="318" spans="1:6" s="13" customFormat="1" ht="15.95" customHeight="1" x14ac:dyDescent="0.2">
      <c r="A318" s="20">
        <v>40</v>
      </c>
      <c r="B318" s="21" t="s">
        <v>144</v>
      </c>
      <c r="C318" s="22">
        <v>8</v>
      </c>
      <c r="D318" s="22">
        <v>10</v>
      </c>
      <c r="E318" s="22">
        <f t="shared" si="8"/>
        <v>18</v>
      </c>
      <c r="F318" s="13" t="s">
        <v>829</v>
      </c>
    </row>
    <row r="319" spans="1:6" s="13" customFormat="1" ht="15.95" customHeight="1" x14ac:dyDescent="0.2">
      <c r="A319" s="20">
        <v>41</v>
      </c>
      <c r="B319" s="21" t="s">
        <v>157</v>
      </c>
      <c r="C319" s="22">
        <v>22</v>
      </c>
      <c r="D319" s="22">
        <v>20</v>
      </c>
      <c r="E319" s="22">
        <f t="shared" si="8"/>
        <v>42</v>
      </c>
      <c r="F319" s="13" t="s">
        <v>817</v>
      </c>
    </row>
    <row r="320" spans="1:6" s="13" customFormat="1" ht="15.95" customHeight="1" x14ac:dyDescent="0.2">
      <c r="A320" s="20">
        <v>42</v>
      </c>
      <c r="B320" s="21" t="s">
        <v>132</v>
      </c>
      <c r="C320" s="22">
        <v>24</v>
      </c>
      <c r="D320" s="22">
        <v>16</v>
      </c>
      <c r="E320" s="22">
        <f t="shared" si="8"/>
        <v>40</v>
      </c>
      <c r="F320" s="13" t="s">
        <v>817</v>
      </c>
    </row>
    <row r="321" spans="1:6" s="13" customFormat="1" ht="15.95" customHeight="1" x14ac:dyDescent="0.2">
      <c r="A321" s="20">
        <v>43</v>
      </c>
      <c r="B321" s="21" t="s">
        <v>160</v>
      </c>
      <c r="C321" s="22">
        <v>13</v>
      </c>
      <c r="D321" s="22">
        <v>11</v>
      </c>
      <c r="E321" s="22">
        <f t="shared" si="8"/>
        <v>24</v>
      </c>
      <c r="F321" s="13" t="s">
        <v>834</v>
      </c>
    </row>
    <row r="322" spans="1:6" s="13" customFormat="1" ht="15.95" customHeight="1" x14ac:dyDescent="0.2">
      <c r="A322" s="20">
        <v>44</v>
      </c>
      <c r="B322" s="21" t="s">
        <v>146</v>
      </c>
      <c r="C322" s="22">
        <v>35</v>
      </c>
      <c r="D322" s="22">
        <v>0</v>
      </c>
      <c r="E322" s="22">
        <f t="shared" si="8"/>
        <v>35</v>
      </c>
      <c r="F322" s="13" t="s">
        <v>821</v>
      </c>
    </row>
    <row r="323" spans="1:6" s="13" customFormat="1" ht="15.95" customHeight="1" x14ac:dyDescent="0.2">
      <c r="A323" s="24" t="s">
        <v>59</v>
      </c>
      <c r="B323" s="23"/>
      <c r="C323" s="32">
        <f>SUM(C279:C322)</f>
        <v>1838</v>
      </c>
      <c r="D323" s="32">
        <f>SUM(D279:D322)</f>
        <v>255</v>
      </c>
      <c r="E323" s="32">
        <f>SUM(E279:E322)</f>
        <v>2093</v>
      </c>
    </row>
    <row r="324" spans="1:6" s="13" customFormat="1" ht="9.9499999999999993" customHeight="1" x14ac:dyDescent="0.2">
      <c r="A324" s="28"/>
      <c r="B324" s="29"/>
      <c r="C324" s="30"/>
      <c r="D324" s="30"/>
      <c r="E324" s="30"/>
    </row>
    <row r="325" spans="1:6" s="13" customFormat="1" ht="17.100000000000001" customHeight="1" x14ac:dyDescent="0.2">
      <c r="A325" s="65" t="s">
        <v>479</v>
      </c>
      <c r="B325" s="66"/>
      <c r="C325" s="66"/>
      <c r="D325" s="66"/>
      <c r="E325" s="67"/>
    </row>
    <row r="326" spans="1:6" s="13" customFormat="1" ht="17.100000000000001" customHeight="1" x14ac:dyDescent="0.2">
      <c r="A326" s="68" t="s">
        <v>753</v>
      </c>
      <c r="B326" s="69"/>
      <c r="C326" s="69"/>
      <c r="D326" s="69"/>
      <c r="E326" s="70"/>
    </row>
    <row r="327" spans="1:6" s="13" customFormat="1" ht="17.100000000000001" customHeight="1" x14ac:dyDescent="0.2">
      <c r="A327" s="20">
        <v>1</v>
      </c>
      <c r="B327" s="21" t="s">
        <v>480</v>
      </c>
      <c r="C327" s="22">
        <v>3</v>
      </c>
      <c r="D327" s="22">
        <v>0</v>
      </c>
      <c r="E327" s="22">
        <f t="shared" ref="E327:E328" si="9">SUM(C327:D327)</f>
        <v>3</v>
      </c>
      <c r="F327" s="13" t="s">
        <v>804</v>
      </c>
    </row>
    <row r="328" spans="1:6" s="13" customFormat="1" ht="17.100000000000001" customHeight="1" x14ac:dyDescent="0.2">
      <c r="A328" s="20">
        <v>2</v>
      </c>
      <c r="B328" s="21" t="s">
        <v>481</v>
      </c>
      <c r="C328" s="22">
        <v>1</v>
      </c>
      <c r="D328" s="22">
        <v>0</v>
      </c>
      <c r="E328" s="22">
        <f t="shared" si="9"/>
        <v>1</v>
      </c>
      <c r="F328" s="13" t="s">
        <v>807</v>
      </c>
    </row>
    <row r="329" spans="1:6" s="13" customFormat="1" ht="17.100000000000001" customHeight="1" x14ac:dyDescent="0.2">
      <c r="A329" s="24" t="s">
        <v>59</v>
      </c>
      <c r="B329" s="23"/>
      <c r="C329" s="32">
        <f>SUM(C327:C328)</f>
        <v>4</v>
      </c>
      <c r="D329" s="32">
        <f>SUM(D327:D328)</f>
        <v>0</v>
      </c>
      <c r="E329" s="32">
        <f>SUM(E327:E328)</f>
        <v>4</v>
      </c>
    </row>
    <row r="330" spans="1:6" s="13" customFormat="1" ht="9.9499999999999993" customHeight="1" x14ac:dyDescent="0.2">
      <c r="A330" s="28"/>
      <c r="B330" s="29"/>
      <c r="C330" s="30"/>
      <c r="D330" s="30"/>
      <c r="E330" s="30"/>
    </row>
    <row r="331" spans="1:6" s="13" customFormat="1" ht="17.100000000000001" customHeight="1" x14ac:dyDescent="0.2">
      <c r="A331" s="65" t="s">
        <v>338</v>
      </c>
      <c r="B331" s="66"/>
      <c r="C331" s="66"/>
      <c r="D331" s="66"/>
      <c r="E331" s="67"/>
    </row>
    <row r="332" spans="1:6" s="13" customFormat="1" ht="17.100000000000001" customHeight="1" x14ac:dyDescent="0.2">
      <c r="A332" s="68" t="s">
        <v>753</v>
      </c>
      <c r="B332" s="69"/>
      <c r="C332" s="69"/>
      <c r="D332" s="69"/>
      <c r="E332" s="70"/>
    </row>
    <row r="333" spans="1:6" s="13" customFormat="1" ht="17.100000000000001" customHeight="1" x14ac:dyDescent="0.2">
      <c r="A333" s="20">
        <v>1</v>
      </c>
      <c r="B333" s="21" t="s">
        <v>339</v>
      </c>
      <c r="C333" s="22">
        <v>12</v>
      </c>
      <c r="D333" s="22">
        <v>0</v>
      </c>
      <c r="E333" s="22">
        <f t="shared" ref="E333:E338" si="10">SUM(C333:D333)</f>
        <v>12</v>
      </c>
      <c r="F333" s="13" t="s">
        <v>797</v>
      </c>
    </row>
    <row r="334" spans="1:6" s="13" customFormat="1" ht="17.100000000000001" customHeight="1" x14ac:dyDescent="0.2">
      <c r="A334" s="20">
        <v>2</v>
      </c>
      <c r="B334" s="21" t="s">
        <v>341</v>
      </c>
      <c r="C334" s="22">
        <v>22</v>
      </c>
      <c r="D334" s="22">
        <v>0</v>
      </c>
      <c r="E334" s="22">
        <f t="shared" si="10"/>
        <v>22</v>
      </c>
      <c r="F334" s="13" t="s">
        <v>804</v>
      </c>
    </row>
    <row r="335" spans="1:6" s="13" customFormat="1" ht="17.100000000000001" customHeight="1" x14ac:dyDescent="0.2">
      <c r="A335" s="20">
        <v>3</v>
      </c>
      <c r="B335" s="21" t="s">
        <v>340</v>
      </c>
      <c r="C335" s="22">
        <v>14</v>
      </c>
      <c r="D335" s="22">
        <v>0</v>
      </c>
      <c r="E335" s="22">
        <f t="shared" si="10"/>
        <v>14</v>
      </c>
      <c r="F335" s="13" t="s">
        <v>805</v>
      </c>
    </row>
    <row r="336" spans="1:6" s="13" customFormat="1" ht="17.100000000000001" customHeight="1" x14ac:dyDescent="0.2">
      <c r="A336" s="20">
        <v>4</v>
      </c>
      <c r="B336" s="21" t="s">
        <v>342</v>
      </c>
      <c r="C336" s="22">
        <v>32</v>
      </c>
      <c r="D336" s="22">
        <v>0</v>
      </c>
      <c r="E336" s="22">
        <f t="shared" si="10"/>
        <v>32</v>
      </c>
      <c r="F336" s="13" t="s">
        <v>807</v>
      </c>
    </row>
    <row r="337" spans="1:6" s="13" customFormat="1" ht="17.100000000000001" customHeight="1" x14ac:dyDescent="0.2">
      <c r="A337" s="20">
        <v>5</v>
      </c>
      <c r="B337" s="21" t="s">
        <v>343</v>
      </c>
      <c r="C337" s="22">
        <v>30</v>
      </c>
      <c r="D337" s="22">
        <v>0</v>
      </c>
      <c r="E337" s="22">
        <f t="shared" si="10"/>
        <v>30</v>
      </c>
      <c r="F337" s="13" t="s">
        <v>807</v>
      </c>
    </row>
    <row r="338" spans="1:6" s="13" customFormat="1" ht="17.100000000000001" customHeight="1" x14ac:dyDescent="0.2">
      <c r="A338" s="20">
        <v>6</v>
      </c>
      <c r="B338" s="21" t="s">
        <v>344</v>
      </c>
      <c r="C338" s="22">
        <v>34</v>
      </c>
      <c r="D338" s="22">
        <v>0</v>
      </c>
      <c r="E338" s="22">
        <f t="shared" si="10"/>
        <v>34</v>
      </c>
      <c r="F338" s="13" t="s">
        <v>807</v>
      </c>
    </row>
    <row r="339" spans="1:6" s="13" customFormat="1" ht="17.100000000000001" customHeight="1" x14ac:dyDescent="0.2">
      <c r="A339" s="24" t="s">
        <v>59</v>
      </c>
      <c r="B339" s="23"/>
      <c r="C339" s="32">
        <f>SUM(C333:C338)</f>
        <v>144</v>
      </c>
      <c r="D339" s="32">
        <f>SUM(D333:D338)</f>
        <v>0</v>
      </c>
      <c r="E339" s="32">
        <f>SUM(E333:E338)</f>
        <v>144</v>
      </c>
    </row>
    <row r="340" spans="1:6" s="13" customFormat="1" ht="9.9499999999999993" customHeight="1" x14ac:dyDescent="0.2">
      <c r="A340" s="28"/>
      <c r="B340" s="29"/>
      <c r="C340" s="30"/>
      <c r="D340" s="30"/>
      <c r="E340" s="30"/>
    </row>
    <row r="341" spans="1:6" s="13" customFormat="1" ht="15.95" customHeight="1" x14ac:dyDescent="0.2">
      <c r="A341" s="65" t="s">
        <v>212</v>
      </c>
      <c r="B341" s="66"/>
      <c r="C341" s="66"/>
      <c r="D341" s="66"/>
      <c r="E341" s="67"/>
    </row>
    <row r="342" spans="1:6" s="13" customFormat="1" ht="15.95" customHeight="1" x14ac:dyDescent="0.2">
      <c r="A342" s="68" t="s">
        <v>753</v>
      </c>
      <c r="B342" s="69"/>
      <c r="C342" s="69"/>
      <c r="D342" s="69"/>
      <c r="E342" s="70"/>
    </row>
    <row r="343" spans="1:6" s="13" customFormat="1" ht="15.95" customHeight="1" x14ac:dyDescent="0.2">
      <c r="A343" s="20">
        <v>1</v>
      </c>
      <c r="B343" s="21" t="s">
        <v>214</v>
      </c>
      <c r="C343" s="22">
        <v>12</v>
      </c>
      <c r="D343" s="22">
        <v>1</v>
      </c>
      <c r="E343" s="22">
        <f t="shared" ref="E343:E349" si="11">SUM(C343:D343)</f>
        <v>13</v>
      </c>
      <c r="F343" s="13" t="s">
        <v>799</v>
      </c>
    </row>
    <row r="344" spans="1:6" s="13" customFormat="1" ht="15.95" customHeight="1" x14ac:dyDescent="0.2">
      <c r="A344" s="20">
        <v>2</v>
      </c>
      <c r="B344" s="21" t="s">
        <v>213</v>
      </c>
      <c r="C344" s="22">
        <v>18</v>
      </c>
      <c r="D344" s="22">
        <v>0</v>
      </c>
      <c r="E344" s="22">
        <f t="shared" si="11"/>
        <v>18</v>
      </c>
      <c r="F344" s="13" t="s">
        <v>804</v>
      </c>
    </row>
    <row r="345" spans="1:6" s="13" customFormat="1" ht="15.95" customHeight="1" x14ac:dyDescent="0.2">
      <c r="A345" s="20">
        <v>3</v>
      </c>
      <c r="B345" s="21" t="s">
        <v>215</v>
      </c>
      <c r="C345" s="22">
        <v>31</v>
      </c>
      <c r="D345" s="22">
        <v>0</v>
      </c>
      <c r="E345" s="22">
        <f t="shared" si="11"/>
        <v>31</v>
      </c>
      <c r="F345" s="13" t="s">
        <v>807</v>
      </c>
    </row>
    <row r="346" spans="1:6" s="13" customFormat="1" ht="15.95" customHeight="1" x14ac:dyDescent="0.2">
      <c r="A346" s="20">
        <v>4</v>
      </c>
      <c r="B346" s="21" t="s">
        <v>217</v>
      </c>
      <c r="C346" s="22">
        <v>25</v>
      </c>
      <c r="D346" s="22">
        <v>0</v>
      </c>
      <c r="E346" s="22">
        <f t="shared" si="11"/>
        <v>25</v>
      </c>
      <c r="F346" s="13" t="s">
        <v>807</v>
      </c>
    </row>
    <row r="347" spans="1:6" s="13" customFormat="1" ht="15.95" customHeight="1" x14ac:dyDescent="0.2">
      <c r="A347" s="20">
        <v>5</v>
      </c>
      <c r="B347" s="21" t="s">
        <v>219</v>
      </c>
      <c r="C347" s="22">
        <v>28</v>
      </c>
      <c r="D347" s="22">
        <v>0</v>
      </c>
      <c r="E347" s="22">
        <f t="shared" si="11"/>
        <v>28</v>
      </c>
      <c r="F347" s="13" t="s">
        <v>807</v>
      </c>
    </row>
    <row r="348" spans="1:6" s="13" customFormat="1" ht="15.95" customHeight="1" x14ac:dyDescent="0.2">
      <c r="A348" s="20">
        <v>6</v>
      </c>
      <c r="B348" s="21" t="s">
        <v>218</v>
      </c>
      <c r="C348" s="22">
        <v>25</v>
      </c>
      <c r="D348" s="22">
        <v>0</v>
      </c>
      <c r="E348" s="22">
        <f t="shared" si="11"/>
        <v>25</v>
      </c>
      <c r="F348" s="13" t="s">
        <v>807</v>
      </c>
    </row>
    <row r="349" spans="1:6" s="13" customFormat="1" ht="15.95" customHeight="1" x14ac:dyDescent="0.2">
      <c r="A349" s="20">
        <v>7</v>
      </c>
      <c r="B349" s="21" t="s">
        <v>216</v>
      </c>
      <c r="C349" s="22">
        <v>21</v>
      </c>
      <c r="D349" s="22">
        <v>0</v>
      </c>
      <c r="E349" s="22">
        <f t="shared" si="11"/>
        <v>21</v>
      </c>
      <c r="F349" s="13" t="s">
        <v>813</v>
      </c>
    </row>
    <row r="350" spans="1:6" s="13" customFormat="1" ht="15.95" customHeight="1" x14ac:dyDescent="0.2">
      <c r="A350" s="24" t="s">
        <v>59</v>
      </c>
      <c r="B350" s="23"/>
      <c r="C350" s="32">
        <f>SUM(C343:C349)</f>
        <v>160</v>
      </c>
      <c r="D350" s="32">
        <f>SUM(D343:D349)</f>
        <v>1</v>
      </c>
      <c r="E350" s="32">
        <f>SUM(E343:E349)</f>
        <v>161</v>
      </c>
    </row>
    <row r="351" spans="1:6" s="13" customFormat="1" ht="9.9499999999999993" customHeight="1" x14ac:dyDescent="0.2">
      <c r="A351" s="28"/>
      <c r="B351" s="29"/>
      <c r="C351" s="30"/>
      <c r="D351" s="30"/>
      <c r="E351" s="30"/>
    </row>
    <row r="352" spans="1:6" s="13" customFormat="1" ht="15.95" customHeight="1" x14ac:dyDescent="0.2">
      <c r="A352" s="65" t="s">
        <v>110</v>
      </c>
      <c r="B352" s="66"/>
      <c r="C352" s="66"/>
      <c r="D352" s="66"/>
      <c r="E352" s="67"/>
    </row>
    <row r="353" spans="1:6" s="13" customFormat="1" ht="15.95" customHeight="1" x14ac:dyDescent="0.2">
      <c r="A353" s="68" t="s">
        <v>753</v>
      </c>
      <c r="B353" s="69"/>
      <c r="C353" s="69"/>
      <c r="D353" s="69"/>
      <c r="E353" s="70"/>
    </row>
    <row r="354" spans="1:6" s="13" customFormat="1" ht="15.95" customHeight="1" x14ac:dyDescent="0.2">
      <c r="A354" s="20">
        <v>1</v>
      </c>
      <c r="B354" s="21" t="s">
        <v>113</v>
      </c>
      <c r="C354" s="22">
        <v>19</v>
      </c>
      <c r="D354" s="22">
        <v>0</v>
      </c>
      <c r="E354" s="22">
        <f>SUM(C354:D354)</f>
        <v>19</v>
      </c>
      <c r="F354" s="13" t="s">
        <v>804</v>
      </c>
    </row>
    <row r="355" spans="1:6" s="13" customFormat="1" ht="15.95" customHeight="1" x14ac:dyDescent="0.2">
      <c r="A355" s="20">
        <v>2</v>
      </c>
      <c r="B355" s="21" t="s">
        <v>114</v>
      </c>
      <c r="C355" s="22">
        <v>40</v>
      </c>
      <c r="D355" s="22">
        <v>0</v>
      </c>
      <c r="E355" s="22">
        <f>SUM(C355:D355)</f>
        <v>40</v>
      </c>
      <c r="F355" s="13" t="s">
        <v>807</v>
      </c>
    </row>
    <row r="356" spans="1:6" s="13" customFormat="1" ht="15.95" customHeight="1" x14ac:dyDescent="0.2">
      <c r="A356" s="20">
        <v>3</v>
      </c>
      <c r="B356" s="21" t="s">
        <v>112</v>
      </c>
      <c r="C356" s="22">
        <v>33</v>
      </c>
      <c r="D356" s="22">
        <v>0</v>
      </c>
      <c r="E356" s="22">
        <f>SUM(C356:D356)</f>
        <v>33</v>
      </c>
      <c r="F356" s="13" t="s">
        <v>807</v>
      </c>
    </row>
    <row r="357" spans="1:6" s="13" customFormat="1" ht="15.95" customHeight="1" x14ac:dyDescent="0.2">
      <c r="A357" s="20">
        <v>4</v>
      </c>
      <c r="B357" s="21" t="s">
        <v>115</v>
      </c>
      <c r="C357" s="22">
        <v>43</v>
      </c>
      <c r="D357" s="22">
        <v>0</v>
      </c>
      <c r="E357" s="22">
        <f>SUM(C357:D357)</f>
        <v>43</v>
      </c>
      <c r="F357" s="13" t="s">
        <v>807</v>
      </c>
    </row>
    <row r="358" spans="1:6" s="13" customFormat="1" ht="15.95" customHeight="1" x14ac:dyDescent="0.2">
      <c r="A358" s="24" t="s">
        <v>59</v>
      </c>
      <c r="B358" s="23"/>
      <c r="C358" s="32">
        <f>SUM(C354:C357)</f>
        <v>135</v>
      </c>
      <c r="D358" s="32">
        <f>SUM(D354:D357)</f>
        <v>0</v>
      </c>
      <c r="E358" s="32">
        <f>SUM(E354:E357)</f>
        <v>135</v>
      </c>
    </row>
    <row r="359" spans="1:6" s="13" customFormat="1" ht="9.9499999999999993" customHeight="1" x14ac:dyDescent="0.2">
      <c r="A359" s="28"/>
      <c r="B359" s="29"/>
      <c r="C359" s="30"/>
      <c r="D359" s="30"/>
      <c r="E359" s="30"/>
    </row>
    <row r="360" spans="1:6" s="13" customFormat="1" ht="15.95" customHeight="1" x14ac:dyDescent="0.2">
      <c r="A360" s="65" t="s">
        <v>455</v>
      </c>
      <c r="B360" s="66"/>
      <c r="C360" s="66"/>
      <c r="D360" s="66"/>
      <c r="E360" s="67"/>
    </row>
    <row r="361" spans="1:6" s="13" customFormat="1" ht="15.95" customHeight="1" x14ac:dyDescent="0.2">
      <c r="A361" s="65" t="s">
        <v>456</v>
      </c>
      <c r="B361" s="66"/>
      <c r="C361" s="66"/>
      <c r="D361" s="66"/>
      <c r="E361" s="67"/>
    </row>
    <row r="362" spans="1:6" s="13" customFormat="1" ht="15.95" customHeight="1" x14ac:dyDescent="0.2">
      <c r="A362" s="20">
        <v>1</v>
      </c>
      <c r="B362" s="21" t="s">
        <v>457</v>
      </c>
      <c r="C362" s="22">
        <v>16</v>
      </c>
      <c r="D362" s="22">
        <v>0</v>
      </c>
      <c r="E362" s="22">
        <f>SUM(C362:D362)</f>
        <v>16</v>
      </c>
      <c r="F362" s="13" t="s">
        <v>807</v>
      </c>
    </row>
    <row r="363" spans="1:6" s="13" customFormat="1" ht="15.95" customHeight="1" x14ac:dyDescent="0.2">
      <c r="A363" s="24" t="s">
        <v>59</v>
      </c>
      <c r="B363" s="23"/>
      <c r="C363" s="32">
        <f>SUM(C362:C362)</f>
        <v>16</v>
      </c>
      <c r="D363" s="32">
        <f>SUM(D362:D362)</f>
        <v>0</v>
      </c>
      <c r="E363" s="32">
        <f>SUM(E362:E362)</f>
        <v>16</v>
      </c>
    </row>
    <row r="364" spans="1:6" s="13" customFormat="1" ht="9.9499999999999993" customHeight="1" x14ac:dyDescent="0.2">
      <c r="A364" s="28"/>
      <c r="B364" s="29"/>
      <c r="C364" s="30"/>
      <c r="D364" s="30"/>
      <c r="E364" s="30"/>
    </row>
    <row r="365" spans="1:6" s="13" customFormat="1" ht="15.95" customHeight="1" x14ac:dyDescent="0.2">
      <c r="A365" s="65" t="s">
        <v>338</v>
      </c>
      <c r="B365" s="66"/>
      <c r="C365" s="66"/>
      <c r="D365" s="66"/>
      <c r="E365" s="67"/>
    </row>
    <row r="366" spans="1:6" s="13" customFormat="1" ht="15.95" customHeight="1" x14ac:dyDescent="0.2">
      <c r="A366" s="68" t="s">
        <v>754</v>
      </c>
      <c r="B366" s="69"/>
      <c r="C366" s="69"/>
      <c r="D366" s="69"/>
      <c r="E366" s="70"/>
    </row>
    <row r="367" spans="1:6" s="13" customFormat="1" ht="15.95" customHeight="1" x14ac:dyDescent="0.2">
      <c r="A367" s="20">
        <v>1</v>
      </c>
      <c r="B367" s="21" t="s">
        <v>345</v>
      </c>
      <c r="C367" s="22">
        <v>9</v>
      </c>
      <c r="D367" s="22">
        <v>0</v>
      </c>
      <c r="E367" s="22">
        <f t="shared" ref="E367:E368" si="12">SUM(C367:D367)</f>
        <v>9</v>
      </c>
      <c r="F367" s="13" t="s">
        <v>799</v>
      </c>
    </row>
    <row r="368" spans="1:6" s="13" customFormat="1" ht="15.95" customHeight="1" x14ac:dyDescent="0.2">
      <c r="A368" s="20">
        <v>2</v>
      </c>
      <c r="B368" s="21" t="s">
        <v>346</v>
      </c>
      <c r="C368" s="22">
        <v>13</v>
      </c>
      <c r="D368" s="22">
        <v>0</v>
      </c>
      <c r="E368" s="22">
        <f t="shared" si="12"/>
        <v>13</v>
      </c>
      <c r="F368" s="13" t="s">
        <v>807</v>
      </c>
    </row>
    <row r="369" spans="1:6" s="13" customFormat="1" ht="15.95" customHeight="1" x14ac:dyDescent="0.2">
      <c r="A369" s="24" t="s">
        <v>59</v>
      </c>
      <c r="B369" s="23"/>
      <c r="C369" s="32">
        <f>SUM(C367:C368)</f>
        <v>22</v>
      </c>
      <c r="D369" s="32">
        <f>SUM(D367:D368)</f>
        <v>0</v>
      </c>
      <c r="E369" s="32">
        <f>SUM(E367:E368)</f>
        <v>22</v>
      </c>
    </row>
    <row r="370" spans="1:6" s="13" customFormat="1" ht="9.9499999999999993" customHeight="1" x14ac:dyDescent="0.2">
      <c r="A370" s="28"/>
      <c r="B370" s="29"/>
      <c r="C370" s="30"/>
      <c r="D370" s="30"/>
      <c r="E370" s="30"/>
    </row>
    <row r="371" spans="1:6" s="13" customFormat="1" ht="15.95" customHeight="1" x14ac:dyDescent="0.2">
      <c r="A371" s="65" t="s">
        <v>212</v>
      </c>
      <c r="B371" s="66"/>
      <c r="C371" s="66"/>
      <c r="D371" s="66"/>
      <c r="E371" s="67"/>
    </row>
    <row r="372" spans="1:6" s="13" customFormat="1" ht="15.95" customHeight="1" x14ac:dyDescent="0.2">
      <c r="A372" s="68" t="s">
        <v>754</v>
      </c>
      <c r="B372" s="69"/>
      <c r="C372" s="69"/>
      <c r="D372" s="69"/>
      <c r="E372" s="70"/>
    </row>
    <row r="373" spans="1:6" s="13" customFormat="1" ht="15.95" customHeight="1" x14ac:dyDescent="0.2">
      <c r="A373" s="20">
        <v>1</v>
      </c>
      <c r="B373" s="21" t="s">
        <v>221</v>
      </c>
      <c r="C373" s="22">
        <v>15</v>
      </c>
      <c r="D373" s="22">
        <v>0</v>
      </c>
      <c r="E373" s="22">
        <f>SUM(C373:D373)</f>
        <v>15</v>
      </c>
      <c r="F373" s="13" t="s">
        <v>799</v>
      </c>
    </row>
    <row r="374" spans="1:6" s="13" customFormat="1" ht="15.95" customHeight="1" x14ac:dyDescent="0.2">
      <c r="A374" s="20">
        <v>2</v>
      </c>
      <c r="B374" s="21" t="s">
        <v>220</v>
      </c>
      <c r="C374" s="22">
        <v>15</v>
      </c>
      <c r="D374" s="22">
        <v>0</v>
      </c>
      <c r="E374" s="22">
        <f>SUM(C374:D374)</f>
        <v>15</v>
      </c>
      <c r="F374" s="13" t="s">
        <v>807</v>
      </c>
    </row>
    <row r="375" spans="1:6" s="13" customFormat="1" ht="15.95" customHeight="1" x14ac:dyDescent="0.2">
      <c r="A375" s="24" t="s">
        <v>59</v>
      </c>
      <c r="B375" s="23"/>
      <c r="C375" s="32">
        <f>SUM(C373:C374)</f>
        <v>30</v>
      </c>
      <c r="D375" s="32">
        <f>SUM(D373:D374)</f>
        <v>0</v>
      </c>
      <c r="E375" s="32">
        <f>SUM(E373:E374)</f>
        <v>30</v>
      </c>
    </row>
    <row r="376" spans="1:6" s="13" customFormat="1" ht="9.9499999999999993" customHeight="1" x14ac:dyDescent="0.2">
      <c r="A376" s="28"/>
      <c r="B376" s="29"/>
      <c r="C376" s="30"/>
      <c r="D376" s="30"/>
      <c r="E376" s="30"/>
    </row>
    <row r="377" spans="1:6" s="13" customFormat="1" ht="15.95" customHeight="1" x14ac:dyDescent="0.2">
      <c r="A377" s="65" t="s">
        <v>338</v>
      </c>
      <c r="B377" s="66"/>
      <c r="C377" s="66"/>
      <c r="D377" s="66"/>
      <c r="E377" s="67"/>
    </row>
    <row r="378" spans="1:6" s="13" customFormat="1" ht="15.95" customHeight="1" x14ac:dyDescent="0.2">
      <c r="A378" s="68" t="s">
        <v>755</v>
      </c>
      <c r="B378" s="69"/>
      <c r="C378" s="69"/>
      <c r="D378" s="69"/>
      <c r="E378" s="70"/>
    </row>
    <row r="379" spans="1:6" s="13" customFormat="1" ht="15.95" customHeight="1" x14ac:dyDescent="0.2">
      <c r="A379" s="20">
        <v>1</v>
      </c>
      <c r="B379" s="21" t="s">
        <v>351</v>
      </c>
      <c r="C379" s="22">
        <v>13</v>
      </c>
      <c r="D379" s="22">
        <v>0</v>
      </c>
      <c r="E379" s="22">
        <f>SUM(C379:D379)</f>
        <v>13</v>
      </c>
      <c r="F379" s="13" t="s">
        <v>799</v>
      </c>
    </row>
    <row r="380" spans="1:6" s="13" customFormat="1" ht="15.95" customHeight="1" x14ac:dyDescent="0.2">
      <c r="A380" s="20">
        <v>2</v>
      </c>
      <c r="B380" s="21" t="s">
        <v>347</v>
      </c>
      <c r="C380" s="22">
        <v>19</v>
      </c>
      <c r="D380" s="22">
        <v>0</v>
      </c>
      <c r="E380" s="22">
        <f>SUM(C380:D380)</f>
        <v>19</v>
      </c>
      <c r="F380" s="13" t="s">
        <v>807</v>
      </c>
    </row>
    <row r="381" spans="1:6" s="13" customFormat="1" ht="15.95" customHeight="1" x14ac:dyDescent="0.2">
      <c r="A381" s="20">
        <v>3</v>
      </c>
      <c r="B381" s="21" t="s">
        <v>348</v>
      </c>
      <c r="C381" s="22">
        <v>22</v>
      </c>
      <c r="D381" s="22">
        <v>0</v>
      </c>
      <c r="E381" s="22">
        <f>SUM(C381:D381)</f>
        <v>22</v>
      </c>
      <c r="F381" s="13" t="s">
        <v>807</v>
      </c>
    </row>
    <row r="382" spans="1:6" s="13" customFormat="1" ht="15.95" customHeight="1" x14ac:dyDescent="0.2">
      <c r="A382" s="20">
        <v>4</v>
      </c>
      <c r="B382" s="21" t="s">
        <v>349</v>
      </c>
      <c r="C382" s="22">
        <v>25</v>
      </c>
      <c r="D382" s="22">
        <v>0</v>
      </c>
      <c r="E382" s="22">
        <f>SUM(C382:D382)</f>
        <v>25</v>
      </c>
      <c r="F382" s="13" t="s">
        <v>807</v>
      </c>
    </row>
    <row r="383" spans="1:6" s="13" customFormat="1" ht="15.95" customHeight="1" x14ac:dyDescent="0.2">
      <c r="A383" s="20">
        <v>5</v>
      </c>
      <c r="B383" s="21" t="s">
        <v>350</v>
      </c>
      <c r="C383" s="22">
        <v>22</v>
      </c>
      <c r="D383" s="22">
        <v>0</v>
      </c>
      <c r="E383" s="22">
        <f>SUM(C383:D383)</f>
        <v>22</v>
      </c>
      <c r="F383" s="13" t="s">
        <v>807</v>
      </c>
    </row>
    <row r="384" spans="1:6" s="13" customFormat="1" ht="15.95" customHeight="1" x14ac:dyDescent="0.2">
      <c r="A384" s="24" t="s">
        <v>59</v>
      </c>
      <c r="B384" s="23"/>
      <c r="C384" s="32">
        <f>SUM(C379:C383)</f>
        <v>101</v>
      </c>
      <c r="D384" s="32">
        <f>SUM(D379:D383)</f>
        <v>0</v>
      </c>
      <c r="E384" s="32">
        <f>SUM(E379:E383)</f>
        <v>101</v>
      </c>
    </row>
    <row r="385" spans="1:6" s="13" customFormat="1" ht="9.9499999999999993" customHeight="1" x14ac:dyDescent="0.2">
      <c r="A385" s="28"/>
      <c r="B385" s="29"/>
      <c r="C385" s="30"/>
      <c r="D385" s="30"/>
      <c r="E385" s="30"/>
    </row>
    <row r="386" spans="1:6" s="13" customFormat="1" ht="15.95" customHeight="1" x14ac:dyDescent="0.2">
      <c r="A386" s="65" t="s">
        <v>212</v>
      </c>
      <c r="B386" s="66"/>
      <c r="C386" s="66"/>
      <c r="D386" s="66"/>
      <c r="E386" s="67"/>
    </row>
    <row r="387" spans="1:6" s="13" customFormat="1" ht="15.95" customHeight="1" x14ac:dyDescent="0.2">
      <c r="A387" s="68" t="s">
        <v>755</v>
      </c>
      <c r="B387" s="69"/>
      <c r="C387" s="69"/>
      <c r="D387" s="69"/>
      <c r="E387" s="70"/>
    </row>
    <row r="388" spans="1:6" s="13" customFormat="1" ht="15.95" customHeight="1" x14ac:dyDescent="0.2">
      <c r="A388" s="20">
        <v>1</v>
      </c>
      <c r="B388" s="21" t="s">
        <v>222</v>
      </c>
      <c r="C388" s="22">
        <v>28</v>
      </c>
      <c r="D388" s="22">
        <v>0</v>
      </c>
      <c r="E388" s="22">
        <f t="shared" ref="E388:E389" si="13">SUM(C388:D388)</f>
        <v>28</v>
      </c>
      <c r="F388" s="13" t="s">
        <v>807</v>
      </c>
    </row>
    <row r="389" spans="1:6" s="13" customFormat="1" ht="15.95" customHeight="1" x14ac:dyDescent="0.2">
      <c r="A389" s="20">
        <v>2</v>
      </c>
      <c r="B389" s="21" t="s">
        <v>223</v>
      </c>
      <c r="C389" s="22">
        <v>27</v>
      </c>
      <c r="D389" s="22">
        <v>0</v>
      </c>
      <c r="E389" s="22">
        <f t="shared" si="13"/>
        <v>27</v>
      </c>
      <c r="F389" s="13" t="s">
        <v>807</v>
      </c>
    </row>
    <row r="390" spans="1:6" s="13" customFormat="1" ht="15.95" customHeight="1" x14ac:dyDescent="0.2">
      <c r="A390" s="24" t="s">
        <v>59</v>
      </c>
      <c r="B390" s="23"/>
      <c r="C390" s="32">
        <f>SUM(C388:C389)</f>
        <v>55</v>
      </c>
      <c r="D390" s="32">
        <f>SUM(D388:D389)</f>
        <v>0</v>
      </c>
      <c r="E390" s="32">
        <f>SUM(E388:E389)</f>
        <v>55</v>
      </c>
    </row>
    <row r="391" spans="1:6" s="13" customFormat="1" ht="9.9499999999999993" customHeight="1" x14ac:dyDescent="0.2">
      <c r="A391" s="28"/>
      <c r="B391" s="29"/>
      <c r="C391" s="30"/>
      <c r="D391" s="30"/>
      <c r="E391" s="30"/>
    </row>
    <row r="392" spans="1:6" s="13" customFormat="1" ht="18" customHeight="1" x14ac:dyDescent="0.2">
      <c r="A392" s="65" t="s">
        <v>110</v>
      </c>
      <c r="B392" s="66"/>
      <c r="C392" s="66"/>
      <c r="D392" s="66"/>
      <c r="E392" s="67"/>
    </row>
    <row r="393" spans="1:6" s="13" customFormat="1" ht="18" customHeight="1" x14ac:dyDescent="0.2">
      <c r="A393" s="68" t="s">
        <v>755</v>
      </c>
      <c r="B393" s="69"/>
      <c r="C393" s="69"/>
      <c r="D393" s="69"/>
      <c r="E393" s="70"/>
    </row>
    <row r="394" spans="1:6" s="13" customFormat="1" ht="18" customHeight="1" x14ac:dyDescent="0.2">
      <c r="A394" s="20">
        <v>1</v>
      </c>
      <c r="B394" s="21" t="s">
        <v>116</v>
      </c>
      <c r="C394" s="22">
        <v>18</v>
      </c>
      <c r="D394" s="22">
        <v>0</v>
      </c>
      <c r="E394" s="22">
        <f t="shared" ref="E394" si="14">SUM(C394:D394)</f>
        <v>18</v>
      </c>
      <c r="F394" s="13" t="s">
        <v>807</v>
      </c>
    </row>
    <row r="395" spans="1:6" s="13" customFormat="1" ht="18" customHeight="1" x14ac:dyDescent="0.2">
      <c r="A395" s="24" t="s">
        <v>59</v>
      </c>
      <c r="B395" s="23"/>
      <c r="C395" s="32">
        <f>SUM(C394:C394)</f>
        <v>18</v>
      </c>
      <c r="D395" s="32">
        <f>SUM(D394:D394)</f>
        <v>0</v>
      </c>
      <c r="E395" s="32">
        <f>SUM(E394:E394)</f>
        <v>18</v>
      </c>
    </row>
    <row r="396" spans="1:6" s="13" customFormat="1" ht="9.9499999999999993" customHeight="1" x14ac:dyDescent="0.2">
      <c r="A396" s="28"/>
      <c r="B396" s="29"/>
      <c r="C396" s="30"/>
      <c r="D396" s="30"/>
      <c r="E396" s="30"/>
    </row>
    <row r="397" spans="1:6" s="13" customFormat="1" ht="17.100000000000001" customHeight="1" x14ac:dyDescent="0.2">
      <c r="A397" s="65" t="s">
        <v>212</v>
      </c>
      <c r="B397" s="66"/>
      <c r="C397" s="66"/>
      <c r="D397" s="66"/>
      <c r="E397" s="67"/>
    </row>
    <row r="398" spans="1:6" s="13" customFormat="1" ht="17.100000000000001" customHeight="1" x14ac:dyDescent="0.2">
      <c r="A398" s="68" t="s">
        <v>756</v>
      </c>
      <c r="B398" s="69"/>
      <c r="C398" s="69"/>
      <c r="D398" s="69"/>
      <c r="E398" s="70"/>
    </row>
    <row r="399" spans="1:6" s="13" customFormat="1" ht="17.100000000000001" customHeight="1" x14ac:dyDescent="0.2">
      <c r="A399" s="20">
        <v>1</v>
      </c>
      <c r="B399" s="21" t="s">
        <v>267</v>
      </c>
      <c r="C399" s="22">
        <v>13</v>
      </c>
      <c r="D399" s="22">
        <v>0</v>
      </c>
      <c r="E399" s="22">
        <f>SUM(C399:D399)</f>
        <v>13</v>
      </c>
      <c r="F399" s="13" t="s">
        <v>796</v>
      </c>
    </row>
    <row r="400" spans="1:6" s="13" customFormat="1" ht="17.100000000000001" customHeight="1" x14ac:dyDescent="0.2">
      <c r="A400" s="20">
        <v>2</v>
      </c>
      <c r="B400" s="21" t="s">
        <v>266</v>
      </c>
      <c r="C400" s="22">
        <v>33</v>
      </c>
      <c r="D400" s="22">
        <v>0</v>
      </c>
      <c r="E400" s="22">
        <f>SUM(C400:D400)</f>
        <v>33</v>
      </c>
      <c r="F400" s="13" t="s">
        <v>804</v>
      </c>
    </row>
    <row r="401" spans="1:6" s="13" customFormat="1" ht="17.100000000000001" customHeight="1" x14ac:dyDescent="0.2">
      <c r="A401" s="20">
        <v>3</v>
      </c>
      <c r="B401" s="21" t="s">
        <v>269</v>
      </c>
      <c r="C401" s="22">
        <v>12</v>
      </c>
      <c r="D401" s="22">
        <v>0</v>
      </c>
      <c r="E401" s="22">
        <f>SUM(C401:D401)</f>
        <v>12</v>
      </c>
      <c r="F401" s="13" t="s">
        <v>813</v>
      </c>
    </row>
    <row r="402" spans="1:6" s="13" customFormat="1" ht="17.100000000000001" customHeight="1" x14ac:dyDescent="0.2">
      <c r="A402" s="20">
        <v>4</v>
      </c>
      <c r="B402" s="21" t="s">
        <v>268</v>
      </c>
      <c r="C402" s="22">
        <v>3</v>
      </c>
      <c r="D402" s="22">
        <v>7</v>
      </c>
      <c r="E402" s="22">
        <f>SUM(C402:D402)</f>
        <v>10</v>
      </c>
      <c r="F402" s="13" t="s">
        <v>817</v>
      </c>
    </row>
    <row r="403" spans="1:6" s="13" customFormat="1" ht="17.100000000000001" customHeight="1" x14ac:dyDescent="0.2">
      <c r="A403" s="24" t="s">
        <v>59</v>
      </c>
      <c r="B403" s="23"/>
      <c r="C403" s="32">
        <f>SUM(C399:C402)</f>
        <v>61</v>
      </c>
      <c r="D403" s="32">
        <f>SUM(D399:D402)</f>
        <v>7</v>
      </c>
      <c r="E403" s="32">
        <f>SUM(E399:E402)</f>
        <v>68</v>
      </c>
    </row>
    <row r="404" spans="1:6" s="13" customFormat="1" ht="9.9499999999999993" customHeight="1" x14ac:dyDescent="0.2">
      <c r="A404" s="28"/>
      <c r="B404" s="29"/>
      <c r="C404" s="30"/>
      <c r="D404" s="30"/>
      <c r="E404" s="30"/>
    </row>
    <row r="405" spans="1:6" s="13" customFormat="1" ht="18" customHeight="1" x14ac:dyDescent="0.2">
      <c r="A405" s="65" t="s">
        <v>110</v>
      </c>
      <c r="B405" s="66"/>
      <c r="C405" s="66"/>
      <c r="D405" s="66"/>
      <c r="E405" s="67"/>
    </row>
    <row r="406" spans="1:6" s="13" customFormat="1" ht="18" customHeight="1" x14ac:dyDescent="0.2">
      <c r="A406" s="68" t="s">
        <v>756</v>
      </c>
      <c r="B406" s="69"/>
      <c r="C406" s="69"/>
      <c r="D406" s="69"/>
      <c r="E406" s="70"/>
    </row>
    <row r="407" spans="1:6" s="13" customFormat="1" ht="18" customHeight="1" x14ac:dyDescent="0.2">
      <c r="A407" s="20">
        <v>1</v>
      </c>
      <c r="B407" s="21" t="s">
        <v>161</v>
      </c>
      <c r="C407" s="22">
        <v>21</v>
      </c>
      <c r="D407" s="22">
        <v>0</v>
      </c>
      <c r="E407" s="22">
        <f t="shared" ref="E407:E408" si="15">SUM(C407:D407)</f>
        <v>21</v>
      </c>
      <c r="F407" s="13" t="s">
        <v>804</v>
      </c>
    </row>
    <row r="408" spans="1:6" s="13" customFormat="1" ht="18" customHeight="1" x14ac:dyDescent="0.2">
      <c r="A408" s="20">
        <v>2</v>
      </c>
      <c r="B408" s="21" t="s">
        <v>162</v>
      </c>
      <c r="C408" s="22">
        <v>13</v>
      </c>
      <c r="D408" s="22">
        <v>1</v>
      </c>
      <c r="E408" s="22">
        <f t="shared" si="15"/>
        <v>14</v>
      </c>
      <c r="F408" s="13" t="s">
        <v>813</v>
      </c>
    </row>
    <row r="409" spans="1:6" s="13" customFormat="1" ht="18" customHeight="1" x14ac:dyDescent="0.2">
      <c r="A409" s="24" t="s">
        <v>59</v>
      </c>
      <c r="B409" s="23"/>
      <c r="C409" s="32">
        <f>SUM(C407:C408)</f>
        <v>34</v>
      </c>
      <c r="D409" s="32">
        <f>SUM(D407:D408)</f>
        <v>1</v>
      </c>
      <c r="E409" s="32">
        <f>SUM(E407:E408)</f>
        <v>35</v>
      </c>
    </row>
    <row r="410" spans="1:6" s="13" customFormat="1" ht="9.9499999999999993" customHeight="1" x14ac:dyDescent="0.2">
      <c r="A410" s="28"/>
      <c r="B410" s="29"/>
      <c r="C410" s="30"/>
      <c r="D410" s="30"/>
      <c r="E410" s="30"/>
    </row>
    <row r="411" spans="1:6" s="13" customFormat="1" ht="17.100000000000001" customHeight="1" x14ac:dyDescent="0.2">
      <c r="A411" s="65" t="s">
        <v>458</v>
      </c>
      <c r="B411" s="66"/>
      <c r="C411" s="66"/>
      <c r="D411" s="66"/>
      <c r="E411" s="67"/>
    </row>
    <row r="412" spans="1:6" s="13" customFormat="1" ht="17.100000000000001" customHeight="1" x14ac:dyDescent="0.2">
      <c r="A412" s="68" t="s">
        <v>757</v>
      </c>
      <c r="B412" s="69"/>
      <c r="C412" s="69"/>
      <c r="D412" s="69"/>
      <c r="E412" s="70"/>
    </row>
    <row r="413" spans="1:6" s="13" customFormat="1" ht="17.100000000000001" customHeight="1" x14ac:dyDescent="0.2">
      <c r="A413" s="71" t="s">
        <v>758</v>
      </c>
      <c r="B413" s="21" t="s">
        <v>460</v>
      </c>
      <c r="C413" s="22">
        <v>4</v>
      </c>
      <c r="D413" s="22">
        <v>0</v>
      </c>
      <c r="E413" s="22">
        <f t="shared" ref="E413:E428" si="16">SUM(C413:D413)</f>
        <v>4</v>
      </c>
      <c r="F413" s="13" t="s">
        <v>797</v>
      </c>
    </row>
    <row r="414" spans="1:6" s="13" customFormat="1" ht="17.100000000000001" customHeight="1" x14ac:dyDescent="0.2">
      <c r="A414" s="79"/>
      <c r="B414" s="21" t="s">
        <v>462</v>
      </c>
      <c r="C414" s="22">
        <v>4</v>
      </c>
      <c r="D414" s="22">
        <v>0</v>
      </c>
      <c r="E414" s="22">
        <f t="shared" si="16"/>
        <v>4</v>
      </c>
      <c r="F414" s="13" t="s">
        <v>804</v>
      </c>
    </row>
    <row r="415" spans="1:6" s="13" customFormat="1" ht="17.100000000000001" customHeight="1" x14ac:dyDescent="0.2">
      <c r="A415" s="79"/>
      <c r="B415" s="21" t="s">
        <v>459</v>
      </c>
      <c r="C415" s="22">
        <v>4</v>
      </c>
      <c r="D415" s="22">
        <v>0</v>
      </c>
      <c r="E415" s="22">
        <f t="shared" si="16"/>
        <v>4</v>
      </c>
      <c r="F415" s="13" t="s">
        <v>807</v>
      </c>
    </row>
    <row r="416" spans="1:6" s="13" customFormat="1" ht="17.100000000000001" customHeight="1" x14ac:dyDescent="0.2">
      <c r="A416" s="79"/>
      <c r="B416" s="21" t="s">
        <v>461</v>
      </c>
      <c r="C416" s="22">
        <v>4</v>
      </c>
      <c r="D416" s="22">
        <v>0</v>
      </c>
      <c r="E416" s="22">
        <f t="shared" si="16"/>
        <v>4</v>
      </c>
      <c r="F416" s="13" t="s">
        <v>814</v>
      </c>
    </row>
    <row r="417" spans="1:6" s="13" customFormat="1" ht="17.100000000000001" customHeight="1" x14ac:dyDescent="0.2">
      <c r="A417" s="79"/>
      <c r="B417" s="21" t="s">
        <v>463</v>
      </c>
      <c r="C417" s="22">
        <v>0</v>
      </c>
      <c r="D417" s="22">
        <v>4</v>
      </c>
      <c r="E417" s="22">
        <f t="shared" si="16"/>
        <v>4</v>
      </c>
      <c r="F417" s="13" t="s">
        <v>815</v>
      </c>
    </row>
    <row r="418" spans="1:6" s="13" customFormat="1" ht="17.100000000000001" customHeight="1" x14ac:dyDescent="0.2">
      <c r="A418" s="72"/>
      <c r="B418" s="21" t="s">
        <v>465</v>
      </c>
      <c r="C418" s="22">
        <v>1</v>
      </c>
      <c r="D418" s="22">
        <v>1</v>
      </c>
      <c r="E418" s="22">
        <f t="shared" si="16"/>
        <v>2</v>
      </c>
      <c r="F418" s="13" t="s">
        <v>816</v>
      </c>
    </row>
    <row r="419" spans="1:6" s="13" customFormat="1" ht="17.100000000000001" customHeight="1" x14ac:dyDescent="0.2">
      <c r="A419" s="71" t="s">
        <v>759</v>
      </c>
      <c r="B419" s="21" t="s">
        <v>474</v>
      </c>
      <c r="C419" s="22">
        <v>6</v>
      </c>
      <c r="D419" s="22">
        <v>0</v>
      </c>
      <c r="E419" s="22">
        <f t="shared" si="16"/>
        <v>6</v>
      </c>
      <c r="F419" s="13" t="s">
        <v>807</v>
      </c>
    </row>
    <row r="420" spans="1:6" s="13" customFormat="1" ht="17.100000000000001" customHeight="1" x14ac:dyDescent="0.2">
      <c r="A420" s="72"/>
      <c r="B420" s="21" t="s">
        <v>464</v>
      </c>
      <c r="C420" s="22">
        <v>0</v>
      </c>
      <c r="D420" s="22">
        <v>1</v>
      </c>
      <c r="E420" s="22">
        <f t="shared" si="16"/>
        <v>1</v>
      </c>
      <c r="F420" s="13" t="s">
        <v>808</v>
      </c>
    </row>
    <row r="421" spans="1:6" s="13" customFormat="1" ht="17.100000000000001" customHeight="1" x14ac:dyDescent="0.2">
      <c r="A421" s="20"/>
      <c r="B421" s="21" t="s">
        <v>468</v>
      </c>
      <c r="C421" s="22">
        <v>47</v>
      </c>
      <c r="D421" s="22">
        <v>0</v>
      </c>
      <c r="E421" s="22">
        <f t="shared" si="16"/>
        <v>47</v>
      </c>
      <c r="F421" s="13" t="s">
        <v>797</v>
      </c>
    </row>
    <row r="422" spans="1:6" s="13" customFormat="1" ht="17.100000000000001" customHeight="1" x14ac:dyDescent="0.2">
      <c r="A422" s="20"/>
      <c r="B422" s="21" t="s">
        <v>469</v>
      </c>
      <c r="C422" s="22">
        <v>18</v>
      </c>
      <c r="D422" s="22">
        <v>0</v>
      </c>
      <c r="E422" s="22">
        <f t="shared" si="16"/>
        <v>18</v>
      </c>
      <c r="F422" s="13" t="s">
        <v>803</v>
      </c>
    </row>
    <row r="423" spans="1:6" s="13" customFormat="1" ht="17.100000000000001" customHeight="1" x14ac:dyDescent="0.2">
      <c r="A423" s="20"/>
      <c r="B423" s="21" t="s">
        <v>472</v>
      </c>
      <c r="C423" s="22">
        <v>10</v>
      </c>
      <c r="D423" s="22">
        <v>0</v>
      </c>
      <c r="E423" s="22">
        <f t="shared" si="16"/>
        <v>10</v>
      </c>
      <c r="F423" s="13" t="s">
        <v>804</v>
      </c>
    </row>
    <row r="424" spans="1:6" s="13" customFormat="1" ht="17.100000000000001" customHeight="1" x14ac:dyDescent="0.2">
      <c r="A424" s="20"/>
      <c r="B424" s="21" t="s">
        <v>466</v>
      </c>
      <c r="C424" s="22">
        <v>40</v>
      </c>
      <c r="D424" s="22">
        <v>0</v>
      </c>
      <c r="E424" s="22">
        <f t="shared" si="16"/>
        <v>40</v>
      </c>
      <c r="F424" s="13" t="s">
        <v>807</v>
      </c>
    </row>
    <row r="425" spans="1:6" s="13" customFormat="1" ht="17.100000000000001" customHeight="1" x14ac:dyDescent="0.2">
      <c r="A425" s="20"/>
      <c r="B425" s="21" t="s">
        <v>473</v>
      </c>
      <c r="C425" s="22">
        <v>2</v>
      </c>
      <c r="D425" s="22">
        <v>8</v>
      </c>
      <c r="E425" s="22">
        <f t="shared" si="16"/>
        <v>10</v>
      </c>
      <c r="F425" s="13" t="s">
        <v>808</v>
      </c>
    </row>
    <row r="426" spans="1:6" s="13" customFormat="1" ht="17.100000000000001" customHeight="1" x14ac:dyDescent="0.2">
      <c r="A426" s="20"/>
      <c r="B426" s="21" t="s">
        <v>467</v>
      </c>
      <c r="C426" s="22">
        <v>35</v>
      </c>
      <c r="D426" s="22">
        <v>9</v>
      </c>
      <c r="E426" s="22">
        <f t="shared" si="16"/>
        <v>44</v>
      </c>
      <c r="F426" s="13" t="s">
        <v>814</v>
      </c>
    </row>
    <row r="427" spans="1:6" s="13" customFormat="1" ht="17.100000000000001" customHeight="1" x14ac:dyDescent="0.2">
      <c r="A427" s="20"/>
      <c r="B427" s="21" t="s">
        <v>470</v>
      </c>
      <c r="C427" s="22">
        <v>0</v>
      </c>
      <c r="D427" s="22">
        <v>1</v>
      </c>
      <c r="E427" s="22">
        <f t="shared" si="16"/>
        <v>1</v>
      </c>
      <c r="F427" s="13" t="s">
        <v>815</v>
      </c>
    </row>
    <row r="428" spans="1:6" s="13" customFormat="1" ht="17.100000000000001" customHeight="1" x14ac:dyDescent="0.2">
      <c r="A428" s="20"/>
      <c r="B428" s="21" t="s">
        <v>471</v>
      </c>
      <c r="C428" s="22">
        <v>1</v>
      </c>
      <c r="D428" s="22">
        <v>5</v>
      </c>
      <c r="E428" s="22">
        <f t="shared" si="16"/>
        <v>6</v>
      </c>
      <c r="F428" s="13" t="s">
        <v>816</v>
      </c>
    </row>
    <row r="429" spans="1:6" s="13" customFormat="1" ht="17.100000000000001" customHeight="1" x14ac:dyDescent="0.2">
      <c r="A429" s="24" t="s">
        <v>59</v>
      </c>
      <c r="B429" s="23"/>
      <c r="C429" s="32">
        <f>SUM(C413:C428)</f>
        <v>176</v>
      </c>
      <c r="D429" s="32">
        <f>SUM(D413:D428)</f>
        <v>29</v>
      </c>
      <c r="E429" s="32">
        <f>SUM(E413:E428)</f>
        <v>205</v>
      </c>
    </row>
    <row r="430" spans="1:6" s="13" customFormat="1" ht="9.9499999999999993" customHeight="1" x14ac:dyDescent="0.2">
      <c r="A430" s="28"/>
      <c r="B430" s="29"/>
      <c r="C430" s="30"/>
      <c r="D430" s="30"/>
      <c r="E430" s="30"/>
    </row>
    <row r="431" spans="1:6" s="13" customFormat="1" ht="17.100000000000001" customHeight="1" x14ac:dyDescent="0.2">
      <c r="A431" s="65" t="s">
        <v>318</v>
      </c>
      <c r="B431" s="66"/>
      <c r="C431" s="66"/>
      <c r="D431" s="66"/>
      <c r="E431" s="67"/>
    </row>
    <row r="432" spans="1:6" s="13" customFormat="1" ht="17.100000000000001" customHeight="1" x14ac:dyDescent="0.2">
      <c r="A432" s="68" t="s">
        <v>757</v>
      </c>
      <c r="B432" s="69"/>
      <c r="C432" s="69"/>
      <c r="D432" s="69"/>
      <c r="E432" s="70"/>
    </row>
    <row r="433" spans="1:6" s="13" customFormat="1" ht="17.100000000000001" customHeight="1" x14ac:dyDescent="0.2">
      <c r="A433" s="20">
        <v>1</v>
      </c>
      <c r="B433" s="21" t="s">
        <v>334</v>
      </c>
      <c r="C433" s="22">
        <v>20</v>
      </c>
      <c r="D433" s="22">
        <v>0</v>
      </c>
      <c r="E433" s="22">
        <f t="shared" ref="E433:E450" si="17">SUM(C433:D433)</f>
        <v>20</v>
      </c>
      <c r="F433" s="13" t="s">
        <v>796</v>
      </c>
    </row>
    <row r="434" spans="1:6" s="13" customFormat="1" ht="17.100000000000001" customHeight="1" x14ac:dyDescent="0.2">
      <c r="A434" s="20">
        <v>2</v>
      </c>
      <c r="B434" s="21" t="s">
        <v>325</v>
      </c>
      <c r="C434" s="22">
        <v>16</v>
      </c>
      <c r="D434" s="22">
        <v>1</v>
      </c>
      <c r="E434" s="22">
        <f t="shared" si="17"/>
        <v>17</v>
      </c>
      <c r="F434" s="13" t="s">
        <v>797</v>
      </c>
    </row>
    <row r="435" spans="1:6" s="13" customFormat="1" ht="17.100000000000001" customHeight="1" x14ac:dyDescent="0.2">
      <c r="A435" s="71">
        <v>3</v>
      </c>
      <c r="B435" s="21" t="s">
        <v>333</v>
      </c>
      <c r="C435" s="22">
        <v>9</v>
      </c>
      <c r="D435" s="22">
        <v>0</v>
      </c>
      <c r="E435" s="22">
        <f t="shared" si="17"/>
        <v>9</v>
      </c>
      <c r="F435" s="13" t="s">
        <v>822</v>
      </c>
    </row>
    <row r="436" spans="1:6" s="13" customFormat="1" ht="17.100000000000001" customHeight="1" x14ac:dyDescent="0.2">
      <c r="A436" s="72"/>
      <c r="B436" s="21" t="s">
        <v>324</v>
      </c>
      <c r="C436" s="22">
        <v>5</v>
      </c>
      <c r="D436" s="22">
        <v>0</v>
      </c>
      <c r="E436" s="22">
        <f t="shared" si="17"/>
        <v>5</v>
      </c>
      <c r="F436" s="13" t="s">
        <v>803</v>
      </c>
    </row>
    <row r="437" spans="1:6" s="13" customFormat="1" ht="17.100000000000001" customHeight="1" x14ac:dyDescent="0.2">
      <c r="A437" s="20">
        <v>4</v>
      </c>
      <c r="B437" s="21" t="s">
        <v>322</v>
      </c>
      <c r="C437" s="22">
        <v>12</v>
      </c>
      <c r="D437" s="22">
        <v>0</v>
      </c>
      <c r="E437" s="22">
        <f t="shared" si="17"/>
        <v>12</v>
      </c>
      <c r="F437" s="13" t="s">
        <v>804</v>
      </c>
    </row>
    <row r="438" spans="1:6" s="13" customFormat="1" ht="17.100000000000001" customHeight="1" x14ac:dyDescent="0.2">
      <c r="A438" s="71">
        <v>5</v>
      </c>
      <c r="B438" s="21" t="s">
        <v>332</v>
      </c>
      <c r="C438" s="22">
        <v>8</v>
      </c>
      <c r="D438" s="22">
        <v>0</v>
      </c>
      <c r="E438" s="22">
        <f t="shared" si="17"/>
        <v>8</v>
      </c>
      <c r="F438" s="13" t="s">
        <v>818</v>
      </c>
    </row>
    <row r="439" spans="1:6" s="13" customFormat="1" ht="17.100000000000001" customHeight="1" x14ac:dyDescent="0.2">
      <c r="A439" s="72"/>
      <c r="B439" s="21" t="s">
        <v>329</v>
      </c>
      <c r="C439" s="22">
        <v>9</v>
      </c>
      <c r="D439" s="22">
        <v>0</v>
      </c>
      <c r="E439" s="22">
        <f t="shared" si="17"/>
        <v>9</v>
      </c>
      <c r="F439" s="13" t="s">
        <v>813</v>
      </c>
    </row>
    <row r="440" spans="1:6" s="13" customFormat="1" ht="17.100000000000001" customHeight="1" x14ac:dyDescent="0.2">
      <c r="A440" s="20">
        <v>6</v>
      </c>
      <c r="B440" s="21" t="s">
        <v>323</v>
      </c>
      <c r="C440" s="22">
        <v>5</v>
      </c>
      <c r="D440" s="22">
        <v>0</v>
      </c>
      <c r="E440" s="22">
        <f t="shared" si="17"/>
        <v>5</v>
      </c>
      <c r="F440" s="13" t="s">
        <v>807</v>
      </c>
    </row>
    <row r="441" spans="1:6" s="13" customFormat="1" ht="17.100000000000001" customHeight="1" x14ac:dyDescent="0.2">
      <c r="A441" s="20">
        <v>7</v>
      </c>
      <c r="B441" s="21" t="s">
        <v>336</v>
      </c>
      <c r="C441" s="22">
        <v>19</v>
      </c>
      <c r="D441" s="22">
        <v>0</v>
      </c>
      <c r="E441" s="22">
        <f t="shared" si="17"/>
        <v>19</v>
      </c>
      <c r="F441" s="13" t="s">
        <v>807</v>
      </c>
    </row>
    <row r="442" spans="1:6" s="13" customFormat="1" ht="17.100000000000001" customHeight="1" x14ac:dyDescent="0.2">
      <c r="A442" s="20">
        <v>8</v>
      </c>
      <c r="B442" s="21" t="s">
        <v>335</v>
      </c>
      <c r="C442" s="22">
        <v>16</v>
      </c>
      <c r="D442" s="22">
        <v>0</v>
      </c>
      <c r="E442" s="22">
        <f t="shared" si="17"/>
        <v>16</v>
      </c>
      <c r="F442" s="13" t="s">
        <v>807</v>
      </c>
    </row>
    <row r="443" spans="1:6" s="13" customFormat="1" ht="17.100000000000001" customHeight="1" x14ac:dyDescent="0.2">
      <c r="A443" s="20">
        <v>9</v>
      </c>
      <c r="B443" s="21" t="s">
        <v>326</v>
      </c>
      <c r="C443" s="22">
        <v>0</v>
      </c>
      <c r="D443" s="22">
        <v>6</v>
      </c>
      <c r="E443" s="22">
        <f t="shared" si="17"/>
        <v>6</v>
      </c>
      <c r="F443" s="13" t="s">
        <v>808</v>
      </c>
    </row>
    <row r="444" spans="1:6" s="13" customFormat="1" ht="17.100000000000001" customHeight="1" x14ac:dyDescent="0.2">
      <c r="A444" s="71">
        <v>10</v>
      </c>
      <c r="B444" s="21" t="s">
        <v>327</v>
      </c>
      <c r="C444" s="22">
        <v>11</v>
      </c>
      <c r="D444" s="22">
        <v>1</v>
      </c>
      <c r="E444" s="22">
        <f t="shared" si="17"/>
        <v>12</v>
      </c>
      <c r="F444" s="13" t="s">
        <v>812</v>
      </c>
    </row>
    <row r="445" spans="1:6" s="13" customFormat="1" ht="17.100000000000001" customHeight="1" x14ac:dyDescent="0.2">
      <c r="A445" s="72"/>
      <c r="B445" s="21" t="s">
        <v>330</v>
      </c>
      <c r="C445" s="22">
        <v>8</v>
      </c>
      <c r="D445" s="22">
        <v>0</v>
      </c>
      <c r="E445" s="22">
        <f t="shared" si="17"/>
        <v>8</v>
      </c>
      <c r="F445" s="13" t="s">
        <v>811</v>
      </c>
    </row>
    <row r="446" spans="1:6" s="13" customFormat="1" ht="17.100000000000001" customHeight="1" x14ac:dyDescent="0.2">
      <c r="A446" s="71">
        <v>11</v>
      </c>
      <c r="B446" s="21" t="s">
        <v>328</v>
      </c>
      <c r="C446" s="22">
        <v>9</v>
      </c>
      <c r="D446" s="22">
        <v>0</v>
      </c>
      <c r="E446" s="22">
        <f t="shared" si="17"/>
        <v>9</v>
      </c>
      <c r="F446" s="13" t="s">
        <v>810</v>
      </c>
    </row>
    <row r="447" spans="1:6" s="13" customFormat="1" ht="17.100000000000001" customHeight="1" x14ac:dyDescent="0.2">
      <c r="A447" s="72"/>
      <c r="B447" s="21" t="s">
        <v>319</v>
      </c>
      <c r="C447" s="22">
        <v>23</v>
      </c>
      <c r="D447" s="22">
        <v>1</v>
      </c>
      <c r="E447" s="22">
        <f t="shared" si="17"/>
        <v>24</v>
      </c>
      <c r="F447" s="13" t="s">
        <v>814</v>
      </c>
    </row>
    <row r="448" spans="1:6" s="13" customFormat="1" ht="17.100000000000001" customHeight="1" x14ac:dyDescent="0.2">
      <c r="A448" s="20">
        <v>12</v>
      </c>
      <c r="B448" s="21" t="s">
        <v>320</v>
      </c>
      <c r="C448" s="22">
        <v>2</v>
      </c>
      <c r="D448" s="22">
        <v>8</v>
      </c>
      <c r="E448" s="22">
        <f t="shared" si="17"/>
        <v>10</v>
      </c>
      <c r="F448" s="13" t="s">
        <v>815</v>
      </c>
    </row>
    <row r="449" spans="1:6" s="13" customFormat="1" ht="17.100000000000001" customHeight="1" x14ac:dyDescent="0.2">
      <c r="A449" s="20">
        <v>13</v>
      </c>
      <c r="B449" s="21" t="s">
        <v>321</v>
      </c>
      <c r="C449" s="22">
        <v>11</v>
      </c>
      <c r="D449" s="22">
        <v>3</v>
      </c>
      <c r="E449" s="22">
        <f t="shared" si="17"/>
        <v>14</v>
      </c>
      <c r="F449" s="13" t="s">
        <v>816</v>
      </c>
    </row>
    <row r="450" spans="1:6" s="13" customFormat="1" ht="17.100000000000001" customHeight="1" x14ac:dyDescent="0.2">
      <c r="A450" s="20">
        <v>14</v>
      </c>
      <c r="B450" s="21" t="s">
        <v>331</v>
      </c>
      <c r="C450" s="22">
        <v>6</v>
      </c>
      <c r="D450" s="22">
        <v>5</v>
      </c>
      <c r="E450" s="22">
        <f t="shared" si="17"/>
        <v>11</v>
      </c>
      <c r="F450" s="13" t="s">
        <v>817</v>
      </c>
    </row>
    <row r="451" spans="1:6" s="13" customFormat="1" ht="17.100000000000001" customHeight="1" x14ac:dyDescent="0.2">
      <c r="A451" s="24" t="s">
        <v>59</v>
      </c>
      <c r="B451" s="23"/>
      <c r="C451" s="32">
        <f>SUM(C433:C450)</f>
        <v>189</v>
      </c>
      <c r="D451" s="32">
        <f>SUM(D433:D450)</f>
        <v>25</v>
      </c>
      <c r="E451" s="32">
        <f>SUM(E433:E450)</f>
        <v>214</v>
      </c>
    </row>
    <row r="452" spans="1:6" s="13" customFormat="1" ht="9.9499999999999993" customHeight="1" x14ac:dyDescent="0.2">
      <c r="A452" s="28"/>
      <c r="B452" s="29"/>
      <c r="C452" s="30"/>
      <c r="D452" s="30"/>
      <c r="E452" s="30"/>
    </row>
    <row r="453" spans="1:6" s="13" customFormat="1" ht="18" customHeight="1" x14ac:dyDescent="0.2">
      <c r="A453" s="65" t="s">
        <v>209</v>
      </c>
      <c r="B453" s="66"/>
      <c r="C453" s="66"/>
      <c r="D453" s="66"/>
      <c r="E453" s="67"/>
    </row>
    <row r="454" spans="1:6" s="13" customFormat="1" ht="18" customHeight="1" x14ac:dyDescent="0.2">
      <c r="A454" s="68" t="s">
        <v>757</v>
      </c>
      <c r="B454" s="69"/>
      <c r="C454" s="69"/>
      <c r="D454" s="69"/>
      <c r="E454" s="70"/>
    </row>
    <row r="455" spans="1:6" s="13" customFormat="1" ht="18" customHeight="1" x14ac:dyDescent="0.2">
      <c r="A455" s="20">
        <v>1</v>
      </c>
      <c r="B455" s="21" t="s">
        <v>210</v>
      </c>
      <c r="C455" s="22">
        <v>26</v>
      </c>
      <c r="D455" s="22">
        <v>0</v>
      </c>
      <c r="E455" s="22">
        <f t="shared" ref="E455" si="18">SUM(C455:D455)</f>
        <v>26</v>
      </c>
      <c r="F455" s="13" t="s">
        <v>807</v>
      </c>
    </row>
    <row r="456" spans="1:6" s="13" customFormat="1" ht="18" customHeight="1" x14ac:dyDescent="0.2">
      <c r="A456" s="24" t="s">
        <v>59</v>
      </c>
      <c r="B456" s="23"/>
      <c r="C456" s="32">
        <f>SUM(C455:C455)</f>
        <v>26</v>
      </c>
      <c r="D456" s="32">
        <f>SUM(D455:D455)</f>
        <v>0</v>
      </c>
      <c r="E456" s="32">
        <f>SUM(E455:E455)</f>
        <v>26</v>
      </c>
    </row>
    <row r="457" spans="1:6" s="13" customFormat="1" ht="9.9499999999999993" customHeight="1" x14ac:dyDescent="0.2">
      <c r="A457" s="28"/>
      <c r="B457" s="29"/>
      <c r="C457" s="30"/>
      <c r="D457" s="30"/>
      <c r="E457" s="30"/>
    </row>
    <row r="458" spans="1:6" s="13" customFormat="1" ht="17.45" customHeight="1" x14ac:dyDescent="0.2">
      <c r="A458" s="65" t="s">
        <v>67</v>
      </c>
      <c r="B458" s="66"/>
      <c r="C458" s="66"/>
      <c r="D458" s="66"/>
      <c r="E458" s="67"/>
    </row>
    <row r="459" spans="1:6" s="13" customFormat="1" ht="17.45" customHeight="1" x14ac:dyDescent="0.2">
      <c r="A459" s="68" t="s">
        <v>757</v>
      </c>
      <c r="B459" s="69"/>
      <c r="C459" s="69"/>
      <c r="D459" s="69"/>
      <c r="E459" s="70"/>
    </row>
    <row r="460" spans="1:6" s="14" customFormat="1" ht="17.45" customHeight="1" x14ac:dyDescent="0.2">
      <c r="A460" s="71">
        <v>1</v>
      </c>
      <c r="B460" s="21" t="s">
        <v>74</v>
      </c>
      <c r="C460" s="22">
        <v>31</v>
      </c>
      <c r="D460" s="22">
        <v>0</v>
      </c>
      <c r="E460" s="22">
        <f t="shared" ref="E460:E472" si="19">SUM(C460:D460)</f>
        <v>31</v>
      </c>
      <c r="F460" s="13" t="s">
        <v>796</v>
      </c>
    </row>
    <row r="461" spans="1:6" s="14" customFormat="1" ht="17.45" customHeight="1" x14ac:dyDescent="0.2">
      <c r="A461" s="72"/>
      <c r="B461" s="21" t="s">
        <v>69</v>
      </c>
      <c r="C461" s="22">
        <v>17</v>
      </c>
      <c r="D461" s="22">
        <v>0</v>
      </c>
      <c r="E461" s="22">
        <f t="shared" si="19"/>
        <v>17</v>
      </c>
      <c r="F461" s="13" t="s">
        <v>799</v>
      </c>
    </row>
    <row r="462" spans="1:6" s="14" customFormat="1" ht="17.45" customHeight="1" x14ac:dyDescent="0.2">
      <c r="A462" s="20">
        <v>2</v>
      </c>
      <c r="B462" s="21" t="s">
        <v>76</v>
      </c>
      <c r="C462" s="22">
        <v>39</v>
      </c>
      <c r="D462" s="22">
        <v>0</v>
      </c>
      <c r="E462" s="22">
        <f t="shared" si="19"/>
        <v>39</v>
      </c>
      <c r="F462" s="13" t="s">
        <v>801</v>
      </c>
    </row>
    <row r="463" spans="1:6" s="14" customFormat="1" ht="17.45" customHeight="1" x14ac:dyDescent="0.2">
      <c r="A463" s="20">
        <v>3</v>
      </c>
      <c r="B463" s="21" t="s">
        <v>70</v>
      </c>
      <c r="C463" s="22">
        <v>45</v>
      </c>
      <c r="D463" s="22">
        <v>0</v>
      </c>
      <c r="E463" s="22">
        <f t="shared" si="19"/>
        <v>45</v>
      </c>
      <c r="F463" s="13" t="s">
        <v>804</v>
      </c>
    </row>
    <row r="464" spans="1:6" s="14" customFormat="1" ht="17.45" customHeight="1" x14ac:dyDescent="0.2">
      <c r="A464" s="20">
        <v>4</v>
      </c>
      <c r="B464" s="21" t="s">
        <v>73</v>
      </c>
      <c r="C464" s="22">
        <v>45</v>
      </c>
      <c r="D464" s="22">
        <v>0</v>
      </c>
      <c r="E464" s="22">
        <f t="shared" si="19"/>
        <v>45</v>
      </c>
      <c r="F464" s="13" t="s">
        <v>807</v>
      </c>
    </row>
    <row r="465" spans="1:6" s="14" customFormat="1" ht="17.45" customHeight="1" x14ac:dyDescent="0.2">
      <c r="A465" s="20">
        <v>5</v>
      </c>
      <c r="B465" s="21" t="s">
        <v>77</v>
      </c>
      <c r="C465" s="22">
        <v>28</v>
      </c>
      <c r="D465" s="22">
        <v>5</v>
      </c>
      <c r="E465" s="22">
        <f t="shared" si="19"/>
        <v>33</v>
      </c>
      <c r="F465" s="13" t="s">
        <v>813</v>
      </c>
    </row>
    <row r="466" spans="1:6" s="14" customFormat="1" ht="17.45" customHeight="1" x14ac:dyDescent="0.2">
      <c r="A466" s="71">
        <v>6</v>
      </c>
      <c r="B466" s="21" t="s">
        <v>71</v>
      </c>
      <c r="C466" s="22">
        <v>15</v>
      </c>
      <c r="D466" s="22">
        <v>0</v>
      </c>
      <c r="E466" s="22">
        <f t="shared" si="19"/>
        <v>15</v>
      </c>
      <c r="F466" s="13" t="s">
        <v>831</v>
      </c>
    </row>
    <row r="467" spans="1:6" s="14" customFormat="1" ht="17.45" customHeight="1" x14ac:dyDescent="0.2">
      <c r="A467" s="72"/>
      <c r="B467" s="21" t="s">
        <v>79</v>
      </c>
      <c r="C467" s="22">
        <v>23</v>
      </c>
      <c r="D467" s="22">
        <v>1</v>
      </c>
      <c r="E467" s="22">
        <f t="shared" si="19"/>
        <v>24</v>
      </c>
      <c r="F467" s="13" t="s">
        <v>814</v>
      </c>
    </row>
    <row r="468" spans="1:6" s="14" customFormat="1" ht="17.45" customHeight="1" x14ac:dyDescent="0.2">
      <c r="A468" s="71">
        <v>7</v>
      </c>
      <c r="B468" s="21" t="s">
        <v>80</v>
      </c>
      <c r="C468" s="22">
        <v>15</v>
      </c>
      <c r="D468" s="22">
        <v>6</v>
      </c>
      <c r="E468" s="22">
        <f t="shared" si="19"/>
        <v>21</v>
      </c>
      <c r="F468" s="13" t="s">
        <v>819</v>
      </c>
    </row>
    <row r="469" spans="1:6" s="14" customFormat="1" ht="17.45" customHeight="1" x14ac:dyDescent="0.2">
      <c r="A469" s="72"/>
      <c r="B469" s="21" t="s">
        <v>72</v>
      </c>
      <c r="C469" s="22">
        <v>1</v>
      </c>
      <c r="D469" s="22">
        <v>7</v>
      </c>
      <c r="E469" s="22">
        <f t="shared" si="19"/>
        <v>8</v>
      </c>
      <c r="F469" s="13" t="s">
        <v>808</v>
      </c>
    </row>
    <row r="470" spans="1:6" s="14" customFormat="1" ht="17.45" customHeight="1" x14ac:dyDescent="0.2">
      <c r="A470" s="71">
        <v>8</v>
      </c>
      <c r="B470" s="21" t="s">
        <v>75</v>
      </c>
      <c r="C470" s="22">
        <v>3</v>
      </c>
      <c r="D470" s="22">
        <v>22</v>
      </c>
      <c r="E470" s="22">
        <f t="shared" si="19"/>
        <v>25</v>
      </c>
      <c r="F470" s="13" t="s">
        <v>815</v>
      </c>
    </row>
    <row r="471" spans="1:6" s="14" customFormat="1" ht="17.45" customHeight="1" x14ac:dyDescent="0.2">
      <c r="A471" s="72"/>
      <c r="B471" s="21" t="s">
        <v>78</v>
      </c>
      <c r="C471" s="22">
        <v>8</v>
      </c>
      <c r="D471" s="22">
        <v>17</v>
      </c>
      <c r="E471" s="22">
        <f t="shared" si="19"/>
        <v>25</v>
      </c>
      <c r="F471" s="13" t="s">
        <v>816</v>
      </c>
    </row>
    <row r="472" spans="1:6" s="14" customFormat="1" ht="17.45" customHeight="1" x14ac:dyDescent="0.2">
      <c r="A472" s="20">
        <v>9</v>
      </c>
      <c r="B472" s="21" t="s">
        <v>81</v>
      </c>
      <c r="C472" s="22">
        <v>14</v>
      </c>
      <c r="D472" s="22">
        <v>23</v>
      </c>
      <c r="E472" s="22">
        <f t="shared" si="19"/>
        <v>37</v>
      </c>
      <c r="F472" s="13" t="s">
        <v>817</v>
      </c>
    </row>
    <row r="473" spans="1:6" s="14" customFormat="1" ht="17.45" customHeight="1" x14ac:dyDescent="0.25">
      <c r="A473" s="24" t="s">
        <v>59</v>
      </c>
      <c r="B473" s="23"/>
      <c r="C473" s="31">
        <f>SUM(C460:C472)</f>
        <v>284</v>
      </c>
      <c r="D473" s="31">
        <f>SUM(D460:D472)</f>
        <v>81</v>
      </c>
      <c r="E473" s="31">
        <f>SUM(E460:E472)</f>
        <v>365</v>
      </c>
    </row>
    <row r="474" spans="1:6" s="15" customFormat="1" ht="9.9499999999999993" customHeight="1" x14ac:dyDescent="0.25">
      <c r="A474" s="25"/>
      <c r="B474" s="26"/>
      <c r="C474" s="27"/>
      <c r="D474" s="27"/>
      <c r="E474" s="27"/>
    </row>
    <row r="475" spans="1:6" s="13" customFormat="1" ht="18" customHeight="1" x14ac:dyDescent="0.2">
      <c r="A475" s="65" t="s">
        <v>67</v>
      </c>
      <c r="B475" s="66"/>
      <c r="C475" s="66"/>
      <c r="D475" s="66"/>
      <c r="E475" s="67"/>
    </row>
    <row r="476" spans="1:6" s="13" customFormat="1" ht="18" customHeight="1" x14ac:dyDescent="0.2">
      <c r="A476" s="68" t="s">
        <v>792</v>
      </c>
      <c r="B476" s="69"/>
      <c r="C476" s="69"/>
      <c r="D476" s="69"/>
      <c r="E476" s="70"/>
    </row>
    <row r="477" spans="1:6" s="14" customFormat="1" ht="15.95" customHeight="1" x14ac:dyDescent="0.2">
      <c r="A477" s="20">
        <v>1</v>
      </c>
      <c r="B477" s="21" t="s">
        <v>91</v>
      </c>
      <c r="C477" s="22">
        <v>60</v>
      </c>
      <c r="D477" s="22">
        <v>0</v>
      </c>
      <c r="E477" s="22">
        <f t="shared" ref="E477:E502" si="20">SUM(C477:D477)</f>
        <v>60</v>
      </c>
      <c r="F477" s="13" t="s">
        <v>796</v>
      </c>
    </row>
    <row r="478" spans="1:6" s="14" customFormat="1" ht="15.95" customHeight="1" x14ac:dyDescent="0.2">
      <c r="A478" s="71">
        <v>2</v>
      </c>
      <c r="B478" s="21" t="s">
        <v>87</v>
      </c>
      <c r="C478" s="22">
        <v>26</v>
      </c>
      <c r="D478" s="22">
        <v>1</v>
      </c>
      <c r="E478" s="22">
        <f t="shared" si="20"/>
        <v>27</v>
      </c>
      <c r="F478" s="13" t="s">
        <v>797</v>
      </c>
    </row>
    <row r="479" spans="1:6" s="14" customFormat="1" ht="15.95" customHeight="1" x14ac:dyDescent="0.2">
      <c r="A479" s="72"/>
      <c r="B479" s="21" t="s">
        <v>89</v>
      </c>
      <c r="C479" s="22">
        <v>1</v>
      </c>
      <c r="D479" s="22">
        <v>24</v>
      </c>
      <c r="E479" s="22">
        <f t="shared" si="20"/>
        <v>25</v>
      </c>
      <c r="F479" s="13" t="s">
        <v>808</v>
      </c>
    </row>
    <row r="480" spans="1:6" s="14" customFormat="1" ht="15.95" customHeight="1" x14ac:dyDescent="0.2">
      <c r="A480" s="71">
        <v>3</v>
      </c>
      <c r="B480" s="21" t="s">
        <v>93</v>
      </c>
      <c r="C480" s="22">
        <v>34</v>
      </c>
      <c r="D480" s="22">
        <v>0</v>
      </c>
      <c r="E480" s="22">
        <f t="shared" si="20"/>
        <v>34</v>
      </c>
      <c r="F480" s="13" t="s">
        <v>801</v>
      </c>
    </row>
    <row r="481" spans="1:6" s="14" customFormat="1" ht="15.95" customHeight="1" x14ac:dyDescent="0.2">
      <c r="A481" s="72"/>
      <c r="B481" s="21" t="s">
        <v>106</v>
      </c>
      <c r="C481" s="22">
        <v>26</v>
      </c>
      <c r="D481" s="22">
        <v>0</v>
      </c>
      <c r="E481" s="22">
        <f t="shared" si="20"/>
        <v>26</v>
      </c>
      <c r="F481" s="13" t="s">
        <v>802</v>
      </c>
    </row>
    <row r="482" spans="1:6" s="14" customFormat="1" ht="15.95" customHeight="1" x14ac:dyDescent="0.2">
      <c r="A482" s="71">
        <v>4</v>
      </c>
      <c r="B482" s="21" t="s">
        <v>86</v>
      </c>
      <c r="C482" s="22">
        <v>39</v>
      </c>
      <c r="D482" s="22">
        <v>0</v>
      </c>
      <c r="E482" s="22">
        <f t="shared" si="20"/>
        <v>39</v>
      </c>
      <c r="F482" s="13" t="s">
        <v>804</v>
      </c>
    </row>
    <row r="483" spans="1:6" s="14" customFormat="1" ht="15.95" customHeight="1" x14ac:dyDescent="0.2">
      <c r="A483" s="72"/>
      <c r="B483" s="21" t="s">
        <v>85</v>
      </c>
      <c r="C483" s="22">
        <v>32</v>
      </c>
      <c r="D483" s="22">
        <v>0</v>
      </c>
      <c r="E483" s="22">
        <f t="shared" si="20"/>
        <v>32</v>
      </c>
      <c r="F483" s="13" t="s">
        <v>805</v>
      </c>
    </row>
    <row r="484" spans="1:6" s="14" customFormat="1" ht="18" customHeight="1" x14ac:dyDescent="0.2">
      <c r="A484" s="20">
        <v>5</v>
      </c>
      <c r="B484" s="21" t="s">
        <v>90</v>
      </c>
      <c r="C484" s="22">
        <v>73</v>
      </c>
      <c r="D484" s="22">
        <v>0</v>
      </c>
      <c r="E484" s="22">
        <f t="shared" si="20"/>
        <v>73</v>
      </c>
      <c r="F484" s="13" t="s">
        <v>807</v>
      </c>
    </row>
    <row r="485" spans="1:6" s="14" customFormat="1" ht="18" customHeight="1" x14ac:dyDescent="0.2">
      <c r="A485" s="20">
        <v>6</v>
      </c>
      <c r="B485" s="21" t="s">
        <v>82</v>
      </c>
      <c r="C485" s="22">
        <v>71</v>
      </c>
      <c r="D485" s="22">
        <v>0</v>
      </c>
      <c r="E485" s="22">
        <f t="shared" si="20"/>
        <v>71</v>
      </c>
      <c r="F485" s="13" t="s">
        <v>807</v>
      </c>
    </row>
    <row r="486" spans="1:6" s="14" customFormat="1" ht="18" customHeight="1" x14ac:dyDescent="0.2">
      <c r="A486" s="71">
        <v>7</v>
      </c>
      <c r="B486" s="21" t="s">
        <v>83</v>
      </c>
      <c r="C486" s="22">
        <v>21</v>
      </c>
      <c r="D486" s="22">
        <v>3</v>
      </c>
      <c r="E486" s="22">
        <f t="shared" si="20"/>
        <v>24</v>
      </c>
      <c r="F486" s="13" t="s">
        <v>809</v>
      </c>
    </row>
    <row r="487" spans="1:6" s="14" customFormat="1" ht="18" customHeight="1" x14ac:dyDescent="0.2">
      <c r="A487" s="72"/>
      <c r="B487" s="21" t="s">
        <v>105</v>
      </c>
      <c r="C487" s="22">
        <v>32</v>
      </c>
      <c r="D487" s="22">
        <v>10</v>
      </c>
      <c r="E487" s="22">
        <f t="shared" si="20"/>
        <v>42</v>
      </c>
      <c r="F487" s="13" t="s">
        <v>812</v>
      </c>
    </row>
    <row r="488" spans="1:6" s="14" customFormat="1" ht="18" customHeight="1" x14ac:dyDescent="0.2">
      <c r="A488" s="20">
        <v>8</v>
      </c>
      <c r="B488" s="21" t="s">
        <v>101</v>
      </c>
      <c r="C488" s="22">
        <v>38</v>
      </c>
      <c r="D488" s="22">
        <v>36</v>
      </c>
      <c r="E488" s="22">
        <f t="shared" si="20"/>
        <v>74</v>
      </c>
      <c r="F488" s="13" t="s">
        <v>819</v>
      </c>
    </row>
    <row r="489" spans="1:6" s="14" customFormat="1" ht="18" customHeight="1" x14ac:dyDescent="0.2">
      <c r="A489" s="20">
        <v>9</v>
      </c>
      <c r="B489" s="21" t="s">
        <v>102</v>
      </c>
      <c r="C489" s="22">
        <v>33</v>
      </c>
      <c r="D489" s="22">
        <v>9</v>
      </c>
      <c r="E489" s="22">
        <f t="shared" si="20"/>
        <v>42</v>
      </c>
      <c r="F489" s="13" t="s">
        <v>811</v>
      </c>
    </row>
    <row r="490" spans="1:6" s="14" customFormat="1" ht="18" customHeight="1" x14ac:dyDescent="0.2">
      <c r="A490" s="71">
        <v>10</v>
      </c>
      <c r="B490" s="21" t="s">
        <v>88</v>
      </c>
      <c r="C490" s="22">
        <v>30</v>
      </c>
      <c r="D490" s="22">
        <v>0</v>
      </c>
      <c r="E490" s="22">
        <f t="shared" si="20"/>
        <v>30</v>
      </c>
      <c r="F490" s="13" t="s">
        <v>831</v>
      </c>
    </row>
    <row r="491" spans="1:6" s="14" customFormat="1" ht="18" customHeight="1" x14ac:dyDescent="0.2">
      <c r="A491" s="72"/>
      <c r="B491" s="21" t="s">
        <v>99</v>
      </c>
      <c r="C491" s="22">
        <v>42</v>
      </c>
      <c r="D491" s="22">
        <v>5</v>
      </c>
      <c r="E491" s="22">
        <f t="shared" si="20"/>
        <v>47</v>
      </c>
      <c r="F491" s="13" t="s">
        <v>814</v>
      </c>
    </row>
    <row r="492" spans="1:6" s="14" customFormat="1" ht="18" customHeight="1" x14ac:dyDescent="0.2">
      <c r="A492" s="20">
        <v>11</v>
      </c>
      <c r="B492" s="21" t="s">
        <v>96</v>
      </c>
      <c r="C492" s="22">
        <v>49</v>
      </c>
      <c r="D492" s="22">
        <v>7</v>
      </c>
      <c r="E492" s="22">
        <f t="shared" si="20"/>
        <v>56</v>
      </c>
      <c r="F492" s="13" t="s">
        <v>813</v>
      </c>
    </row>
    <row r="493" spans="1:6" s="14" customFormat="1" ht="18" customHeight="1" x14ac:dyDescent="0.2">
      <c r="A493" s="20">
        <v>12</v>
      </c>
      <c r="B493" s="21" t="s">
        <v>92</v>
      </c>
      <c r="C493" s="22">
        <v>8</v>
      </c>
      <c r="D493" s="22">
        <v>49</v>
      </c>
      <c r="E493" s="22">
        <f t="shared" si="20"/>
        <v>57</v>
      </c>
      <c r="F493" s="13" t="s">
        <v>815</v>
      </c>
    </row>
    <row r="494" spans="1:6" s="14" customFormat="1" ht="18" customHeight="1" x14ac:dyDescent="0.2">
      <c r="A494" s="20">
        <v>13</v>
      </c>
      <c r="B494" s="21" t="s">
        <v>98</v>
      </c>
      <c r="C494" s="22">
        <v>10</v>
      </c>
      <c r="D494" s="22">
        <v>26</v>
      </c>
      <c r="E494" s="22">
        <f t="shared" si="20"/>
        <v>36</v>
      </c>
      <c r="F494" s="13" t="s">
        <v>816</v>
      </c>
    </row>
    <row r="495" spans="1:6" s="14" customFormat="1" ht="18" customHeight="1" x14ac:dyDescent="0.2">
      <c r="A495" s="20">
        <v>14</v>
      </c>
      <c r="B495" s="21" t="s">
        <v>104</v>
      </c>
      <c r="C495" s="22">
        <v>14</v>
      </c>
      <c r="D495" s="22">
        <v>30</v>
      </c>
      <c r="E495" s="22">
        <f t="shared" si="20"/>
        <v>44</v>
      </c>
      <c r="F495" s="13" t="s">
        <v>817</v>
      </c>
    </row>
    <row r="496" spans="1:6" s="14" customFormat="1" ht="18" customHeight="1" x14ac:dyDescent="0.2">
      <c r="A496" s="71">
        <v>15</v>
      </c>
      <c r="B496" s="21" t="s">
        <v>95</v>
      </c>
      <c r="C496" s="22">
        <v>22</v>
      </c>
      <c r="D496" s="22">
        <v>0</v>
      </c>
      <c r="E496" s="22">
        <f t="shared" si="20"/>
        <v>22</v>
      </c>
      <c r="F496" s="13" t="s">
        <v>822</v>
      </c>
    </row>
    <row r="497" spans="1:7" s="14" customFormat="1" ht="18" customHeight="1" x14ac:dyDescent="0.2">
      <c r="A497" s="72"/>
      <c r="B497" s="21" t="s">
        <v>84</v>
      </c>
      <c r="C497" s="22">
        <v>22</v>
      </c>
      <c r="D497" s="22">
        <v>0</v>
      </c>
      <c r="E497" s="22">
        <f t="shared" si="20"/>
        <v>22</v>
      </c>
      <c r="F497" s="13" t="s">
        <v>799</v>
      </c>
      <c r="G497" s="13"/>
    </row>
    <row r="498" spans="1:7" s="14" customFormat="1" ht="18" customHeight="1" x14ac:dyDescent="0.2">
      <c r="A498" s="71">
        <v>16</v>
      </c>
      <c r="B498" s="21" t="s">
        <v>97</v>
      </c>
      <c r="C498" s="22">
        <v>10</v>
      </c>
      <c r="D498" s="22">
        <v>8</v>
      </c>
      <c r="E498" s="22">
        <f t="shared" si="20"/>
        <v>18</v>
      </c>
      <c r="F498" s="13" t="s">
        <v>825</v>
      </c>
      <c r="G498" s="13"/>
    </row>
    <row r="499" spans="1:7" s="14" customFormat="1" ht="18" customHeight="1" x14ac:dyDescent="0.2">
      <c r="A499" s="72"/>
      <c r="B499" s="21" t="s">
        <v>100</v>
      </c>
      <c r="C499" s="22">
        <v>6</v>
      </c>
      <c r="D499" s="22">
        <v>11</v>
      </c>
      <c r="E499" s="22">
        <f t="shared" si="20"/>
        <v>17</v>
      </c>
      <c r="F499" s="13" t="s">
        <v>826</v>
      </c>
    </row>
    <row r="500" spans="1:7" s="14" customFormat="1" ht="18" customHeight="1" x14ac:dyDescent="0.2">
      <c r="A500" s="20">
        <v>17</v>
      </c>
      <c r="B500" s="21" t="s">
        <v>107</v>
      </c>
      <c r="C500" s="22">
        <v>14</v>
      </c>
      <c r="D500" s="22">
        <v>35</v>
      </c>
      <c r="E500" s="22">
        <f t="shared" si="20"/>
        <v>49</v>
      </c>
      <c r="F500" s="13" t="s">
        <v>817</v>
      </c>
    </row>
    <row r="501" spans="1:7" s="14" customFormat="1" ht="18" customHeight="1" x14ac:dyDescent="0.2">
      <c r="A501" s="20"/>
      <c r="B501" s="21" t="s">
        <v>103</v>
      </c>
      <c r="C501" s="22">
        <v>2</v>
      </c>
      <c r="D501" s="22">
        <v>5</v>
      </c>
      <c r="E501" s="22">
        <f t="shared" si="20"/>
        <v>7</v>
      </c>
      <c r="F501" s="13" t="s">
        <v>820</v>
      </c>
    </row>
    <row r="502" spans="1:7" s="14" customFormat="1" ht="18" customHeight="1" x14ac:dyDescent="0.2">
      <c r="A502" s="20"/>
      <c r="B502" s="21" t="s">
        <v>94</v>
      </c>
      <c r="C502" s="22">
        <v>9</v>
      </c>
      <c r="D502" s="22">
        <v>0</v>
      </c>
      <c r="E502" s="22">
        <f t="shared" si="20"/>
        <v>9</v>
      </c>
      <c r="F502" s="13" t="s">
        <v>821</v>
      </c>
    </row>
    <row r="503" spans="1:7" s="14" customFormat="1" ht="18" customHeight="1" x14ac:dyDescent="0.25">
      <c r="A503" s="24" t="s">
        <v>59</v>
      </c>
      <c r="B503" s="23"/>
      <c r="C503" s="31">
        <f>SUM(C477:C502)</f>
        <v>724</v>
      </c>
      <c r="D503" s="31">
        <f>SUM(D477:D502)</f>
        <v>259</v>
      </c>
      <c r="E503" s="31">
        <f>SUM(E477:E502)</f>
        <v>983</v>
      </c>
    </row>
    <row r="504" spans="1:7" s="15" customFormat="1" ht="9.9499999999999993" customHeight="1" x14ac:dyDescent="0.25">
      <c r="A504" s="25"/>
      <c r="B504" s="26"/>
      <c r="C504" s="27"/>
      <c r="D504" s="27"/>
      <c r="E504" s="27"/>
    </row>
    <row r="505" spans="1:7" s="13" customFormat="1" ht="18" customHeight="1" x14ac:dyDescent="0.2">
      <c r="A505" s="65" t="s">
        <v>733</v>
      </c>
      <c r="B505" s="66"/>
      <c r="C505" s="66"/>
      <c r="D505" s="66"/>
      <c r="E505" s="67"/>
    </row>
    <row r="506" spans="1:7" s="13" customFormat="1" ht="18" customHeight="1" x14ac:dyDescent="0.2">
      <c r="A506" s="68" t="s">
        <v>760</v>
      </c>
      <c r="B506" s="69"/>
      <c r="C506" s="69"/>
      <c r="D506" s="69"/>
      <c r="E506" s="70"/>
    </row>
    <row r="507" spans="1:7" s="13" customFormat="1" ht="18" customHeight="1" x14ac:dyDescent="0.2">
      <c r="A507" s="20">
        <v>1</v>
      </c>
      <c r="B507" s="21" t="s">
        <v>735</v>
      </c>
      <c r="C507" s="22">
        <v>5</v>
      </c>
      <c r="D507" s="22">
        <v>0</v>
      </c>
      <c r="E507" s="22">
        <f>SUM(C507:D507)</f>
        <v>5</v>
      </c>
      <c r="F507" s="13" t="s">
        <v>807</v>
      </c>
    </row>
    <row r="508" spans="1:7" s="13" customFormat="1" ht="18" customHeight="1" x14ac:dyDescent="0.2">
      <c r="A508" s="20">
        <v>2</v>
      </c>
      <c r="B508" s="21" t="s">
        <v>736</v>
      </c>
      <c r="C508" s="22">
        <v>1</v>
      </c>
      <c r="D508" s="22">
        <v>0</v>
      </c>
      <c r="E508" s="22">
        <f t="shared" ref="E508" si="21">SUM(C508:D508)</f>
        <v>1</v>
      </c>
      <c r="F508" s="13" t="s">
        <v>816</v>
      </c>
    </row>
    <row r="509" spans="1:7" s="13" customFormat="1" ht="18" customHeight="1" x14ac:dyDescent="0.2">
      <c r="A509" s="24" t="s">
        <v>59</v>
      </c>
      <c r="B509" s="23"/>
      <c r="C509" s="32">
        <f>SUM(C507:C508)</f>
        <v>6</v>
      </c>
      <c r="D509" s="32">
        <f>SUM(D507:D508)</f>
        <v>0</v>
      </c>
      <c r="E509" s="32">
        <f>SUM(E507:E508)</f>
        <v>6</v>
      </c>
    </row>
    <row r="510" spans="1:7" s="13" customFormat="1" ht="9.9499999999999993" customHeight="1" x14ac:dyDescent="0.2">
      <c r="A510" s="28"/>
      <c r="B510" s="29"/>
      <c r="C510" s="30"/>
      <c r="D510" s="30"/>
      <c r="E510" s="30"/>
    </row>
    <row r="511" spans="1:7" s="13" customFormat="1" ht="18" customHeight="1" x14ac:dyDescent="0.2">
      <c r="A511" s="65" t="s">
        <v>725</v>
      </c>
      <c r="B511" s="66"/>
      <c r="C511" s="66"/>
      <c r="D511" s="66"/>
      <c r="E511" s="67"/>
    </row>
    <row r="512" spans="1:7" s="13" customFormat="1" ht="18" customHeight="1" x14ac:dyDescent="0.2">
      <c r="A512" s="65" t="s">
        <v>726</v>
      </c>
      <c r="B512" s="66"/>
      <c r="C512" s="66"/>
      <c r="D512" s="66"/>
      <c r="E512" s="67"/>
    </row>
    <row r="513" spans="1:6" s="13" customFormat="1" ht="18" customHeight="1" x14ac:dyDescent="0.2">
      <c r="A513" s="20">
        <v>1</v>
      </c>
      <c r="B513" s="21" t="s">
        <v>729</v>
      </c>
      <c r="C513" s="22">
        <v>13</v>
      </c>
      <c r="D513" s="22">
        <v>0</v>
      </c>
      <c r="E513" s="22">
        <f t="shared" ref="E513:E518" si="22">SUM(C513:D513)</f>
        <v>13</v>
      </c>
      <c r="F513" s="13" t="s">
        <v>835</v>
      </c>
    </row>
    <row r="514" spans="1:6" s="13" customFormat="1" ht="18" customHeight="1" x14ac:dyDescent="0.2">
      <c r="A514" s="20">
        <v>2</v>
      </c>
      <c r="B514" s="21" t="s">
        <v>727</v>
      </c>
      <c r="C514" s="22">
        <v>5</v>
      </c>
      <c r="D514" s="22">
        <v>0</v>
      </c>
      <c r="E514" s="22">
        <f t="shared" si="22"/>
        <v>5</v>
      </c>
      <c r="F514" s="13" t="s">
        <v>836</v>
      </c>
    </row>
    <row r="515" spans="1:6" s="13" customFormat="1" ht="18" customHeight="1" x14ac:dyDescent="0.2">
      <c r="A515" s="20">
        <v>3</v>
      </c>
      <c r="B515" s="21" t="s">
        <v>730</v>
      </c>
      <c r="C515" s="22">
        <v>14</v>
      </c>
      <c r="D515" s="22">
        <v>0</v>
      </c>
      <c r="E515" s="22">
        <f t="shared" si="22"/>
        <v>14</v>
      </c>
      <c r="F515" s="13" t="s">
        <v>836</v>
      </c>
    </row>
    <row r="516" spans="1:6" s="13" customFormat="1" ht="18" customHeight="1" x14ac:dyDescent="0.2">
      <c r="A516" s="20">
        <v>4</v>
      </c>
      <c r="B516" s="21" t="s">
        <v>732</v>
      </c>
      <c r="C516" s="22">
        <v>13</v>
      </c>
      <c r="D516" s="22">
        <v>0</v>
      </c>
      <c r="E516" s="22">
        <f t="shared" si="22"/>
        <v>13</v>
      </c>
      <c r="F516" s="13" t="s">
        <v>836</v>
      </c>
    </row>
    <row r="517" spans="1:6" s="13" customFormat="1" ht="18" customHeight="1" x14ac:dyDescent="0.2">
      <c r="A517" s="20">
        <v>5</v>
      </c>
      <c r="B517" s="21" t="s">
        <v>728</v>
      </c>
      <c r="C517" s="22">
        <v>1</v>
      </c>
      <c r="D517" s="22">
        <v>0</v>
      </c>
      <c r="E517" s="22">
        <f t="shared" si="22"/>
        <v>1</v>
      </c>
      <c r="F517" s="13" t="s">
        <v>837</v>
      </c>
    </row>
    <row r="518" spans="1:6" s="13" customFormat="1" ht="18" customHeight="1" x14ac:dyDescent="0.2">
      <c r="A518" s="20">
        <v>6</v>
      </c>
      <c r="B518" s="21" t="s">
        <v>731</v>
      </c>
      <c r="C518" s="22">
        <v>13</v>
      </c>
      <c r="D518" s="22">
        <v>1</v>
      </c>
      <c r="E518" s="22">
        <f t="shared" si="22"/>
        <v>14</v>
      </c>
      <c r="F518" s="13" t="s">
        <v>837</v>
      </c>
    </row>
    <row r="519" spans="1:6" s="13" customFormat="1" ht="18" customHeight="1" x14ac:dyDescent="0.2">
      <c r="A519" s="24" t="s">
        <v>59</v>
      </c>
      <c r="B519" s="23"/>
      <c r="C519" s="32">
        <f>SUM(C513:C518)</f>
        <v>59</v>
      </c>
      <c r="D519" s="32">
        <f>SUM(D513:D518)</f>
        <v>1</v>
      </c>
      <c r="E519" s="32">
        <f>SUM(E513:E518)</f>
        <v>60</v>
      </c>
    </row>
    <row r="520" spans="1:6" s="13" customFormat="1" ht="9.9499999999999993" customHeight="1" x14ac:dyDescent="0.2">
      <c r="A520" s="28"/>
      <c r="B520" s="29"/>
      <c r="C520" s="30"/>
      <c r="D520" s="30"/>
      <c r="E520" s="30"/>
    </row>
    <row r="521" spans="1:6" s="13" customFormat="1" ht="18.95" customHeight="1" x14ac:dyDescent="0.2">
      <c r="A521" s="65" t="s">
        <v>733</v>
      </c>
      <c r="B521" s="66"/>
      <c r="C521" s="66"/>
      <c r="D521" s="66"/>
      <c r="E521" s="67"/>
    </row>
    <row r="522" spans="1:6" s="13" customFormat="1" ht="18.95" customHeight="1" x14ac:dyDescent="0.2">
      <c r="A522" s="68" t="s">
        <v>761</v>
      </c>
      <c r="B522" s="69"/>
      <c r="C522" s="69"/>
      <c r="D522" s="69"/>
      <c r="E522" s="70"/>
    </row>
    <row r="523" spans="1:6" s="13" customFormat="1" ht="18.95" customHeight="1" x14ac:dyDescent="0.2">
      <c r="A523" s="20">
        <v>1</v>
      </c>
      <c r="B523" s="21" t="s">
        <v>737</v>
      </c>
      <c r="C523" s="22">
        <v>21</v>
      </c>
      <c r="D523" s="22">
        <v>0</v>
      </c>
      <c r="E523" s="22">
        <f>SUM(C523:D523)</f>
        <v>21</v>
      </c>
      <c r="F523" s="13" t="s">
        <v>836</v>
      </c>
    </row>
    <row r="524" spans="1:6" s="13" customFormat="1" ht="18.95" customHeight="1" x14ac:dyDescent="0.2">
      <c r="A524" s="20">
        <v>2</v>
      </c>
      <c r="B524" s="21" t="s">
        <v>739</v>
      </c>
      <c r="C524" s="22">
        <v>1</v>
      </c>
      <c r="D524" s="22">
        <v>14</v>
      </c>
      <c r="E524" s="22">
        <f>SUM(C524:D524)</f>
        <v>15</v>
      </c>
      <c r="F524" s="13" t="s">
        <v>838</v>
      </c>
    </row>
    <row r="525" spans="1:6" s="13" customFormat="1" ht="18.95" customHeight="1" x14ac:dyDescent="0.2">
      <c r="A525" s="20">
        <v>3</v>
      </c>
      <c r="B525" s="21" t="s">
        <v>738</v>
      </c>
      <c r="C525" s="22">
        <v>12</v>
      </c>
      <c r="D525" s="22">
        <v>1</v>
      </c>
      <c r="E525" s="22">
        <f>SUM(C525:D525)</f>
        <v>13</v>
      </c>
      <c r="F525" s="13" t="s">
        <v>837</v>
      </c>
    </row>
    <row r="526" spans="1:6" s="13" customFormat="1" ht="18.95" customHeight="1" x14ac:dyDescent="0.2">
      <c r="A526" s="24" t="s">
        <v>59</v>
      </c>
      <c r="B526" s="23"/>
      <c r="C526" s="32">
        <f>SUM(C523:C525)</f>
        <v>34</v>
      </c>
      <c r="D526" s="32">
        <f>SUM(D523:D525)</f>
        <v>15</v>
      </c>
      <c r="E526" s="32">
        <f>SUM(E523:E525)</f>
        <v>49</v>
      </c>
    </row>
    <row r="527" spans="1:6" s="13" customFormat="1" ht="9.9499999999999993" customHeight="1" x14ac:dyDescent="0.2">
      <c r="A527" s="28"/>
      <c r="B527" s="29"/>
      <c r="C527" s="30"/>
      <c r="D527" s="30"/>
      <c r="E527" s="30"/>
    </row>
    <row r="528" spans="1:6" s="13" customFormat="1" ht="18" customHeight="1" x14ac:dyDescent="0.2">
      <c r="A528" s="65" t="s">
        <v>733</v>
      </c>
      <c r="B528" s="66"/>
      <c r="C528" s="66"/>
      <c r="D528" s="66"/>
      <c r="E528" s="67"/>
    </row>
    <row r="529" spans="1:6" s="13" customFormat="1" ht="18" customHeight="1" x14ac:dyDescent="0.2">
      <c r="A529" s="65" t="s">
        <v>734</v>
      </c>
      <c r="B529" s="66"/>
      <c r="C529" s="66"/>
      <c r="D529" s="66"/>
      <c r="E529" s="67"/>
    </row>
    <row r="530" spans="1:6" s="13" customFormat="1" ht="18" customHeight="1" x14ac:dyDescent="0.2">
      <c r="A530" s="20">
        <v>1</v>
      </c>
      <c r="B530" s="21" t="s">
        <v>745</v>
      </c>
      <c r="C530" s="22">
        <v>10</v>
      </c>
      <c r="D530" s="22">
        <v>0</v>
      </c>
      <c r="E530" s="22">
        <f t="shared" ref="E530:E540" si="23">SUM(C530:D530)</f>
        <v>10</v>
      </c>
      <c r="F530" s="13" t="s">
        <v>839</v>
      </c>
    </row>
    <row r="531" spans="1:6" s="13" customFormat="1" ht="18" customHeight="1" x14ac:dyDescent="0.2">
      <c r="A531" s="20">
        <v>2</v>
      </c>
      <c r="B531" s="21" t="s">
        <v>744</v>
      </c>
      <c r="C531" s="22">
        <v>18</v>
      </c>
      <c r="D531" s="22">
        <v>0</v>
      </c>
      <c r="E531" s="22">
        <f t="shared" si="23"/>
        <v>18</v>
      </c>
      <c r="F531" s="13" t="s">
        <v>840</v>
      </c>
    </row>
    <row r="532" spans="1:6" s="13" customFormat="1" ht="18" customHeight="1" x14ac:dyDescent="0.2">
      <c r="A532" s="20">
        <v>3</v>
      </c>
      <c r="B532" s="21" t="s">
        <v>746</v>
      </c>
      <c r="C532" s="22">
        <v>29</v>
      </c>
      <c r="D532" s="22">
        <v>0</v>
      </c>
      <c r="E532" s="22">
        <f t="shared" si="23"/>
        <v>29</v>
      </c>
      <c r="F532" s="13" t="s">
        <v>822</v>
      </c>
    </row>
    <row r="533" spans="1:6" s="13" customFormat="1" ht="18" customHeight="1" x14ac:dyDescent="0.2">
      <c r="A533" s="20">
        <v>4</v>
      </c>
      <c r="B533" s="21" t="s">
        <v>741</v>
      </c>
      <c r="C533" s="22">
        <v>1</v>
      </c>
      <c r="D533" s="22">
        <v>0</v>
      </c>
      <c r="E533" s="22">
        <f t="shared" si="23"/>
        <v>1</v>
      </c>
      <c r="F533" s="13" t="s">
        <v>822</v>
      </c>
    </row>
    <row r="534" spans="1:6" s="13" customFormat="1" ht="18" customHeight="1" x14ac:dyDescent="0.2">
      <c r="A534" s="20">
        <v>5</v>
      </c>
      <c r="B534" s="21" t="s">
        <v>747</v>
      </c>
      <c r="C534" s="22">
        <v>13</v>
      </c>
      <c r="D534" s="22">
        <v>0</v>
      </c>
      <c r="E534" s="22">
        <f t="shared" si="23"/>
        <v>13</v>
      </c>
      <c r="F534" s="13" t="s">
        <v>818</v>
      </c>
    </row>
    <row r="535" spans="1:6" s="13" customFormat="1" ht="18" customHeight="1" x14ac:dyDescent="0.2">
      <c r="A535" s="20">
        <v>6</v>
      </c>
      <c r="B535" s="21" t="s">
        <v>748</v>
      </c>
      <c r="C535" s="22">
        <v>27</v>
      </c>
      <c r="D535" s="22">
        <v>0</v>
      </c>
      <c r="E535" s="22">
        <f t="shared" si="23"/>
        <v>27</v>
      </c>
      <c r="F535" s="13" t="s">
        <v>807</v>
      </c>
    </row>
    <row r="536" spans="1:6" s="13" customFormat="1" ht="18" customHeight="1" x14ac:dyDescent="0.2">
      <c r="A536" s="20">
        <v>7</v>
      </c>
      <c r="B536" s="21" t="s">
        <v>742</v>
      </c>
      <c r="C536" s="22">
        <v>1</v>
      </c>
      <c r="D536" s="22">
        <v>0</v>
      </c>
      <c r="E536" s="22">
        <f t="shared" si="23"/>
        <v>1</v>
      </c>
      <c r="F536" s="13" t="s">
        <v>807</v>
      </c>
    </row>
    <row r="537" spans="1:6" s="13" customFormat="1" ht="18" customHeight="1" x14ac:dyDescent="0.2">
      <c r="A537" s="20">
        <v>8</v>
      </c>
      <c r="B537" s="21" t="s">
        <v>743</v>
      </c>
      <c r="C537" s="22">
        <v>13</v>
      </c>
      <c r="D537" s="22">
        <v>1</v>
      </c>
      <c r="E537" s="22">
        <f t="shared" si="23"/>
        <v>14</v>
      </c>
      <c r="F537" s="13" t="s">
        <v>837</v>
      </c>
    </row>
    <row r="538" spans="1:6" s="13" customFormat="1" ht="18" customHeight="1" x14ac:dyDescent="0.2">
      <c r="A538" s="20">
        <v>9</v>
      </c>
      <c r="B538" s="21" t="s">
        <v>740</v>
      </c>
      <c r="C538" s="22">
        <v>1</v>
      </c>
      <c r="D538" s="22">
        <v>0</v>
      </c>
      <c r="E538" s="22">
        <f t="shared" si="23"/>
        <v>1</v>
      </c>
      <c r="F538" s="13" t="s">
        <v>837</v>
      </c>
    </row>
    <row r="539" spans="1:6" s="13" customFormat="1" ht="18" customHeight="1" x14ac:dyDescent="0.2">
      <c r="A539" s="20">
        <v>10</v>
      </c>
      <c r="B539" s="21" t="s">
        <v>749</v>
      </c>
      <c r="C539" s="22">
        <v>0</v>
      </c>
      <c r="D539" s="22">
        <v>4</v>
      </c>
      <c r="E539" s="22">
        <f t="shared" si="23"/>
        <v>4</v>
      </c>
      <c r="F539" s="13" t="s">
        <v>815</v>
      </c>
    </row>
    <row r="540" spans="1:6" s="13" customFormat="1" ht="18" customHeight="1" x14ac:dyDescent="0.2">
      <c r="A540" s="20">
        <v>11</v>
      </c>
      <c r="B540" s="21" t="s">
        <v>750</v>
      </c>
      <c r="C540" s="22">
        <v>5</v>
      </c>
      <c r="D540" s="22">
        <v>6</v>
      </c>
      <c r="E540" s="22">
        <f t="shared" si="23"/>
        <v>11</v>
      </c>
      <c r="F540" s="13" t="s">
        <v>816</v>
      </c>
    </row>
    <row r="541" spans="1:6" s="13" customFormat="1" ht="18" customHeight="1" x14ac:dyDescent="0.2">
      <c r="A541" s="24" t="s">
        <v>59</v>
      </c>
      <c r="B541" s="23"/>
      <c r="C541" s="32">
        <f>SUM(C530:C540)</f>
        <v>118</v>
      </c>
      <c r="D541" s="32">
        <f>SUM(D530:D540)</f>
        <v>11</v>
      </c>
      <c r="E541" s="32">
        <f>SUM(E530:E540)</f>
        <v>129</v>
      </c>
    </row>
    <row r="542" spans="1:6" s="13" customFormat="1" ht="9.9499999999999993" customHeight="1" x14ac:dyDescent="0.2">
      <c r="A542" s="28"/>
      <c r="B542" s="29"/>
      <c r="C542" s="30"/>
      <c r="D542" s="30"/>
      <c r="E542" s="30"/>
    </row>
    <row r="543" spans="1:6" s="13" customFormat="1" ht="18.95" customHeight="1" x14ac:dyDescent="0.2">
      <c r="A543" s="65" t="s">
        <v>561</v>
      </c>
      <c r="B543" s="66"/>
      <c r="C543" s="66"/>
      <c r="D543" s="66"/>
      <c r="E543" s="67"/>
    </row>
    <row r="544" spans="1:6" s="13" customFormat="1" ht="18.95" customHeight="1" x14ac:dyDescent="0.2">
      <c r="A544" s="65" t="s">
        <v>68</v>
      </c>
      <c r="B544" s="66"/>
      <c r="C544" s="66"/>
      <c r="D544" s="66"/>
      <c r="E544" s="67"/>
    </row>
    <row r="545" spans="1:6" s="13" customFormat="1" ht="18.95" customHeight="1" x14ac:dyDescent="0.2">
      <c r="A545" s="20">
        <v>1</v>
      </c>
      <c r="B545" s="21" t="s">
        <v>562</v>
      </c>
      <c r="C545" s="22">
        <v>13</v>
      </c>
      <c r="D545" s="22">
        <v>0</v>
      </c>
      <c r="E545" s="22">
        <f>SUM(C545:D545)</f>
        <v>13</v>
      </c>
      <c r="F545" s="13" t="s">
        <v>807</v>
      </c>
    </row>
    <row r="546" spans="1:6" s="13" customFormat="1" ht="18.95" customHeight="1" x14ac:dyDescent="0.2">
      <c r="A546" s="24" t="s">
        <v>59</v>
      </c>
      <c r="B546" s="23"/>
      <c r="C546" s="32">
        <f>SUM(C545:C545)</f>
        <v>13</v>
      </c>
      <c r="D546" s="32">
        <f>SUM(D545:D545)</f>
        <v>0</v>
      </c>
      <c r="E546" s="32">
        <f>SUM(E545:E545)</f>
        <v>13</v>
      </c>
    </row>
    <row r="547" spans="1:6" s="13" customFormat="1" ht="9.9499999999999993" customHeight="1" x14ac:dyDescent="0.2">
      <c r="A547" s="28"/>
      <c r="B547" s="29"/>
      <c r="C547" s="30"/>
      <c r="D547" s="30"/>
      <c r="E547" s="30"/>
    </row>
    <row r="548" spans="1:6" s="13" customFormat="1" ht="18" customHeight="1" x14ac:dyDescent="0.2">
      <c r="A548" s="65" t="s">
        <v>458</v>
      </c>
      <c r="B548" s="66"/>
      <c r="C548" s="66"/>
      <c r="D548" s="66"/>
      <c r="E548" s="67"/>
    </row>
    <row r="549" spans="1:6" s="13" customFormat="1" ht="18" customHeight="1" x14ac:dyDescent="0.2">
      <c r="A549" s="65" t="s">
        <v>68</v>
      </c>
      <c r="B549" s="66"/>
      <c r="C549" s="66"/>
      <c r="D549" s="66"/>
      <c r="E549" s="67"/>
    </row>
    <row r="550" spans="1:6" s="13" customFormat="1" ht="18" customHeight="1" x14ac:dyDescent="0.2">
      <c r="A550" s="20">
        <v>1</v>
      </c>
      <c r="B550" s="21" t="s">
        <v>475</v>
      </c>
      <c r="C550" s="22">
        <v>12</v>
      </c>
      <c r="D550" s="22">
        <v>0</v>
      </c>
      <c r="E550" s="22">
        <f t="shared" ref="E550:E553" si="24">SUM(C550:D550)</f>
        <v>12</v>
      </c>
      <c r="F550" s="13" t="s">
        <v>796</v>
      </c>
    </row>
    <row r="551" spans="1:6" s="13" customFormat="1" ht="18" customHeight="1" x14ac:dyDescent="0.2">
      <c r="A551" s="20">
        <v>2</v>
      </c>
      <c r="B551" s="21" t="s">
        <v>476</v>
      </c>
      <c r="C551" s="22">
        <v>5</v>
      </c>
      <c r="D551" s="22">
        <v>0</v>
      </c>
      <c r="E551" s="22">
        <f t="shared" si="24"/>
        <v>5</v>
      </c>
      <c r="F551" s="13" t="s">
        <v>804</v>
      </c>
    </row>
    <row r="552" spans="1:6" s="13" customFormat="1" ht="18" customHeight="1" x14ac:dyDescent="0.2">
      <c r="A552" s="20">
        <v>3</v>
      </c>
      <c r="B552" s="21" t="s">
        <v>477</v>
      </c>
      <c r="C552" s="22">
        <v>20</v>
      </c>
      <c r="D552" s="22">
        <v>0</v>
      </c>
      <c r="E552" s="22">
        <f t="shared" si="24"/>
        <v>20</v>
      </c>
      <c r="F552" s="13" t="s">
        <v>807</v>
      </c>
    </row>
    <row r="553" spans="1:6" s="13" customFormat="1" ht="18" customHeight="1" x14ac:dyDescent="0.2">
      <c r="A553" s="20">
        <v>4</v>
      </c>
      <c r="B553" s="21" t="s">
        <v>478</v>
      </c>
      <c r="C553" s="22">
        <v>14</v>
      </c>
      <c r="D553" s="22">
        <v>2</v>
      </c>
      <c r="E553" s="22">
        <f t="shared" si="24"/>
        <v>16</v>
      </c>
      <c r="F553" s="13" t="s">
        <v>814</v>
      </c>
    </row>
    <row r="554" spans="1:6" s="13" customFormat="1" ht="18" customHeight="1" x14ac:dyDescent="0.2">
      <c r="A554" s="24" t="s">
        <v>59</v>
      </c>
      <c r="B554" s="23"/>
      <c r="C554" s="32">
        <f>SUM(C550:C553)</f>
        <v>51</v>
      </c>
      <c r="D554" s="32">
        <f>SUM(D550:D553)</f>
        <v>2</v>
      </c>
      <c r="E554" s="32">
        <f>SUM(E550:E553)</f>
        <v>53</v>
      </c>
    </row>
    <row r="555" spans="1:6" s="13" customFormat="1" ht="9.9499999999999993" customHeight="1" x14ac:dyDescent="0.2">
      <c r="A555" s="28"/>
      <c r="B555" s="29"/>
      <c r="C555" s="30"/>
      <c r="D555" s="30"/>
      <c r="E555" s="30"/>
    </row>
    <row r="556" spans="1:6" s="13" customFormat="1" ht="18.95" customHeight="1" x14ac:dyDescent="0.2">
      <c r="A556" s="65" t="s">
        <v>318</v>
      </c>
      <c r="B556" s="66"/>
      <c r="C556" s="66"/>
      <c r="D556" s="66"/>
      <c r="E556" s="67"/>
    </row>
    <row r="557" spans="1:6" s="13" customFormat="1" ht="18.95" customHeight="1" x14ac:dyDescent="0.2">
      <c r="A557" s="65" t="s">
        <v>68</v>
      </c>
      <c r="B557" s="66"/>
      <c r="C557" s="66"/>
      <c r="D557" s="66"/>
      <c r="E557" s="67"/>
    </row>
    <row r="558" spans="1:6" s="13" customFormat="1" ht="18.95" customHeight="1" x14ac:dyDescent="0.2">
      <c r="A558" s="20">
        <v>1</v>
      </c>
      <c r="B558" s="21" t="s">
        <v>337</v>
      </c>
      <c r="C558" s="22">
        <v>6</v>
      </c>
      <c r="D558" s="22">
        <v>3</v>
      </c>
      <c r="E558" s="22">
        <f t="shared" ref="E558" si="25">SUM(C558:D558)</f>
        <v>9</v>
      </c>
      <c r="F558" s="13" t="s">
        <v>796</v>
      </c>
    </row>
    <row r="559" spans="1:6" s="13" customFormat="1" ht="18.95" customHeight="1" x14ac:dyDescent="0.2">
      <c r="A559" s="24" t="s">
        <v>59</v>
      </c>
      <c r="B559" s="23"/>
      <c r="C559" s="32">
        <f>SUM(C558:C558)</f>
        <v>6</v>
      </c>
      <c r="D559" s="32">
        <f>SUM(D558:D558)</f>
        <v>3</v>
      </c>
      <c r="E559" s="32">
        <f>SUM(E558:E558)</f>
        <v>9</v>
      </c>
    </row>
    <row r="560" spans="1:6" s="13" customFormat="1" ht="9.9499999999999993" customHeight="1" x14ac:dyDescent="0.2">
      <c r="A560" s="28"/>
      <c r="B560" s="29"/>
      <c r="C560" s="30"/>
      <c r="D560" s="30"/>
      <c r="E560" s="30"/>
    </row>
    <row r="561" spans="1:6" s="13" customFormat="1" ht="20.100000000000001" customHeight="1" x14ac:dyDescent="0.2">
      <c r="A561" s="65" t="s">
        <v>209</v>
      </c>
      <c r="B561" s="66"/>
      <c r="C561" s="66"/>
      <c r="D561" s="66"/>
      <c r="E561" s="67"/>
    </row>
    <row r="562" spans="1:6" s="13" customFormat="1" ht="20.100000000000001" customHeight="1" x14ac:dyDescent="0.2">
      <c r="A562" s="65" t="s">
        <v>68</v>
      </c>
      <c r="B562" s="66"/>
      <c r="C562" s="66"/>
      <c r="D562" s="66"/>
      <c r="E562" s="67"/>
    </row>
    <row r="563" spans="1:6" s="13" customFormat="1" ht="20.100000000000001" customHeight="1" x14ac:dyDescent="0.2">
      <c r="A563" s="20">
        <v>2</v>
      </c>
      <c r="B563" s="21" t="s">
        <v>211</v>
      </c>
      <c r="C563" s="22">
        <v>13</v>
      </c>
      <c r="D563" s="22">
        <v>1</v>
      </c>
      <c r="E563" s="22">
        <f t="shared" ref="E563" si="26">SUM(C563:D563)</f>
        <v>14</v>
      </c>
      <c r="F563" s="13" t="s">
        <v>796</v>
      </c>
    </row>
    <row r="564" spans="1:6" s="13" customFormat="1" ht="20.100000000000001" customHeight="1" x14ac:dyDescent="0.2">
      <c r="A564" s="24" t="s">
        <v>59</v>
      </c>
      <c r="B564" s="23"/>
      <c r="C564" s="32">
        <f>SUM(C563:C563)</f>
        <v>13</v>
      </c>
      <c r="D564" s="32">
        <f>SUM(D563:D563)</f>
        <v>1</v>
      </c>
      <c r="E564" s="32">
        <f>SUM(E563:E563)</f>
        <v>14</v>
      </c>
    </row>
    <row r="565" spans="1:6" s="13" customFormat="1" ht="9.9499999999999993" customHeight="1" x14ac:dyDescent="0.2">
      <c r="A565" s="28"/>
      <c r="B565" s="29"/>
      <c r="C565" s="30"/>
      <c r="D565" s="30"/>
      <c r="E565" s="30"/>
    </row>
    <row r="566" spans="1:6" s="13" customFormat="1" ht="18.95" customHeight="1" x14ac:dyDescent="0.2">
      <c r="A566" s="65" t="s">
        <v>67</v>
      </c>
      <c r="B566" s="66"/>
      <c r="C566" s="66"/>
      <c r="D566" s="66"/>
      <c r="E566" s="67"/>
    </row>
    <row r="567" spans="1:6" s="13" customFormat="1" ht="18.95" customHeight="1" x14ac:dyDescent="0.2">
      <c r="A567" s="65" t="s">
        <v>68</v>
      </c>
      <c r="B567" s="66"/>
      <c r="C567" s="66"/>
      <c r="D567" s="66"/>
      <c r="E567" s="67"/>
    </row>
    <row r="568" spans="1:6" s="14" customFormat="1" ht="18.95" customHeight="1" x14ac:dyDescent="0.2">
      <c r="A568" s="20">
        <v>1</v>
      </c>
      <c r="B568" s="21" t="s">
        <v>108</v>
      </c>
      <c r="C568" s="22">
        <v>32</v>
      </c>
      <c r="D568" s="22">
        <v>0</v>
      </c>
      <c r="E568" s="22">
        <f t="shared" ref="E568:E569" si="27">SUM(C568:D568)</f>
        <v>32</v>
      </c>
      <c r="F568" s="13" t="s">
        <v>807</v>
      </c>
    </row>
    <row r="569" spans="1:6" s="14" customFormat="1" ht="18.95" customHeight="1" x14ac:dyDescent="0.2">
      <c r="A569" s="20">
        <v>2</v>
      </c>
      <c r="B569" s="21" t="s">
        <v>109</v>
      </c>
      <c r="C569" s="22">
        <v>17</v>
      </c>
      <c r="D569" s="22">
        <v>7</v>
      </c>
      <c r="E569" s="22">
        <f t="shared" si="27"/>
        <v>24</v>
      </c>
      <c r="F569" s="13" t="s">
        <v>817</v>
      </c>
    </row>
    <row r="570" spans="1:6" s="14" customFormat="1" ht="18.95" customHeight="1" x14ac:dyDescent="0.25">
      <c r="A570" s="24" t="s">
        <v>59</v>
      </c>
      <c r="B570" s="23"/>
      <c r="C570" s="31">
        <f>SUM(C568:C569)</f>
        <v>49</v>
      </c>
      <c r="D570" s="31">
        <f>SUM(D568:D569)</f>
        <v>7</v>
      </c>
      <c r="E570" s="31">
        <f>SUM(E568:E569)</f>
        <v>56</v>
      </c>
    </row>
    <row r="571" spans="1:6" s="15" customFormat="1" ht="9.9499999999999993" customHeight="1" x14ac:dyDescent="0.25">
      <c r="A571" s="25"/>
      <c r="B571" s="26"/>
      <c r="C571" s="27"/>
      <c r="D571" s="27"/>
      <c r="E571" s="27"/>
    </row>
    <row r="572" spans="1:6" s="13" customFormat="1" ht="15.95" customHeight="1" x14ac:dyDescent="0.2">
      <c r="A572" s="65" t="s">
        <v>654</v>
      </c>
      <c r="B572" s="66"/>
      <c r="C572" s="66"/>
      <c r="D572" s="66"/>
      <c r="E572" s="67"/>
    </row>
    <row r="573" spans="1:6" s="13" customFormat="1" ht="15.95" customHeight="1" x14ac:dyDescent="0.2">
      <c r="A573" s="65" t="s">
        <v>111</v>
      </c>
      <c r="B573" s="66"/>
      <c r="C573" s="66"/>
      <c r="D573" s="66"/>
      <c r="E573" s="67"/>
    </row>
    <row r="574" spans="1:6" s="13" customFormat="1" ht="15.6" customHeight="1" x14ac:dyDescent="0.2">
      <c r="A574" s="20">
        <v>1</v>
      </c>
      <c r="B574" s="21" t="s">
        <v>720</v>
      </c>
      <c r="C574" s="22">
        <v>17</v>
      </c>
      <c r="D574" s="22">
        <v>0</v>
      </c>
      <c r="E574" s="22">
        <f t="shared" ref="E574:E592" si="28">SUM(C574:D574)</f>
        <v>17</v>
      </c>
      <c r="F574" s="13" t="s">
        <v>796</v>
      </c>
    </row>
    <row r="575" spans="1:6" s="13" customFormat="1" ht="15.6" customHeight="1" x14ac:dyDescent="0.2">
      <c r="A575" s="20">
        <v>2</v>
      </c>
      <c r="B575" s="21" t="s">
        <v>718</v>
      </c>
      <c r="C575" s="22">
        <v>17</v>
      </c>
      <c r="D575" s="22">
        <v>0</v>
      </c>
      <c r="E575" s="22">
        <f t="shared" si="28"/>
        <v>17</v>
      </c>
      <c r="F575" s="13" t="s">
        <v>797</v>
      </c>
    </row>
    <row r="576" spans="1:6" s="13" customFormat="1" ht="15.6" customHeight="1" x14ac:dyDescent="0.2">
      <c r="A576" s="20">
        <v>3</v>
      </c>
      <c r="B576" s="21" t="s">
        <v>719</v>
      </c>
      <c r="C576" s="22">
        <v>9</v>
      </c>
      <c r="D576" s="22">
        <v>1</v>
      </c>
      <c r="E576" s="22">
        <f t="shared" si="28"/>
        <v>10</v>
      </c>
      <c r="F576" s="13" t="s">
        <v>798</v>
      </c>
    </row>
    <row r="577" spans="1:6" s="13" customFormat="1" ht="15.6" customHeight="1" x14ac:dyDescent="0.2">
      <c r="A577" s="20">
        <v>4</v>
      </c>
      <c r="B577" s="21" t="s">
        <v>708</v>
      </c>
      <c r="C577" s="22">
        <v>20</v>
      </c>
      <c r="D577" s="22">
        <v>0</v>
      </c>
      <c r="E577" s="22">
        <f t="shared" si="28"/>
        <v>20</v>
      </c>
      <c r="F577" s="13" t="s">
        <v>822</v>
      </c>
    </row>
    <row r="578" spans="1:6" s="13" customFormat="1" ht="15.6" customHeight="1" x14ac:dyDescent="0.2">
      <c r="A578" s="20">
        <v>5</v>
      </c>
      <c r="B578" s="21" t="s">
        <v>717</v>
      </c>
      <c r="C578" s="22">
        <v>11</v>
      </c>
      <c r="D578" s="22">
        <v>0</v>
      </c>
      <c r="E578" s="22">
        <f t="shared" si="28"/>
        <v>11</v>
      </c>
      <c r="F578" s="13" t="s">
        <v>803</v>
      </c>
    </row>
    <row r="579" spans="1:6" s="13" customFormat="1" ht="15.6" customHeight="1" x14ac:dyDescent="0.2">
      <c r="A579" s="20">
        <v>6</v>
      </c>
      <c r="B579" s="21" t="s">
        <v>722</v>
      </c>
      <c r="C579" s="22">
        <v>29</v>
      </c>
      <c r="D579" s="22">
        <v>0</v>
      </c>
      <c r="E579" s="22">
        <f t="shared" si="28"/>
        <v>29</v>
      </c>
      <c r="F579" s="13" t="s">
        <v>804</v>
      </c>
    </row>
    <row r="580" spans="1:6" s="13" customFormat="1" ht="15.6" customHeight="1" x14ac:dyDescent="0.2">
      <c r="A580" s="20">
        <v>7</v>
      </c>
      <c r="B580" s="21" t="s">
        <v>716</v>
      </c>
      <c r="C580" s="22">
        <v>4</v>
      </c>
      <c r="D580" s="22">
        <v>0</v>
      </c>
      <c r="E580" s="22">
        <f t="shared" si="28"/>
        <v>4</v>
      </c>
      <c r="F580" s="13" t="s">
        <v>818</v>
      </c>
    </row>
    <row r="581" spans="1:6" s="13" customFormat="1" ht="15.6" customHeight="1" x14ac:dyDescent="0.2">
      <c r="A581" s="20">
        <v>8</v>
      </c>
      <c r="B581" s="21" t="s">
        <v>723</v>
      </c>
      <c r="C581" s="22">
        <v>25</v>
      </c>
      <c r="D581" s="22">
        <v>0</v>
      </c>
      <c r="E581" s="22">
        <f t="shared" si="28"/>
        <v>25</v>
      </c>
      <c r="F581" s="13" t="s">
        <v>807</v>
      </c>
    </row>
    <row r="582" spans="1:6" s="13" customFormat="1" ht="15.6" customHeight="1" x14ac:dyDescent="0.2">
      <c r="A582" s="20">
        <v>9</v>
      </c>
      <c r="B582" s="21" t="s">
        <v>706</v>
      </c>
      <c r="C582" s="22">
        <v>15</v>
      </c>
      <c r="D582" s="22">
        <v>0</v>
      </c>
      <c r="E582" s="22">
        <f t="shared" si="28"/>
        <v>15</v>
      </c>
      <c r="F582" s="13" t="s">
        <v>807</v>
      </c>
    </row>
    <row r="583" spans="1:6" s="13" customFormat="1" ht="15.6" customHeight="1" x14ac:dyDescent="0.2">
      <c r="A583" s="20">
        <v>10</v>
      </c>
      <c r="B583" s="21" t="s">
        <v>707</v>
      </c>
      <c r="C583" s="22">
        <v>16</v>
      </c>
      <c r="D583" s="22">
        <v>0</v>
      </c>
      <c r="E583" s="22">
        <f t="shared" si="28"/>
        <v>16</v>
      </c>
      <c r="F583" s="13" t="s">
        <v>807</v>
      </c>
    </row>
    <row r="584" spans="1:6" s="13" customFormat="1" ht="15.6" customHeight="1" x14ac:dyDescent="0.2">
      <c r="A584" s="20">
        <v>11</v>
      </c>
      <c r="B584" s="21" t="s">
        <v>721</v>
      </c>
      <c r="C584" s="22">
        <v>3</v>
      </c>
      <c r="D584" s="22">
        <v>9</v>
      </c>
      <c r="E584" s="22">
        <f t="shared" si="28"/>
        <v>12</v>
      </c>
      <c r="F584" s="13" t="s">
        <v>841</v>
      </c>
    </row>
    <row r="585" spans="1:6" s="13" customFormat="1" ht="15.6" customHeight="1" x14ac:dyDescent="0.2">
      <c r="A585" s="20">
        <v>12</v>
      </c>
      <c r="B585" s="21" t="s">
        <v>710</v>
      </c>
      <c r="C585" s="22">
        <v>13</v>
      </c>
      <c r="D585" s="22">
        <v>0</v>
      </c>
      <c r="E585" s="22">
        <f t="shared" si="28"/>
        <v>13</v>
      </c>
      <c r="F585" s="13" t="s">
        <v>831</v>
      </c>
    </row>
    <row r="586" spans="1:6" s="13" customFormat="1" ht="15.6" customHeight="1" x14ac:dyDescent="0.2">
      <c r="A586" s="20">
        <v>13</v>
      </c>
      <c r="B586" s="21" t="s">
        <v>709</v>
      </c>
      <c r="C586" s="22">
        <v>15</v>
      </c>
      <c r="D586" s="22">
        <v>0</v>
      </c>
      <c r="E586" s="22">
        <f t="shared" si="28"/>
        <v>15</v>
      </c>
      <c r="F586" s="13" t="s">
        <v>811</v>
      </c>
    </row>
    <row r="587" spans="1:6" s="13" customFormat="1" ht="15.6" customHeight="1" x14ac:dyDescent="0.2">
      <c r="A587" s="20">
        <v>14</v>
      </c>
      <c r="B587" s="21" t="s">
        <v>724</v>
      </c>
      <c r="C587" s="22">
        <v>14</v>
      </c>
      <c r="D587" s="22">
        <v>3</v>
      </c>
      <c r="E587" s="22">
        <f t="shared" si="28"/>
        <v>17</v>
      </c>
      <c r="F587" s="13" t="s">
        <v>812</v>
      </c>
    </row>
    <row r="588" spans="1:6" s="13" customFormat="1" ht="15.6" customHeight="1" x14ac:dyDescent="0.2">
      <c r="A588" s="20">
        <v>15</v>
      </c>
      <c r="B588" s="21" t="s">
        <v>711</v>
      </c>
      <c r="C588" s="22">
        <v>8</v>
      </c>
      <c r="D588" s="22">
        <v>0</v>
      </c>
      <c r="E588" s="22">
        <f t="shared" si="28"/>
        <v>8</v>
      </c>
      <c r="F588" s="13" t="s">
        <v>813</v>
      </c>
    </row>
    <row r="589" spans="1:6" s="13" customFormat="1" ht="15.6" customHeight="1" x14ac:dyDescent="0.2">
      <c r="A589" s="20">
        <v>16</v>
      </c>
      <c r="B589" s="21" t="s">
        <v>712</v>
      </c>
      <c r="C589" s="22">
        <v>27</v>
      </c>
      <c r="D589" s="22">
        <v>1</v>
      </c>
      <c r="E589" s="22">
        <f t="shared" si="28"/>
        <v>28</v>
      </c>
      <c r="F589" s="13" t="s">
        <v>814</v>
      </c>
    </row>
    <row r="590" spans="1:6" s="13" customFormat="1" ht="15.6" customHeight="1" x14ac:dyDescent="0.2">
      <c r="A590" s="20">
        <v>17</v>
      </c>
      <c r="B590" s="21" t="s">
        <v>714</v>
      </c>
      <c r="C590" s="22">
        <v>3</v>
      </c>
      <c r="D590" s="22">
        <v>9</v>
      </c>
      <c r="E590" s="22">
        <f t="shared" si="28"/>
        <v>12</v>
      </c>
      <c r="F590" s="13" t="s">
        <v>815</v>
      </c>
    </row>
    <row r="591" spans="1:6" s="13" customFormat="1" ht="15.6" customHeight="1" x14ac:dyDescent="0.2">
      <c r="A591" s="20">
        <v>18</v>
      </c>
      <c r="B591" s="21" t="s">
        <v>715</v>
      </c>
      <c r="C591" s="22">
        <v>14</v>
      </c>
      <c r="D591" s="22">
        <v>6</v>
      </c>
      <c r="E591" s="22">
        <f t="shared" si="28"/>
        <v>20</v>
      </c>
      <c r="F591" s="13" t="s">
        <v>816</v>
      </c>
    </row>
    <row r="592" spans="1:6" s="13" customFormat="1" ht="15.6" customHeight="1" x14ac:dyDescent="0.2">
      <c r="A592" s="20">
        <v>19</v>
      </c>
      <c r="B592" s="21" t="s">
        <v>713</v>
      </c>
      <c r="C592" s="22">
        <v>7</v>
      </c>
      <c r="D592" s="22">
        <v>13</v>
      </c>
      <c r="E592" s="22">
        <f t="shared" si="28"/>
        <v>20</v>
      </c>
      <c r="F592" s="13" t="s">
        <v>817</v>
      </c>
    </row>
    <row r="593" spans="1:6" s="13" customFormat="1" ht="15.95" customHeight="1" x14ac:dyDescent="0.2">
      <c r="A593" s="24" t="s">
        <v>59</v>
      </c>
      <c r="B593" s="23"/>
      <c r="C593" s="32">
        <f>SUM(C574:C592)</f>
        <v>267</v>
      </c>
      <c r="D593" s="32">
        <f>SUM(D574:D592)</f>
        <v>42</v>
      </c>
      <c r="E593" s="32">
        <f>SUM(E574:E592)</f>
        <v>309</v>
      </c>
    </row>
    <row r="594" spans="1:6" s="13" customFormat="1" ht="9.9499999999999993" customHeight="1" x14ac:dyDescent="0.2">
      <c r="A594" s="28"/>
      <c r="B594" s="29"/>
      <c r="C594" s="30"/>
      <c r="D594" s="30"/>
      <c r="E594" s="30"/>
    </row>
    <row r="595" spans="1:6" s="13" customFormat="1" ht="15.95" customHeight="1" x14ac:dyDescent="0.2">
      <c r="A595" s="65" t="s">
        <v>565</v>
      </c>
      <c r="B595" s="66"/>
      <c r="C595" s="66"/>
      <c r="D595" s="66"/>
      <c r="E595" s="67"/>
    </row>
    <row r="596" spans="1:6" s="13" customFormat="1" ht="15.95" customHeight="1" x14ac:dyDescent="0.2">
      <c r="A596" s="65" t="s">
        <v>111</v>
      </c>
      <c r="B596" s="66"/>
      <c r="C596" s="66"/>
      <c r="D596" s="66"/>
      <c r="E596" s="67"/>
    </row>
    <row r="597" spans="1:6" s="13" customFormat="1" ht="15.6" customHeight="1" x14ac:dyDescent="0.2">
      <c r="A597" s="20">
        <v>1</v>
      </c>
      <c r="B597" s="21" t="s">
        <v>646</v>
      </c>
      <c r="C597" s="22">
        <v>37</v>
      </c>
      <c r="D597" s="22">
        <v>0</v>
      </c>
      <c r="E597" s="22">
        <f t="shared" ref="E597:E627" si="29">SUM(C597:D597)</f>
        <v>37</v>
      </c>
      <c r="F597" s="13" t="s">
        <v>796</v>
      </c>
    </row>
    <row r="598" spans="1:6" s="13" customFormat="1" ht="15.6" customHeight="1" x14ac:dyDescent="0.2">
      <c r="A598" s="20">
        <v>2</v>
      </c>
      <c r="B598" s="21" t="s">
        <v>645</v>
      </c>
      <c r="C598" s="22">
        <v>11</v>
      </c>
      <c r="D598" s="22">
        <v>0</v>
      </c>
      <c r="E598" s="22">
        <f t="shared" si="29"/>
        <v>11</v>
      </c>
      <c r="F598" s="13" t="s">
        <v>797</v>
      </c>
    </row>
    <row r="599" spans="1:6" s="13" customFormat="1" ht="15.6" customHeight="1" x14ac:dyDescent="0.2">
      <c r="A599" s="20">
        <v>3</v>
      </c>
      <c r="B599" s="21" t="s">
        <v>632</v>
      </c>
      <c r="C599" s="22">
        <v>15</v>
      </c>
      <c r="D599" s="22">
        <v>0</v>
      </c>
      <c r="E599" s="22">
        <f t="shared" si="29"/>
        <v>15</v>
      </c>
      <c r="F599" s="13" t="s">
        <v>799</v>
      </c>
    </row>
    <row r="600" spans="1:6" s="13" customFormat="1" ht="15.6" customHeight="1" x14ac:dyDescent="0.2">
      <c r="A600" s="20">
        <v>4</v>
      </c>
      <c r="B600" s="21" t="s">
        <v>633</v>
      </c>
      <c r="C600" s="22">
        <v>16</v>
      </c>
      <c r="D600" s="22">
        <v>0</v>
      </c>
      <c r="E600" s="22">
        <f t="shared" si="29"/>
        <v>16</v>
      </c>
      <c r="F600" s="13" t="s">
        <v>801</v>
      </c>
    </row>
    <row r="601" spans="1:6" s="13" customFormat="1" ht="15.6" customHeight="1" x14ac:dyDescent="0.2">
      <c r="A601" s="20">
        <v>5</v>
      </c>
      <c r="B601" s="21" t="s">
        <v>634</v>
      </c>
      <c r="C601" s="22">
        <v>15</v>
      </c>
      <c r="D601" s="22">
        <v>0</v>
      </c>
      <c r="E601" s="22">
        <f t="shared" si="29"/>
        <v>15</v>
      </c>
      <c r="F601" s="13" t="s">
        <v>802</v>
      </c>
    </row>
    <row r="602" spans="1:6" s="13" customFormat="1" ht="15.6" customHeight="1" x14ac:dyDescent="0.2">
      <c r="A602" s="20">
        <v>6</v>
      </c>
      <c r="B602" s="21" t="s">
        <v>627</v>
      </c>
      <c r="C602" s="22">
        <v>27</v>
      </c>
      <c r="D602" s="22">
        <v>0</v>
      </c>
      <c r="E602" s="22">
        <f t="shared" si="29"/>
        <v>27</v>
      </c>
      <c r="F602" s="13" t="s">
        <v>802</v>
      </c>
    </row>
    <row r="603" spans="1:6" s="13" customFormat="1" ht="15.6" customHeight="1" x14ac:dyDescent="0.2">
      <c r="A603" s="20">
        <v>7</v>
      </c>
      <c r="B603" s="21" t="s">
        <v>649</v>
      </c>
      <c r="C603" s="22">
        <v>25</v>
      </c>
      <c r="D603" s="22">
        <v>0</v>
      </c>
      <c r="E603" s="22">
        <f t="shared" si="29"/>
        <v>25</v>
      </c>
      <c r="F603" s="13" t="s">
        <v>804</v>
      </c>
    </row>
    <row r="604" spans="1:6" s="13" customFormat="1" ht="15.6" customHeight="1" x14ac:dyDescent="0.2">
      <c r="A604" s="20">
        <v>8</v>
      </c>
      <c r="B604" s="21" t="s">
        <v>622</v>
      </c>
      <c r="C604" s="22">
        <v>8</v>
      </c>
      <c r="D604" s="22">
        <v>0</v>
      </c>
      <c r="E604" s="22">
        <f t="shared" si="29"/>
        <v>8</v>
      </c>
      <c r="F604" s="13" t="s">
        <v>842</v>
      </c>
    </row>
    <row r="605" spans="1:6" s="13" customFormat="1" ht="15.6" customHeight="1" x14ac:dyDescent="0.2">
      <c r="A605" s="20">
        <v>9</v>
      </c>
      <c r="B605" s="21" t="s">
        <v>650</v>
      </c>
      <c r="C605" s="22">
        <v>12</v>
      </c>
      <c r="D605" s="22">
        <v>0</v>
      </c>
      <c r="E605" s="22">
        <f t="shared" si="29"/>
        <v>12</v>
      </c>
      <c r="F605" s="13" t="s">
        <v>807</v>
      </c>
    </row>
    <row r="606" spans="1:6" s="13" customFormat="1" ht="15.6" customHeight="1" x14ac:dyDescent="0.2">
      <c r="A606" s="20">
        <v>10</v>
      </c>
      <c r="B606" s="21" t="s">
        <v>648</v>
      </c>
      <c r="C606" s="22">
        <v>16</v>
      </c>
      <c r="D606" s="22">
        <v>0</v>
      </c>
      <c r="E606" s="22">
        <f t="shared" si="29"/>
        <v>16</v>
      </c>
      <c r="F606" s="13" t="s">
        <v>807</v>
      </c>
    </row>
    <row r="607" spans="1:6" s="13" customFormat="1" ht="15.6" customHeight="1" x14ac:dyDescent="0.2">
      <c r="A607" s="20">
        <v>11</v>
      </c>
      <c r="B607" s="21" t="s">
        <v>624</v>
      </c>
      <c r="C607" s="22">
        <v>15</v>
      </c>
      <c r="D607" s="22">
        <v>0</v>
      </c>
      <c r="E607" s="22">
        <f t="shared" si="29"/>
        <v>15</v>
      </c>
      <c r="F607" s="13" t="s">
        <v>807</v>
      </c>
    </row>
    <row r="608" spans="1:6" s="13" customFormat="1" ht="15.6" customHeight="1" x14ac:dyDescent="0.2">
      <c r="A608" s="20">
        <v>12</v>
      </c>
      <c r="B608" s="21" t="s">
        <v>623</v>
      </c>
      <c r="C608" s="22">
        <v>20</v>
      </c>
      <c r="D608" s="22">
        <v>0</v>
      </c>
      <c r="E608" s="22">
        <f t="shared" si="29"/>
        <v>20</v>
      </c>
      <c r="F608" s="13" t="s">
        <v>807</v>
      </c>
    </row>
    <row r="609" spans="1:6" s="13" customFormat="1" ht="15.6" customHeight="1" x14ac:dyDescent="0.2">
      <c r="A609" s="20">
        <v>13</v>
      </c>
      <c r="B609" s="21" t="s">
        <v>626</v>
      </c>
      <c r="C609" s="22">
        <v>11</v>
      </c>
      <c r="D609" s="22">
        <v>0</v>
      </c>
      <c r="E609" s="22">
        <f t="shared" si="29"/>
        <v>11</v>
      </c>
      <c r="F609" s="13" t="s">
        <v>807</v>
      </c>
    </row>
    <row r="610" spans="1:6" s="13" customFormat="1" ht="15.6" customHeight="1" x14ac:dyDescent="0.2">
      <c r="A610" s="20">
        <v>14</v>
      </c>
      <c r="B610" s="21" t="s">
        <v>647</v>
      </c>
      <c r="C610" s="22">
        <v>4</v>
      </c>
      <c r="D610" s="22">
        <v>15</v>
      </c>
      <c r="E610" s="22">
        <f t="shared" si="29"/>
        <v>19</v>
      </c>
      <c r="F610" s="13" t="s">
        <v>841</v>
      </c>
    </row>
    <row r="611" spans="1:6" s="13" customFormat="1" ht="15.6" customHeight="1" x14ac:dyDescent="0.2">
      <c r="A611" s="20">
        <v>15</v>
      </c>
      <c r="B611" s="21" t="s">
        <v>635</v>
      </c>
      <c r="C611" s="22">
        <v>7</v>
      </c>
      <c r="D611" s="22">
        <v>1</v>
      </c>
      <c r="E611" s="22">
        <f t="shared" si="29"/>
        <v>8</v>
      </c>
      <c r="F611" s="13" t="s">
        <v>809</v>
      </c>
    </row>
    <row r="612" spans="1:6" s="13" customFormat="1" ht="15.6" customHeight="1" x14ac:dyDescent="0.2">
      <c r="A612" s="20">
        <v>16</v>
      </c>
      <c r="B612" s="21" t="s">
        <v>639</v>
      </c>
      <c r="C612" s="22">
        <v>15</v>
      </c>
      <c r="D612" s="22">
        <v>0</v>
      </c>
      <c r="E612" s="22">
        <f t="shared" si="29"/>
        <v>15</v>
      </c>
      <c r="F612" s="13" t="s">
        <v>831</v>
      </c>
    </row>
    <row r="613" spans="1:6" s="13" customFormat="1" ht="15.6" customHeight="1" x14ac:dyDescent="0.2">
      <c r="A613" s="20">
        <v>17</v>
      </c>
      <c r="B613" s="21" t="s">
        <v>652</v>
      </c>
      <c r="C613" s="22">
        <v>8</v>
      </c>
      <c r="D613" s="22">
        <v>3</v>
      </c>
      <c r="E613" s="22">
        <f t="shared" si="29"/>
        <v>11</v>
      </c>
      <c r="F613" s="13" t="s">
        <v>819</v>
      </c>
    </row>
    <row r="614" spans="1:6" s="13" customFormat="1" ht="15.6" customHeight="1" x14ac:dyDescent="0.2">
      <c r="A614" s="20">
        <v>18</v>
      </c>
      <c r="B614" s="21" t="s">
        <v>630</v>
      </c>
      <c r="C614" s="22">
        <v>11</v>
      </c>
      <c r="D614" s="22">
        <v>2</v>
      </c>
      <c r="E614" s="22">
        <f t="shared" si="29"/>
        <v>13</v>
      </c>
      <c r="F614" s="13" t="s">
        <v>819</v>
      </c>
    </row>
    <row r="615" spans="1:6" s="13" customFormat="1" ht="15.6" customHeight="1" x14ac:dyDescent="0.2">
      <c r="A615" s="20">
        <v>19</v>
      </c>
      <c r="B615" s="21" t="s">
        <v>638</v>
      </c>
      <c r="C615" s="22">
        <v>12</v>
      </c>
      <c r="D615" s="22">
        <v>3</v>
      </c>
      <c r="E615" s="22">
        <f t="shared" si="29"/>
        <v>15</v>
      </c>
      <c r="F615" s="13" t="s">
        <v>811</v>
      </c>
    </row>
    <row r="616" spans="1:6" s="13" customFormat="1" ht="15.6" customHeight="1" x14ac:dyDescent="0.2">
      <c r="A616" s="20">
        <v>20</v>
      </c>
      <c r="B616" s="21" t="s">
        <v>651</v>
      </c>
      <c r="C616" s="22">
        <v>15</v>
      </c>
      <c r="D616" s="22">
        <v>5</v>
      </c>
      <c r="E616" s="22">
        <f t="shared" si="29"/>
        <v>20</v>
      </c>
      <c r="F616" s="13" t="s">
        <v>812</v>
      </c>
    </row>
    <row r="617" spans="1:6" s="13" customFormat="1" ht="15.6" customHeight="1" x14ac:dyDescent="0.2">
      <c r="A617" s="20">
        <v>21</v>
      </c>
      <c r="B617" s="21" t="s">
        <v>640</v>
      </c>
      <c r="C617" s="22">
        <v>8</v>
      </c>
      <c r="D617" s="22">
        <v>0</v>
      </c>
      <c r="E617" s="22">
        <f t="shared" si="29"/>
        <v>8</v>
      </c>
      <c r="F617" s="13" t="s">
        <v>813</v>
      </c>
    </row>
    <row r="618" spans="1:6" s="13" customFormat="1" ht="15.6" customHeight="1" x14ac:dyDescent="0.2">
      <c r="A618" s="20">
        <v>22</v>
      </c>
      <c r="B618" s="21" t="s">
        <v>628</v>
      </c>
      <c r="C618" s="22">
        <v>9</v>
      </c>
      <c r="D618" s="22">
        <v>1</v>
      </c>
      <c r="E618" s="22">
        <f t="shared" si="29"/>
        <v>10</v>
      </c>
      <c r="F618" s="13" t="s">
        <v>813</v>
      </c>
    </row>
    <row r="619" spans="1:6" s="13" customFormat="1" ht="15.6" customHeight="1" x14ac:dyDescent="0.2">
      <c r="A619" s="20">
        <v>23</v>
      </c>
      <c r="B619" s="21" t="s">
        <v>641</v>
      </c>
      <c r="C619" s="22">
        <v>12</v>
      </c>
      <c r="D619" s="22">
        <v>1</v>
      </c>
      <c r="E619" s="22">
        <f t="shared" si="29"/>
        <v>13</v>
      </c>
      <c r="F619" s="13" t="s">
        <v>814</v>
      </c>
    </row>
    <row r="620" spans="1:6" s="13" customFormat="1" ht="15.6" customHeight="1" x14ac:dyDescent="0.2">
      <c r="A620" s="20">
        <v>24</v>
      </c>
      <c r="B620" s="21" t="s">
        <v>636</v>
      </c>
      <c r="C620" s="22">
        <v>1</v>
      </c>
      <c r="D620" s="22">
        <v>4</v>
      </c>
      <c r="E620" s="22">
        <f t="shared" si="29"/>
        <v>5</v>
      </c>
      <c r="F620" s="13" t="s">
        <v>826</v>
      </c>
    </row>
    <row r="621" spans="1:6" s="13" customFormat="1" ht="15.6" customHeight="1" x14ac:dyDescent="0.2">
      <c r="A621" s="20">
        <v>25</v>
      </c>
      <c r="B621" s="21" t="s">
        <v>643</v>
      </c>
      <c r="C621" s="22">
        <v>5</v>
      </c>
      <c r="D621" s="22">
        <v>18</v>
      </c>
      <c r="E621" s="22">
        <f t="shared" si="29"/>
        <v>23</v>
      </c>
      <c r="F621" s="13" t="s">
        <v>815</v>
      </c>
    </row>
    <row r="622" spans="1:6" s="13" customFormat="1" ht="15.6" customHeight="1" x14ac:dyDescent="0.2">
      <c r="A622" s="20">
        <v>26</v>
      </c>
      <c r="B622" s="21" t="s">
        <v>644</v>
      </c>
      <c r="C622" s="22">
        <v>2</v>
      </c>
      <c r="D622" s="22">
        <v>6</v>
      </c>
      <c r="E622" s="22">
        <f t="shared" si="29"/>
        <v>8</v>
      </c>
      <c r="F622" s="13" t="s">
        <v>816</v>
      </c>
    </row>
    <row r="623" spans="1:6" s="13" customFormat="1" ht="15.6" customHeight="1" x14ac:dyDescent="0.2">
      <c r="A623" s="20">
        <v>27</v>
      </c>
      <c r="B623" s="21" t="s">
        <v>631</v>
      </c>
      <c r="C623" s="22">
        <v>1</v>
      </c>
      <c r="D623" s="22">
        <v>7</v>
      </c>
      <c r="E623" s="22">
        <f t="shared" si="29"/>
        <v>8</v>
      </c>
      <c r="F623" s="13" t="s">
        <v>816</v>
      </c>
    </row>
    <row r="624" spans="1:6" s="13" customFormat="1" ht="15.6" customHeight="1" x14ac:dyDescent="0.2">
      <c r="A624" s="20">
        <v>28</v>
      </c>
      <c r="B624" s="21" t="s">
        <v>642</v>
      </c>
      <c r="C624" s="22">
        <v>7</v>
      </c>
      <c r="D624" s="22">
        <v>8</v>
      </c>
      <c r="E624" s="22">
        <f t="shared" si="29"/>
        <v>15</v>
      </c>
      <c r="F624" s="13" t="s">
        <v>817</v>
      </c>
    </row>
    <row r="625" spans="1:6" s="13" customFormat="1" ht="15.6" customHeight="1" x14ac:dyDescent="0.2">
      <c r="A625" s="20">
        <v>29</v>
      </c>
      <c r="B625" s="21" t="s">
        <v>625</v>
      </c>
      <c r="C625" s="22">
        <v>5</v>
      </c>
      <c r="D625" s="22">
        <v>4</v>
      </c>
      <c r="E625" s="22">
        <f t="shared" si="29"/>
        <v>9</v>
      </c>
      <c r="F625" s="13" t="s">
        <v>817</v>
      </c>
    </row>
    <row r="626" spans="1:6" s="13" customFormat="1" ht="15.6" customHeight="1" x14ac:dyDescent="0.2">
      <c r="A626" s="20">
        <v>30</v>
      </c>
      <c r="B626" s="21" t="s">
        <v>629</v>
      </c>
      <c r="C626" s="22">
        <v>7</v>
      </c>
      <c r="D626" s="22">
        <v>9</v>
      </c>
      <c r="E626" s="22">
        <f t="shared" si="29"/>
        <v>16</v>
      </c>
      <c r="F626" s="13" t="s">
        <v>817</v>
      </c>
    </row>
    <row r="627" spans="1:6" s="13" customFormat="1" ht="15.6" customHeight="1" x14ac:dyDescent="0.2">
      <c r="A627" s="20">
        <v>31</v>
      </c>
      <c r="B627" s="21" t="s">
        <v>637</v>
      </c>
      <c r="C627" s="22">
        <v>4</v>
      </c>
      <c r="D627" s="22">
        <v>0</v>
      </c>
      <c r="E627" s="22">
        <f t="shared" si="29"/>
        <v>4</v>
      </c>
      <c r="F627" s="13" t="s">
        <v>821</v>
      </c>
    </row>
    <row r="628" spans="1:6" s="13" customFormat="1" ht="15.95" customHeight="1" x14ac:dyDescent="0.2">
      <c r="A628" s="24" t="s">
        <v>59</v>
      </c>
      <c r="B628" s="23"/>
      <c r="C628" s="32">
        <f>SUM(C597:C627)</f>
        <v>361</v>
      </c>
      <c r="D628" s="32">
        <f>SUM(D597:D627)</f>
        <v>87</v>
      </c>
      <c r="E628" s="32">
        <f>SUM(E597:E627)</f>
        <v>448</v>
      </c>
    </row>
    <row r="629" spans="1:6" s="13" customFormat="1" ht="9.9499999999999993" customHeight="1" x14ac:dyDescent="0.2">
      <c r="A629" s="28"/>
      <c r="B629" s="29"/>
      <c r="C629" s="30"/>
      <c r="D629" s="30"/>
      <c r="E629" s="30"/>
    </row>
    <row r="630" spans="1:6" s="13" customFormat="1" ht="15.95" customHeight="1" x14ac:dyDescent="0.2">
      <c r="A630" s="65" t="s">
        <v>479</v>
      </c>
      <c r="B630" s="66"/>
      <c r="C630" s="66"/>
      <c r="D630" s="66"/>
      <c r="E630" s="67"/>
    </row>
    <row r="631" spans="1:6" s="13" customFormat="1" ht="15.95" customHeight="1" x14ac:dyDescent="0.2">
      <c r="A631" s="65" t="s">
        <v>111</v>
      </c>
      <c r="B631" s="66"/>
      <c r="C631" s="66"/>
      <c r="D631" s="66"/>
      <c r="E631" s="67"/>
    </row>
    <row r="632" spans="1:6" s="13" customFormat="1" ht="15" customHeight="1" x14ac:dyDescent="0.2">
      <c r="A632" s="20">
        <v>1</v>
      </c>
      <c r="B632" s="21" t="s">
        <v>536</v>
      </c>
      <c r="C632" s="22">
        <v>10</v>
      </c>
      <c r="D632" s="22">
        <v>0</v>
      </c>
      <c r="E632" s="22">
        <f t="shared" ref="E632:E670" si="30">SUM(C632:D632)</f>
        <v>10</v>
      </c>
      <c r="F632" s="13" t="s">
        <v>796</v>
      </c>
    </row>
    <row r="633" spans="1:6" s="13" customFormat="1" ht="15" customHeight="1" x14ac:dyDescent="0.2">
      <c r="A633" s="20">
        <v>2</v>
      </c>
      <c r="B633" s="21" t="s">
        <v>531</v>
      </c>
      <c r="C633" s="22">
        <v>10</v>
      </c>
      <c r="D633" s="22">
        <v>0</v>
      </c>
      <c r="E633" s="22">
        <f t="shared" si="30"/>
        <v>10</v>
      </c>
      <c r="F633" s="13" t="s">
        <v>796</v>
      </c>
    </row>
    <row r="634" spans="1:6" s="13" customFormat="1" ht="15" customHeight="1" x14ac:dyDescent="0.2">
      <c r="A634" s="20">
        <v>3</v>
      </c>
      <c r="B634" s="21" t="s">
        <v>535</v>
      </c>
      <c r="C634" s="22">
        <v>13</v>
      </c>
      <c r="D634" s="22">
        <v>0</v>
      </c>
      <c r="E634" s="22">
        <f t="shared" si="30"/>
        <v>13</v>
      </c>
      <c r="F634" s="13" t="s">
        <v>797</v>
      </c>
    </row>
    <row r="635" spans="1:6" s="13" customFormat="1" ht="15" customHeight="1" x14ac:dyDescent="0.2">
      <c r="A635" s="20">
        <v>4</v>
      </c>
      <c r="B635" s="21" t="s">
        <v>558</v>
      </c>
      <c r="C635" s="22">
        <v>11</v>
      </c>
      <c r="D635" s="22">
        <v>0</v>
      </c>
      <c r="E635" s="22">
        <f t="shared" si="30"/>
        <v>11</v>
      </c>
      <c r="F635" s="13" t="s">
        <v>797</v>
      </c>
    </row>
    <row r="636" spans="1:6" s="13" customFormat="1" ht="15" customHeight="1" x14ac:dyDescent="0.2">
      <c r="A636" s="20">
        <v>5</v>
      </c>
      <c r="B636" s="21" t="s">
        <v>534</v>
      </c>
      <c r="C636" s="22">
        <v>8</v>
      </c>
      <c r="D636" s="22">
        <v>0</v>
      </c>
      <c r="E636" s="22">
        <f t="shared" si="30"/>
        <v>8</v>
      </c>
      <c r="F636" s="13" t="s">
        <v>799</v>
      </c>
    </row>
    <row r="637" spans="1:6" s="13" customFormat="1" ht="15" customHeight="1" x14ac:dyDescent="0.2">
      <c r="A637" s="20">
        <v>6</v>
      </c>
      <c r="B637" s="21" t="s">
        <v>538</v>
      </c>
      <c r="C637" s="22">
        <v>21</v>
      </c>
      <c r="D637" s="22">
        <v>0</v>
      </c>
      <c r="E637" s="22">
        <f t="shared" si="30"/>
        <v>21</v>
      </c>
      <c r="F637" s="13" t="s">
        <v>801</v>
      </c>
    </row>
    <row r="638" spans="1:6" s="13" customFormat="1" ht="15" customHeight="1" x14ac:dyDescent="0.2">
      <c r="A638" s="20">
        <v>7</v>
      </c>
      <c r="B638" s="21" t="s">
        <v>539</v>
      </c>
      <c r="C638" s="22">
        <v>10</v>
      </c>
      <c r="D638" s="22">
        <v>0</v>
      </c>
      <c r="E638" s="22">
        <f t="shared" si="30"/>
        <v>10</v>
      </c>
      <c r="F638" s="13" t="s">
        <v>802</v>
      </c>
    </row>
    <row r="639" spans="1:6" s="13" customFormat="1" ht="15" customHeight="1" x14ac:dyDescent="0.2">
      <c r="A639" s="20">
        <v>8</v>
      </c>
      <c r="B639" s="21" t="s">
        <v>559</v>
      </c>
      <c r="C639" s="22">
        <v>15</v>
      </c>
      <c r="D639" s="22">
        <v>0</v>
      </c>
      <c r="E639" s="22">
        <f t="shared" si="30"/>
        <v>15</v>
      </c>
      <c r="F639" s="13" t="s">
        <v>802</v>
      </c>
    </row>
    <row r="640" spans="1:6" s="13" customFormat="1" ht="15" customHeight="1" x14ac:dyDescent="0.2">
      <c r="A640" s="20">
        <v>9</v>
      </c>
      <c r="B640" s="21" t="s">
        <v>537</v>
      </c>
      <c r="C640" s="22">
        <v>17</v>
      </c>
      <c r="D640" s="22">
        <v>0</v>
      </c>
      <c r="E640" s="22">
        <f t="shared" si="30"/>
        <v>17</v>
      </c>
      <c r="F640" s="13" t="s">
        <v>822</v>
      </c>
    </row>
    <row r="641" spans="1:6" s="13" customFormat="1" ht="15" customHeight="1" x14ac:dyDescent="0.2">
      <c r="A641" s="20">
        <v>10</v>
      </c>
      <c r="B641" s="21" t="s">
        <v>540</v>
      </c>
      <c r="C641" s="22">
        <v>33</v>
      </c>
      <c r="D641" s="22">
        <v>0</v>
      </c>
      <c r="E641" s="22">
        <f t="shared" si="30"/>
        <v>33</v>
      </c>
      <c r="F641" s="13" t="s">
        <v>804</v>
      </c>
    </row>
    <row r="642" spans="1:6" s="13" customFormat="1" ht="15" customHeight="1" x14ac:dyDescent="0.2">
      <c r="A642" s="20">
        <v>11</v>
      </c>
      <c r="B642" s="21" t="s">
        <v>541</v>
      </c>
      <c r="C642" s="22">
        <v>16</v>
      </c>
      <c r="D642" s="22">
        <v>0</v>
      </c>
      <c r="E642" s="22">
        <f t="shared" si="30"/>
        <v>16</v>
      </c>
      <c r="F642" s="13" t="s">
        <v>842</v>
      </c>
    </row>
    <row r="643" spans="1:6" s="13" customFormat="1" ht="15" customHeight="1" x14ac:dyDescent="0.2">
      <c r="A643" s="20">
        <v>12</v>
      </c>
      <c r="B643" s="21" t="s">
        <v>530</v>
      </c>
      <c r="C643" s="22">
        <v>12</v>
      </c>
      <c r="D643" s="22">
        <v>0</v>
      </c>
      <c r="E643" s="22">
        <f t="shared" si="30"/>
        <v>12</v>
      </c>
      <c r="F643" s="13" t="s">
        <v>842</v>
      </c>
    </row>
    <row r="644" spans="1:6" s="13" customFormat="1" ht="15" customHeight="1" x14ac:dyDescent="0.2">
      <c r="A644" s="20">
        <v>13</v>
      </c>
      <c r="B644" s="21" t="s">
        <v>542</v>
      </c>
      <c r="C644" s="22">
        <v>20</v>
      </c>
      <c r="D644" s="22">
        <v>0</v>
      </c>
      <c r="E644" s="22">
        <f t="shared" si="30"/>
        <v>20</v>
      </c>
      <c r="F644" s="13" t="s">
        <v>807</v>
      </c>
    </row>
    <row r="645" spans="1:6" s="13" customFormat="1" ht="15" customHeight="1" x14ac:dyDescent="0.2">
      <c r="A645" s="20">
        <v>14</v>
      </c>
      <c r="B645" s="21" t="s">
        <v>522</v>
      </c>
      <c r="C645" s="22">
        <v>26</v>
      </c>
      <c r="D645" s="22">
        <v>0</v>
      </c>
      <c r="E645" s="22">
        <f t="shared" si="30"/>
        <v>26</v>
      </c>
      <c r="F645" s="13" t="s">
        <v>807</v>
      </c>
    </row>
    <row r="646" spans="1:6" s="13" customFormat="1" ht="15" customHeight="1" x14ac:dyDescent="0.2">
      <c r="A646" s="20">
        <v>15</v>
      </c>
      <c r="B646" s="21" t="s">
        <v>523</v>
      </c>
      <c r="C646" s="22">
        <v>17</v>
      </c>
      <c r="D646" s="22">
        <v>0</v>
      </c>
      <c r="E646" s="22">
        <f t="shared" si="30"/>
        <v>17</v>
      </c>
      <c r="F646" s="13" t="s">
        <v>807</v>
      </c>
    </row>
    <row r="647" spans="1:6" s="13" customFormat="1" ht="15" customHeight="1" x14ac:dyDescent="0.2">
      <c r="A647" s="20">
        <v>16</v>
      </c>
      <c r="B647" s="21" t="s">
        <v>525</v>
      </c>
      <c r="C647" s="22">
        <v>24</v>
      </c>
      <c r="D647" s="22">
        <v>0</v>
      </c>
      <c r="E647" s="22">
        <f t="shared" si="30"/>
        <v>24</v>
      </c>
      <c r="F647" s="13" t="s">
        <v>807</v>
      </c>
    </row>
    <row r="648" spans="1:6" s="13" customFormat="1" ht="15" customHeight="1" x14ac:dyDescent="0.2">
      <c r="A648" s="20">
        <v>17</v>
      </c>
      <c r="B648" s="21" t="s">
        <v>526</v>
      </c>
      <c r="C648" s="22">
        <v>19</v>
      </c>
      <c r="D648" s="22">
        <v>0</v>
      </c>
      <c r="E648" s="22">
        <f t="shared" si="30"/>
        <v>19</v>
      </c>
      <c r="F648" s="13" t="s">
        <v>807</v>
      </c>
    </row>
    <row r="649" spans="1:6" s="13" customFormat="1" ht="15" customHeight="1" x14ac:dyDescent="0.2">
      <c r="A649" s="20">
        <v>18</v>
      </c>
      <c r="B649" s="21" t="s">
        <v>551</v>
      </c>
      <c r="C649" s="22">
        <v>1</v>
      </c>
      <c r="D649" s="22">
        <v>15</v>
      </c>
      <c r="E649" s="22">
        <f t="shared" si="30"/>
        <v>16</v>
      </c>
      <c r="F649" s="13" t="s">
        <v>841</v>
      </c>
    </row>
    <row r="650" spans="1:6" s="13" customFormat="1" ht="15" customHeight="1" x14ac:dyDescent="0.2">
      <c r="A650" s="20">
        <v>19</v>
      </c>
      <c r="B650" s="21" t="s">
        <v>543</v>
      </c>
      <c r="C650" s="22">
        <v>9</v>
      </c>
      <c r="D650" s="22">
        <v>1</v>
      </c>
      <c r="E650" s="22">
        <f t="shared" si="30"/>
        <v>10</v>
      </c>
      <c r="F650" s="13" t="s">
        <v>809</v>
      </c>
    </row>
    <row r="651" spans="1:6" s="13" customFormat="1" ht="15" customHeight="1" x14ac:dyDescent="0.2">
      <c r="A651" s="20">
        <v>20</v>
      </c>
      <c r="B651" s="21" t="s">
        <v>560</v>
      </c>
      <c r="C651" s="22">
        <v>11</v>
      </c>
      <c r="D651" s="22">
        <v>1</v>
      </c>
      <c r="E651" s="22">
        <f t="shared" si="30"/>
        <v>12</v>
      </c>
      <c r="F651" s="13" t="s">
        <v>809</v>
      </c>
    </row>
    <row r="652" spans="1:6" s="13" customFormat="1" ht="15" customHeight="1" x14ac:dyDescent="0.2">
      <c r="A652" s="20">
        <v>21</v>
      </c>
      <c r="B652" s="21" t="s">
        <v>544</v>
      </c>
      <c r="C652" s="22">
        <v>27</v>
      </c>
      <c r="D652" s="22">
        <v>0</v>
      </c>
      <c r="E652" s="22">
        <f t="shared" si="30"/>
        <v>27</v>
      </c>
      <c r="F652" s="13" t="s">
        <v>831</v>
      </c>
    </row>
    <row r="653" spans="1:6" s="13" customFormat="1" ht="15" customHeight="1" x14ac:dyDescent="0.2">
      <c r="A653" s="20">
        <v>22</v>
      </c>
      <c r="B653" s="21" t="s">
        <v>533</v>
      </c>
      <c r="C653" s="22">
        <v>9</v>
      </c>
      <c r="D653" s="22">
        <v>1</v>
      </c>
      <c r="E653" s="22">
        <f t="shared" si="30"/>
        <v>10</v>
      </c>
      <c r="F653" s="13" t="s">
        <v>831</v>
      </c>
    </row>
    <row r="654" spans="1:6" s="13" customFormat="1" ht="15" customHeight="1" x14ac:dyDescent="0.2">
      <c r="A654" s="20">
        <v>23</v>
      </c>
      <c r="B654" s="21" t="s">
        <v>549</v>
      </c>
      <c r="C654" s="22">
        <v>19</v>
      </c>
      <c r="D654" s="22">
        <v>13</v>
      </c>
      <c r="E654" s="22">
        <f t="shared" si="30"/>
        <v>32</v>
      </c>
      <c r="F654" s="13" t="s">
        <v>819</v>
      </c>
    </row>
    <row r="655" spans="1:6" s="13" customFormat="1" ht="15" customHeight="1" x14ac:dyDescent="0.2">
      <c r="A655" s="20">
        <v>24</v>
      </c>
      <c r="B655" s="21" t="s">
        <v>524</v>
      </c>
      <c r="C655" s="22">
        <v>16</v>
      </c>
      <c r="D655" s="22">
        <v>6</v>
      </c>
      <c r="E655" s="22">
        <f t="shared" si="30"/>
        <v>22</v>
      </c>
      <c r="F655" s="13" t="s">
        <v>819</v>
      </c>
    </row>
    <row r="656" spans="1:6" s="13" customFormat="1" ht="15" customHeight="1" x14ac:dyDescent="0.2">
      <c r="A656" s="20">
        <v>25</v>
      </c>
      <c r="B656" s="21" t="s">
        <v>547</v>
      </c>
      <c r="C656" s="22">
        <v>19</v>
      </c>
      <c r="D656" s="22">
        <v>0</v>
      </c>
      <c r="E656" s="22">
        <f t="shared" si="30"/>
        <v>19</v>
      </c>
      <c r="F656" s="13" t="s">
        <v>811</v>
      </c>
    </row>
    <row r="657" spans="1:6" s="13" customFormat="1" ht="15" customHeight="1" x14ac:dyDescent="0.2">
      <c r="A657" s="20">
        <v>26</v>
      </c>
      <c r="B657" s="21" t="s">
        <v>548</v>
      </c>
      <c r="C657" s="22">
        <v>17</v>
      </c>
      <c r="D657" s="22">
        <v>6</v>
      </c>
      <c r="E657" s="22">
        <f t="shared" si="30"/>
        <v>23</v>
      </c>
      <c r="F657" s="13" t="s">
        <v>812</v>
      </c>
    </row>
    <row r="658" spans="1:6" s="13" customFormat="1" ht="15" customHeight="1" x14ac:dyDescent="0.2">
      <c r="A658" s="20">
        <v>27</v>
      </c>
      <c r="B658" s="21" t="s">
        <v>545</v>
      </c>
      <c r="C658" s="22">
        <v>15</v>
      </c>
      <c r="D658" s="22">
        <v>1</v>
      </c>
      <c r="E658" s="22">
        <f t="shared" si="30"/>
        <v>16</v>
      </c>
      <c r="F658" s="13" t="s">
        <v>813</v>
      </c>
    </row>
    <row r="659" spans="1:6" s="13" customFormat="1" ht="15" customHeight="1" x14ac:dyDescent="0.2">
      <c r="A659" s="20">
        <v>28</v>
      </c>
      <c r="B659" s="21" t="s">
        <v>528</v>
      </c>
      <c r="C659" s="22">
        <v>23</v>
      </c>
      <c r="D659" s="22">
        <v>0</v>
      </c>
      <c r="E659" s="22">
        <f t="shared" si="30"/>
        <v>23</v>
      </c>
      <c r="F659" s="13" t="s">
        <v>813</v>
      </c>
    </row>
    <row r="660" spans="1:6" s="13" customFormat="1" ht="15" customHeight="1" x14ac:dyDescent="0.2">
      <c r="A660" s="20">
        <v>29</v>
      </c>
      <c r="B660" s="21" t="s">
        <v>546</v>
      </c>
      <c r="C660" s="22">
        <v>22</v>
      </c>
      <c r="D660" s="22">
        <v>1</v>
      </c>
      <c r="E660" s="22">
        <f t="shared" si="30"/>
        <v>23</v>
      </c>
      <c r="F660" s="13" t="s">
        <v>814</v>
      </c>
    </row>
    <row r="661" spans="1:6" s="13" customFormat="1" ht="15" customHeight="1" x14ac:dyDescent="0.2">
      <c r="A661" s="20">
        <v>30</v>
      </c>
      <c r="B661" s="21" t="s">
        <v>555</v>
      </c>
      <c r="C661" s="22">
        <v>6</v>
      </c>
      <c r="D661" s="22">
        <v>1</v>
      </c>
      <c r="E661" s="22">
        <f t="shared" si="30"/>
        <v>7</v>
      </c>
      <c r="F661" s="13" t="s">
        <v>825</v>
      </c>
    </row>
    <row r="662" spans="1:6" s="13" customFormat="1" ht="15" customHeight="1" x14ac:dyDescent="0.2">
      <c r="A662" s="20">
        <v>31</v>
      </c>
      <c r="B662" s="21" t="s">
        <v>554</v>
      </c>
      <c r="C662" s="22">
        <v>7</v>
      </c>
      <c r="D662" s="22">
        <v>5</v>
      </c>
      <c r="E662" s="22">
        <f t="shared" si="30"/>
        <v>12</v>
      </c>
      <c r="F662" s="13" t="s">
        <v>826</v>
      </c>
    </row>
    <row r="663" spans="1:6" s="13" customFormat="1" ht="15" customHeight="1" x14ac:dyDescent="0.2">
      <c r="A663" s="20">
        <v>32</v>
      </c>
      <c r="B663" s="21" t="s">
        <v>552</v>
      </c>
      <c r="C663" s="22">
        <v>2</v>
      </c>
      <c r="D663" s="22">
        <v>14</v>
      </c>
      <c r="E663" s="22">
        <f t="shared" si="30"/>
        <v>16</v>
      </c>
      <c r="F663" s="13" t="s">
        <v>815</v>
      </c>
    </row>
    <row r="664" spans="1:6" s="13" customFormat="1" ht="15" customHeight="1" x14ac:dyDescent="0.2">
      <c r="A664" s="20">
        <v>33</v>
      </c>
      <c r="B664" s="21" t="s">
        <v>529</v>
      </c>
      <c r="C664" s="22">
        <v>7</v>
      </c>
      <c r="D664" s="22">
        <v>8</v>
      </c>
      <c r="E664" s="22">
        <f t="shared" si="30"/>
        <v>15</v>
      </c>
      <c r="F664" s="13" t="s">
        <v>815</v>
      </c>
    </row>
    <row r="665" spans="1:6" s="13" customFormat="1" ht="15" customHeight="1" x14ac:dyDescent="0.2">
      <c r="A665" s="20">
        <v>34</v>
      </c>
      <c r="B665" s="21" t="s">
        <v>553</v>
      </c>
      <c r="C665" s="22">
        <v>10</v>
      </c>
      <c r="D665" s="22">
        <v>3</v>
      </c>
      <c r="E665" s="22">
        <f t="shared" si="30"/>
        <v>13</v>
      </c>
      <c r="F665" s="13" t="s">
        <v>816</v>
      </c>
    </row>
    <row r="666" spans="1:6" s="13" customFormat="1" ht="15" customHeight="1" x14ac:dyDescent="0.2">
      <c r="A666" s="20">
        <v>35</v>
      </c>
      <c r="B666" s="21" t="s">
        <v>550</v>
      </c>
      <c r="C666" s="22">
        <v>4</v>
      </c>
      <c r="D666" s="22">
        <v>2</v>
      </c>
      <c r="E666" s="22">
        <f t="shared" si="30"/>
        <v>6</v>
      </c>
      <c r="F666" s="13" t="s">
        <v>820</v>
      </c>
    </row>
    <row r="667" spans="1:6" s="13" customFormat="1" ht="15" customHeight="1" x14ac:dyDescent="0.2">
      <c r="A667" s="20">
        <v>36</v>
      </c>
      <c r="B667" s="21" t="s">
        <v>556</v>
      </c>
      <c r="C667" s="22">
        <v>10</v>
      </c>
      <c r="D667" s="22">
        <v>11</v>
      </c>
      <c r="E667" s="22">
        <f t="shared" si="30"/>
        <v>21</v>
      </c>
      <c r="F667" s="13" t="s">
        <v>817</v>
      </c>
    </row>
    <row r="668" spans="1:6" s="13" customFormat="1" ht="15" customHeight="1" x14ac:dyDescent="0.2">
      <c r="A668" s="20">
        <v>37</v>
      </c>
      <c r="B668" s="21" t="s">
        <v>527</v>
      </c>
      <c r="C668" s="22">
        <v>7</v>
      </c>
      <c r="D668" s="22">
        <v>10</v>
      </c>
      <c r="E668" s="22">
        <f t="shared" si="30"/>
        <v>17</v>
      </c>
      <c r="F668" s="13" t="s">
        <v>817</v>
      </c>
    </row>
    <row r="669" spans="1:6" s="13" customFormat="1" ht="15" customHeight="1" x14ac:dyDescent="0.2">
      <c r="A669" s="20">
        <v>38</v>
      </c>
      <c r="B669" s="21" t="s">
        <v>532</v>
      </c>
      <c r="C669" s="22">
        <v>9</v>
      </c>
      <c r="D669" s="22">
        <v>11</v>
      </c>
      <c r="E669" s="22">
        <f t="shared" si="30"/>
        <v>20</v>
      </c>
      <c r="F669" s="13" t="s">
        <v>817</v>
      </c>
    </row>
    <row r="670" spans="1:6" s="13" customFormat="1" ht="15" customHeight="1" x14ac:dyDescent="0.2">
      <c r="A670" s="20">
        <v>39</v>
      </c>
      <c r="B670" s="21" t="s">
        <v>557</v>
      </c>
      <c r="C670" s="22">
        <v>13</v>
      </c>
      <c r="D670" s="22">
        <v>2</v>
      </c>
      <c r="E670" s="22">
        <f t="shared" si="30"/>
        <v>15</v>
      </c>
      <c r="F670" s="13" t="s">
        <v>821</v>
      </c>
    </row>
    <row r="671" spans="1:6" s="13" customFormat="1" ht="15.95" customHeight="1" x14ac:dyDescent="0.2">
      <c r="A671" s="24" t="s">
        <v>59</v>
      </c>
      <c r="B671" s="23"/>
      <c r="C671" s="32">
        <f>SUM(C632:C670)</f>
        <v>545</v>
      </c>
      <c r="D671" s="32">
        <f>SUM(D632:D670)</f>
        <v>112</v>
      </c>
      <c r="E671" s="32">
        <f>SUM(E632:E670)</f>
        <v>657</v>
      </c>
    </row>
    <row r="672" spans="1:6" s="13" customFormat="1" ht="9.9499999999999993" customHeight="1" x14ac:dyDescent="0.2">
      <c r="A672" s="28"/>
      <c r="B672" s="29"/>
      <c r="C672" s="30"/>
      <c r="D672" s="30"/>
      <c r="E672" s="30"/>
    </row>
    <row r="673" spans="1:6" s="13" customFormat="1" ht="16.5" customHeight="1" x14ac:dyDescent="0.2">
      <c r="A673" s="65" t="s">
        <v>338</v>
      </c>
      <c r="B673" s="66"/>
      <c r="C673" s="66"/>
      <c r="D673" s="66"/>
      <c r="E673" s="67"/>
    </row>
    <row r="674" spans="1:6" s="13" customFormat="1" ht="16.5" customHeight="1" x14ac:dyDescent="0.2">
      <c r="A674" s="65" t="s">
        <v>111</v>
      </c>
      <c r="B674" s="66"/>
      <c r="C674" s="66"/>
      <c r="D674" s="66"/>
      <c r="E674" s="67"/>
    </row>
    <row r="675" spans="1:6" s="13" customFormat="1" ht="15.95" customHeight="1" x14ac:dyDescent="0.2">
      <c r="A675" s="20">
        <v>1</v>
      </c>
      <c r="B675" s="21" t="s">
        <v>431</v>
      </c>
      <c r="C675" s="22">
        <v>55</v>
      </c>
      <c r="D675" s="22">
        <v>0</v>
      </c>
      <c r="E675" s="22">
        <f t="shared" ref="E675:E718" si="31">SUM(C675:D675)</f>
        <v>55</v>
      </c>
      <c r="F675" s="13" t="s">
        <v>796</v>
      </c>
    </row>
    <row r="676" spans="1:6" s="13" customFormat="1" ht="15.95" customHeight="1" x14ac:dyDescent="0.2">
      <c r="A676" s="20">
        <v>2</v>
      </c>
      <c r="B676" s="21" t="s">
        <v>429</v>
      </c>
      <c r="C676" s="22">
        <v>33</v>
      </c>
      <c r="D676" s="22">
        <v>0</v>
      </c>
      <c r="E676" s="22">
        <f t="shared" si="31"/>
        <v>33</v>
      </c>
      <c r="F676" s="13" t="s">
        <v>797</v>
      </c>
    </row>
    <row r="677" spans="1:6" s="13" customFormat="1" ht="15.95" customHeight="1" x14ac:dyDescent="0.2">
      <c r="A677" s="20">
        <v>3</v>
      </c>
      <c r="B677" s="21" t="s">
        <v>428</v>
      </c>
      <c r="C677" s="22">
        <v>57</v>
      </c>
      <c r="D677" s="22">
        <v>0</v>
      </c>
      <c r="E677" s="22">
        <f t="shared" si="31"/>
        <v>57</v>
      </c>
      <c r="F677" s="13" t="s">
        <v>799</v>
      </c>
    </row>
    <row r="678" spans="1:6" s="13" customFormat="1" ht="15.95" customHeight="1" x14ac:dyDescent="0.2">
      <c r="A678" s="20">
        <v>4</v>
      </c>
      <c r="B678" s="21" t="s">
        <v>430</v>
      </c>
      <c r="C678" s="22">
        <v>31</v>
      </c>
      <c r="D678" s="22">
        <v>0</v>
      </c>
      <c r="E678" s="22">
        <f t="shared" si="31"/>
        <v>31</v>
      </c>
      <c r="F678" s="13" t="s">
        <v>843</v>
      </c>
    </row>
    <row r="679" spans="1:6" s="13" customFormat="1" ht="15.95" customHeight="1" x14ac:dyDescent="0.2">
      <c r="A679" s="20">
        <v>5</v>
      </c>
      <c r="B679" s="21" t="s">
        <v>434</v>
      </c>
      <c r="C679" s="22">
        <v>34</v>
      </c>
      <c r="D679" s="22">
        <v>0</v>
      </c>
      <c r="E679" s="22">
        <f t="shared" si="31"/>
        <v>34</v>
      </c>
      <c r="F679" s="13" t="s">
        <v>801</v>
      </c>
    </row>
    <row r="680" spans="1:6" s="13" customFormat="1" ht="15.95" customHeight="1" x14ac:dyDescent="0.2">
      <c r="A680" s="20">
        <v>6</v>
      </c>
      <c r="B680" s="21" t="s">
        <v>435</v>
      </c>
      <c r="C680" s="22">
        <v>51</v>
      </c>
      <c r="D680" s="22">
        <v>0</v>
      </c>
      <c r="E680" s="22">
        <f t="shared" si="31"/>
        <v>51</v>
      </c>
      <c r="F680" s="13" t="s">
        <v>802</v>
      </c>
    </row>
    <row r="681" spans="1:6" s="13" customFormat="1" ht="15.95" customHeight="1" x14ac:dyDescent="0.2">
      <c r="A681" s="20">
        <v>7</v>
      </c>
      <c r="B681" s="21" t="s">
        <v>432</v>
      </c>
      <c r="C681" s="22">
        <v>17</v>
      </c>
      <c r="D681" s="22">
        <v>0</v>
      </c>
      <c r="E681" s="22">
        <f t="shared" si="31"/>
        <v>17</v>
      </c>
      <c r="F681" s="56" t="s">
        <v>822</v>
      </c>
    </row>
    <row r="682" spans="1:6" s="13" customFormat="1" ht="15.95" customHeight="1" x14ac:dyDescent="0.2">
      <c r="A682" s="20">
        <v>8</v>
      </c>
      <c r="B682" s="21" t="s">
        <v>433</v>
      </c>
      <c r="C682" s="22">
        <v>18</v>
      </c>
      <c r="D682" s="22">
        <v>0</v>
      </c>
      <c r="E682" s="22">
        <f t="shared" si="31"/>
        <v>18</v>
      </c>
      <c r="F682" s="13" t="s">
        <v>803</v>
      </c>
    </row>
    <row r="683" spans="1:6" s="13" customFormat="1" ht="15.95" customHeight="1" x14ac:dyDescent="0.2">
      <c r="A683" s="20">
        <v>9</v>
      </c>
      <c r="B683" s="21" t="s">
        <v>437</v>
      </c>
      <c r="C683" s="22">
        <v>36</v>
      </c>
      <c r="D683" s="22">
        <v>1</v>
      </c>
      <c r="E683" s="22">
        <f t="shared" si="31"/>
        <v>37</v>
      </c>
      <c r="F683" s="13" t="s">
        <v>804</v>
      </c>
    </row>
    <row r="684" spans="1:6" s="13" customFormat="1" ht="15.95" customHeight="1" x14ac:dyDescent="0.2">
      <c r="A684" s="20">
        <v>10</v>
      </c>
      <c r="B684" s="21" t="s">
        <v>411</v>
      </c>
      <c r="C684" s="22">
        <v>25</v>
      </c>
      <c r="D684" s="22">
        <v>0</v>
      </c>
      <c r="E684" s="22">
        <f t="shared" si="31"/>
        <v>25</v>
      </c>
      <c r="F684" s="13" t="s">
        <v>804</v>
      </c>
    </row>
    <row r="685" spans="1:6" s="13" customFormat="1" ht="15.95" customHeight="1" x14ac:dyDescent="0.2">
      <c r="A685" s="20">
        <v>11</v>
      </c>
      <c r="B685" s="21" t="s">
        <v>438</v>
      </c>
      <c r="C685" s="22">
        <v>58</v>
      </c>
      <c r="D685" s="22">
        <v>0</v>
      </c>
      <c r="E685" s="22">
        <f t="shared" si="31"/>
        <v>58</v>
      </c>
      <c r="F685" s="13" t="s">
        <v>842</v>
      </c>
    </row>
    <row r="686" spans="1:6" s="13" customFormat="1" ht="15.95" customHeight="1" x14ac:dyDescent="0.2">
      <c r="A686" s="20">
        <v>12</v>
      </c>
      <c r="B686" s="21" t="s">
        <v>436</v>
      </c>
      <c r="C686" s="22">
        <v>16</v>
      </c>
      <c r="D686" s="22">
        <v>0</v>
      </c>
      <c r="E686" s="22">
        <f t="shared" si="31"/>
        <v>16</v>
      </c>
      <c r="F686" s="13" t="s">
        <v>818</v>
      </c>
    </row>
    <row r="687" spans="1:6" s="13" customFormat="1" ht="15.95" customHeight="1" x14ac:dyDescent="0.2">
      <c r="A687" s="20">
        <v>13</v>
      </c>
      <c r="B687" s="21" t="s">
        <v>439</v>
      </c>
      <c r="C687" s="22">
        <v>40</v>
      </c>
      <c r="D687" s="22">
        <v>0</v>
      </c>
      <c r="E687" s="22">
        <f t="shared" si="31"/>
        <v>40</v>
      </c>
      <c r="F687" s="13" t="s">
        <v>807</v>
      </c>
    </row>
    <row r="688" spans="1:6" s="13" customFormat="1" ht="15.95" customHeight="1" x14ac:dyDescent="0.2">
      <c r="A688" s="20">
        <v>14</v>
      </c>
      <c r="B688" s="21" t="s">
        <v>424</v>
      </c>
      <c r="C688" s="22">
        <v>33</v>
      </c>
      <c r="D688" s="22">
        <v>1</v>
      </c>
      <c r="E688" s="22">
        <f t="shared" si="31"/>
        <v>34</v>
      </c>
      <c r="F688" s="13" t="s">
        <v>807</v>
      </c>
    </row>
    <row r="689" spans="1:6" s="13" customFormat="1" ht="15.95" customHeight="1" x14ac:dyDescent="0.2">
      <c r="A689" s="20">
        <v>15</v>
      </c>
      <c r="B689" s="21" t="s">
        <v>418</v>
      </c>
      <c r="C689" s="22">
        <v>35</v>
      </c>
      <c r="D689" s="22">
        <v>0</v>
      </c>
      <c r="E689" s="22">
        <f t="shared" si="31"/>
        <v>35</v>
      </c>
      <c r="F689" s="13" t="s">
        <v>807</v>
      </c>
    </row>
    <row r="690" spans="1:6" s="13" customFormat="1" ht="15.95" customHeight="1" x14ac:dyDescent="0.2">
      <c r="A690" s="20">
        <v>16</v>
      </c>
      <c r="B690" s="21" t="s">
        <v>420</v>
      </c>
      <c r="C690" s="22">
        <v>31</v>
      </c>
      <c r="D690" s="22">
        <v>0</v>
      </c>
      <c r="E690" s="22">
        <f t="shared" si="31"/>
        <v>31</v>
      </c>
      <c r="F690" s="13" t="s">
        <v>807</v>
      </c>
    </row>
    <row r="691" spans="1:6" s="13" customFormat="1" ht="15.95" customHeight="1" x14ac:dyDescent="0.2">
      <c r="A691" s="20">
        <v>17</v>
      </c>
      <c r="B691" s="21" t="s">
        <v>414</v>
      </c>
      <c r="C691" s="22">
        <v>36</v>
      </c>
      <c r="D691" s="22">
        <v>0</v>
      </c>
      <c r="E691" s="22">
        <f t="shared" si="31"/>
        <v>36</v>
      </c>
      <c r="F691" s="13" t="s">
        <v>807</v>
      </c>
    </row>
    <row r="692" spans="1:6" s="13" customFormat="1" ht="15.95" customHeight="1" x14ac:dyDescent="0.2">
      <c r="A692" s="20">
        <v>18</v>
      </c>
      <c r="B692" s="21" t="s">
        <v>450</v>
      </c>
      <c r="C692" s="22">
        <v>3</v>
      </c>
      <c r="D692" s="22">
        <v>24</v>
      </c>
      <c r="E692" s="22">
        <f t="shared" si="31"/>
        <v>27</v>
      </c>
      <c r="F692" s="13" t="s">
        <v>841</v>
      </c>
    </row>
    <row r="693" spans="1:6" s="13" customFormat="1" ht="15.95" customHeight="1" x14ac:dyDescent="0.2">
      <c r="A693" s="20">
        <v>19</v>
      </c>
      <c r="B693" s="21" t="s">
        <v>442</v>
      </c>
      <c r="C693" s="22">
        <v>23</v>
      </c>
      <c r="D693" s="22">
        <v>2</v>
      </c>
      <c r="E693" s="22">
        <f t="shared" si="31"/>
        <v>25</v>
      </c>
      <c r="F693" s="13" t="s">
        <v>809</v>
      </c>
    </row>
    <row r="694" spans="1:6" s="13" customFormat="1" ht="15.95" customHeight="1" x14ac:dyDescent="0.2">
      <c r="A694" s="20">
        <v>20</v>
      </c>
      <c r="B694" s="21" t="s">
        <v>443</v>
      </c>
      <c r="C694" s="22">
        <v>44</v>
      </c>
      <c r="D694" s="22">
        <v>1</v>
      </c>
      <c r="E694" s="22">
        <f t="shared" si="31"/>
        <v>45</v>
      </c>
      <c r="F694" s="13" t="s">
        <v>831</v>
      </c>
    </row>
    <row r="695" spans="1:6" s="13" customFormat="1" ht="15.95" customHeight="1" x14ac:dyDescent="0.2">
      <c r="A695" s="20">
        <v>21</v>
      </c>
      <c r="B695" s="21" t="s">
        <v>448</v>
      </c>
      <c r="C695" s="22">
        <v>23</v>
      </c>
      <c r="D695" s="22">
        <v>20</v>
      </c>
      <c r="E695" s="22">
        <f t="shared" si="31"/>
        <v>43</v>
      </c>
      <c r="F695" s="13" t="s">
        <v>819</v>
      </c>
    </row>
    <row r="696" spans="1:6" s="13" customFormat="1" ht="15.95" customHeight="1" x14ac:dyDescent="0.2">
      <c r="A696" s="20">
        <v>22</v>
      </c>
      <c r="B696" s="21" t="s">
        <v>419</v>
      </c>
      <c r="C696" s="22">
        <v>28</v>
      </c>
      <c r="D696" s="22">
        <v>11</v>
      </c>
      <c r="E696" s="22">
        <f t="shared" si="31"/>
        <v>39</v>
      </c>
      <c r="F696" s="13" t="s">
        <v>819</v>
      </c>
    </row>
    <row r="697" spans="1:6" s="13" customFormat="1" ht="15.95" customHeight="1" x14ac:dyDescent="0.2">
      <c r="A697" s="20">
        <v>23</v>
      </c>
      <c r="B697" s="21" t="s">
        <v>417</v>
      </c>
      <c r="C697" s="22">
        <v>29</v>
      </c>
      <c r="D697" s="22">
        <v>4</v>
      </c>
      <c r="E697" s="22">
        <f t="shared" si="31"/>
        <v>33</v>
      </c>
      <c r="F697" s="13" t="s">
        <v>819</v>
      </c>
    </row>
    <row r="698" spans="1:6" s="13" customFormat="1" ht="15.95" customHeight="1" x14ac:dyDescent="0.2">
      <c r="A698" s="20">
        <v>24</v>
      </c>
      <c r="B698" s="21" t="s">
        <v>446</v>
      </c>
      <c r="C698" s="22">
        <v>34</v>
      </c>
      <c r="D698" s="22">
        <v>6</v>
      </c>
      <c r="E698" s="22">
        <f t="shared" si="31"/>
        <v>40</v>
      </c>
      <c r="F698" s="13" t="s">
        <v>811</v>
      </c>
    </row>
    <row r="699" spans="1:6" s="13" customFormat="1" ht="15.95" customHeight="1" x14ac:dyDescent="0.2">
      <c r="A699" s="20">
        <v>25</v>
      </c>
      <c r="B699" s="21" t="s">
        <v>425</v>
      </c>
      <c r="C699" s="22">
        <v>30</v>
      </c>
      <c r="D699" s="22">
        <v>19</v>
      </c>
      <c r="E699" s="22">
        <f t="shared" si="31"/>
        <v>49</v>
      </c>
      <c r="F699" s="13" t="s">
        <v>824</v>
      </c>
    </row>
    <row r="700" spans="1:6" s="13" customFormat="1" ht="15.95" customHeight="1" x14ac:dyDescent="0.2">
      <c r="A700" s="20">
        <v>26</v>
      </c>
      <c r="B700" s="21" t="s">
        <v>447</v>
      </c>
      <c r="C700" s="22">
        <v>47</v>
      </c>
      <c r="D700" s="22">
        <v>6</v>
      </c>
      <c r="E700" s="22">
        <f t="shared" si="31"/>
        <v>53</v>
      </c>
      <c r="F700" s="13" t="s">
        <v>812</v>
      </c>
    </row>
    <row r="701" spans="1:6" s="13" customFormat="1" ht="15.95" customHeight="1" x14ac:dyDescent="0.2">
      <c r="A701" s="20">
        <v>27</v>
      </c>
      <c r="B701" s="21" t="s">
        <v>444</v>
      </c>
      <c r="C701" s="22">
        <v>28</v>
      </c>
      <c r="D701" s="22">
        <v>6</v>
      </c>
      <c r="E701" s="22">
        <f t="shared" si="31"/>
        <v>34</v>
      </c>
      <c r="F701" s="13" t="s">
        <v>813</v>
      </c>
    </row>
    <row r="702" spans="1:6" s="13" customFormat="1" ht="15.95" customHeight="1" x14ac:dyDescent="0.2">
      <c r="A702" s="20">
        <v>28</v>
      </c>
      <c r="B702" s="21" t="s">
        <v>415</v>
      </c>
      <c r="C702" s="22">
        <v>28</v>
      </c>
      <c r="D702" s="22">
        <v>1</v>
      </c>
      <c r="E702" s="22">
        <f t="shared" si="31"/>
        <v>29</v>
      </c>
      <c r="F702" s="13" t="s">
        <v>813</v>
      </c>
    </row>
    <row r="703" spans="1:6" s="13" customFormat="1" ht="15.95" customHeight="1" x14ac:dyDescent="0.2">
      <c r="A703" s="20">
        <v>29</v>
      </c>
      <c r="B703" s="21" t="s">
        <v>445</v>
      </c>
      <c r="C703" s="22">
        <v>27</v>
      </c>
      <c r="D703" s="22">
        <v>2</v>
      </c>
      <c r="E703" s="22">
        <f t="shared" si="31"/>
        <v>29</v>
      </c>
      <c r="F703" s="13" t="s">
        <v>814</v>
      </c>
    </row>
    <row r="704" spans="1:6" s="13" customFormat="1" ht="15.95" customHeight="1" x14ac:dyDescent="0.2">
      <c r="A704" s="20">
        <v>30</v>
      </c>
      <c r="B704" s="21" t="s">
        <v>412</v>
      </c>
      <c r="C704" s="22">
        <v>26</v>
      </c>
      <c r="D704" s="22">
        <v>2</v>
      </c>
      <c r="E704" s="22">
        <f t="shared" si="31"/>
        <v>28</v>
      </c>
      <c r="F704" s="13" t="s">
        <v>814</v>
      </c>
    </row>
    <row r="705" spans="1:6" s="13" customFormat="1" ht="15.95" customHeight="1" x14ac:dyDescent="0.2">
      <c r="A705" s="20">
        <v>31</v>
      </c>
      <c r="B705" s="21" t="s">
        <v>454</v>
      </c>
      <c r="C705" s="22">
        <v>15</v>
      </c>
      <c r="D705" s="22">
        <v>16</v>
      </c>
      <c r="E705" s="22">
        <f t="shared" si="31"/>
        <v>31</v>
      </c>
      <c r="F705" s="13" t="s">
        <v>825</v>
      </c>
    </row>
    <row r="706" spans="1:6" s="13" customFormat="1" ht="15.95" customHeight="1" x14ac:dyDescent="0.2">
      <c r="A706" s="20">
        <v>32</v>
      </c>
      <c r="B706" s="21" t="s">
        <v>453</v>
      </c>
      <c r="C706" s="22">
        <v>20</v>
      </c>
      <c r="D706" s="22">
        <v>26</v>
      </c>
      <c r="E706" s="22">
        <f t="shared" si="31"/>
        <v>46</v>
      </c>
      <c r="F706" s="13" t="s">
        <v>826</v>
      </c>
    </row>
    <row r="707" spans="1:6" s="13" customFormat="1" ht="15.95" customHeight="1" x14ac:dyDescent="0.2">
      <c r="A707" s="20">
        <v>33</v>
      </c>
      <c r="B707" s="21" t="s">
        <v>451</v>
      </c>
      <c r="C707" s="22">
        <v>13</v>
      </c>
      <c r="D707" s="22">
        <v>53</v>
      </c>
      <c r="E707" s="22">
        <f t="shared" si="31"/>
        <v>66</v>
      </c>
      <c r="F707" s="13" t="s">
        <v>815</v>
      </c>
    </row>
    <row r="708" spans="1:6" s="13" customFormat="1" ht="15.95" customHeight="1" x14ac:dyDescent="0.2">
      <c r="A708" s="20">
        <v>34</v>
      </c>
      <c r="B708" s="21" t="s">
        <v>452</v>
      </c>
      <c r="C708" s="22">
        <v>24</v>
      </c>
      <c r="D708" s="22">
        <v>38</v>
      </c>
      <c r="E708" s="22">
        <f t="shared" si="31"/>
        <v>62</v>
      </c>
      <c r="F708" s="13" t="s">
        <v>816</v>
      </c>
    </row>
    <row r="709" spans="1:6" s="13" customFormat="1" ht="15.95" customHeight="1" x14ac:dyDescent="0.2">
      <c r="A709" s="20">
        <v>35</v>
      </c>
      <c r="B709" s="21" t="s">
        <v>426</v>
      </c>
      <c r="C709" s="22">
        <v>10</v>
      </c>
      <c r="D709" s="22">
        <v>26</v>
      </c>
      <c r="E709" s="22">
        <f t="shared" si="31"/>
        <v>36</v>
      </c>
      <c r="F709" s="13" t="s">
        <v>844</v>
      </c>
    </row>
    <row r="710" spans="1:6" s="13" customFormat="1" ht="15.95" customHeight="1" x14ac:dyDescent="0.2">
      <c r="A710" s="20">
        <v>36</v>
      </c>
      <c r="B710" s="21" t="s">
        <v>427</v>
      </c>
      <c r="C710" s="22">
        <v>8</v>
      </c>
      <c r="D710" s="22">
        <v>9</v>
      </c>
      <c r="E710" s="22">
        <f t="shared" si="31"/>
        <v>17</v>
      </c>
      <c r="F710" s="13" t="s">
        <v>833</v>
      </c>
    </row>
    <row r="711" spans="1:6" s="13" customFormat="1" ht="15.95" customHeight="1" x14ac:dyDescent="0.2">
      <c r="A711" s="20">
        <v>37</v>
      </c>
      <c r="B711" s="21" t="s">
        <v>422</v>
      </c>
      <c r="C711" s="22">
        <v>11</v>
      </c>
      <c r="D711" s="22">
        <v>21</v>
      </c>
      <c r="E711" s="22">
        <f t="shared" si="31"/>
        <v>32</v>
      </c>
      <c r="F711" s="13" t="s">
        <v>827</v>
      </c>
    </row>
    <row r="712" spans="1:6" s="13" customFormat="1" ht="16.5" customHeight="1" x14ac:dyDescent="0.2">
      <c r="A712" s="20">
        <v>38</v>
      </c>
      <c r="B712" s="21" t="s">
        <v>421</v>
      </c>
      <c r="C712" s="22">
        <v>15</v>
      </c>
      <c r="D712" s="22">
        <v>22</v>
      </c>
      <c r="E712" s="22">
        <f t="shared" si="31"/>
        <v>37</v>
      </c>
      <c r="F712" s="13" t="s">
        <v>845</v>
      </c>
    </row>
    <row r="713" spans="1:6" s="13" customFormat="1" ht="16.5" customHeight="1" x14ac:dyDescent="0.2">
      <c r="A713" s="20">
        <v>39</v>
      </c>
      <c r="B713" s="21" t="s">
        <v>449</v>
      </c>
      <c r="C713" s="22">
        <v>21</v>
      </c>
      <c r="D713" s="22">
        <v>9</v>
      </c>
      <c r="E713" s="22">
        <f t="shared" si="31"/>
        <v>30</v>
      </c>
      <c r="F713" s="13" t="s">
        <v>820</v>
      </c>
    </row>
    <row r="714" spans="1:6" s="13" customFormat="1" ht="16.5" customHeight="1" x14ac:dyDescent="0.2">
      <c r="A714" s="20">
        <v>40</v>
      </c>
      <c r="B714" s="21" t="s">
        <v>423</v>
      </c>
      <c r="C714" s="22">
        <v>12</v>
      </c>
      <c r="D714" s="22">
        <v>39</v>
      </c>
      <c r="E714" s="22">
        <f t="shared" si="31"/>
        <v>51</v>
      </c>
      <c r="F714" s="13" t="s">
        <v>829</v>
      </c>
    </row>
    <row r="715" spans="1:6" s="13" customFormat="1" ht="16.5" customHeight="1" x14ac:dyDescent="0.2">
      <c r="A715" s="20">
        <v>41</v>
      </c>
      <c r="B715" s="21" t="s">
        <v>440</v>
      </c>
      <c r="C715" s="22">
        <v>18</v>
      </c>
      <c r="D715" s="22">
        <v>18</v>
      </c>
      <c r="E715" s="22">
        <f t="shared" si="31"/>
        <v>36</v>
      </c>
      <c r="F715" s="13" t="s">
        <v>817</v>
      </c>
    </row>
    <row r="716" spans="1:6" s="13" customFormat="1" ht="16.5" customHeight="1" x14ac:dyDescent="0.2">
      <c r="A716" s="20">
        <v>42</v>
      </c>
      <c r="B716" s="21" t="s">
        <v>416</v>
      </c>
      <c r="C716" s="22">
        <v>16</v>
      </c>
      <c r="D716" s="22">
        <v>19</v>
      </c>
      <c r="E716" s="22">
        <f t="shared" si="31"/>
        <v>35</v>
      </c>
      <c r="F716" s="13" t="s">
        <v>817</v>
      </c>
    </row>
    <row r="717" spans="1:6" s="13" customFormat="1" ht="16.5" customHeight="1" x14ac:dyDescent="0.2">
      <c r="A717" s="20">
        <v>43</v>
      </c>
      <c r="B717" s="21" t="s">
        <v>413</v>
      </c>
      <c r="C717" s="22">
        <v>20</v>
      </c>
      <c r="D717" s="22">
        <v>9</v>
      </c>
      <c r="E717" s="22">
        <f t="shared" si="31"/>
        <v>29</v>
      </c>
      <c r="F717" s="13" t="s">
        <v>817</v>
      </c>
    </row>
    <row r="718" spans="1:6" s="13" customFormat="1" ht="16.5" customHeight="1" x14ac:dyDescent="0.2">
      <c r="A718" s="20">
        <v>44</v>
      </c>
      <c r="B718" s="21" t="s">
        <v>441</v>
      </c>
      <c r="C718" s="22">
        <v>33</v>
      </c>
      <c r="D718" s="22">
        <v>0</v>
      </c>
      <c r="E718" s="22">
        <f t="shared" si="31"/>
        <v>33</v>
      </c>
      <c r="F718" s="13" t="s">
        <v>821</v>
      </c>
    </row>
    <row r="719" spans="1:6" s="13" customFormat="1" ht="16.5" customHeight="1" x14ac:dyDescent="0.2">
      <c r="A719" s="24" t="s">
        <v>59</v>
      </c>
      <c r="B719" s="23"/>
      <c r="C719" s="32">
        <f>SUM(C675:C718)</f>
        <v>1212</v>
      </c>
      <c r="D719" s="32">
        <f>SUM(D675:D718)</f>
        <v>411</v>
      </c>
      <c r="E719" s="32">
        <f>SUM(E675:E718)</f>
        <v>1623</v>
      </c>
    </row>
    <row r="720" spans="1:6" s="13" customFormat="1" ht="9.9499999999999993" customHeight="1" x14ac:dyDescent="0.2">
      <c r="A720" s="28"/>
      <c r="B720" s="29"/>
      <c r="C720" s="30"/>
      <c r="D720" s="30"/>
      <c r="E720" s="30"/>
    </row>
    <row r="721" spans="1:6" s="13" customFormat="1" ht="15.95" customHeight="1" x14ac:dyDescent="0.2">
      <c r="A721" s="65" t="s">
        <v>212</v>
      </c>
      <c r="B721" s="66"/>
      <c r="C721" s="66"/>
      <c r="D721" s="66"/>
      <c r="E721" s="67"/>
    </row>
    <row r="722" spans="1:6" s="13" customFormat="1" ht="15.95" customHeight="1" x14ac:dyDescent="0.2">
      <c r="A722" s="65" t="s">
        <v>111</v>
      </c>
      <c r="B722" s="66"/>
      <c r="C722" s="66"/>
      <c r="D722" s="66"/>
      <c r="E722" s="67"/>
    </row>
    <row r="723" spans="1:6" s="13" customFormat="1" ht="15.95" customHeight="1" x14ac:dyDescent="0.2">
      <c r="A723" s="20">
        <v>1</v>
      </c>
      <c r="B723" s="21" t="s">
        <v>280</v>
      </c>
      <c r="C723" s="22">
        <v>40</v>
      </c>
      <c r="D723" s="22">
        <v>0</v>
      </c>
      <c r="E723" s="22">
        <f t="shared" ref="E723:E767" si="32">SUM(C723:D723)</f>
        <v>40</v>
      </c>
      <c r="F723" s="13" t="s">
        <v>796</v>
      </c>
    </row>
    <row r="724" spans="1:6" s="13" customFormat="1" ht="15.95" customHeight="1" x14ac:dyDescent="0.2">
      <c r="A724" s="20">
        <v>2</v>
      </c>
      <c r="B724" s="21" t="s">
        <v>278</v>
      </c>
      <c r="C724" s="22">
        <v>54</v>
      </c>
      <c r="D724" s="22">
        <v>1</v>
      </c>
      <c r="E724" s="22">
        <f t="shared" si="32"/>
        <v>55</v>
      </c>
      <c r="F724" s="13" t="s">
        <v>797</v>
      </c>
    </row>
    <row r="725" spans="1:6" s="13" customFormat="1" ht="15.95" customHeight="1" x14ac:dyDescent="0.2">
      <c r="A725" s="20">
        <v>3</v>
      </c>
      <c r="B725" s="21" t="s">
        <v>277</v>
      </c>
      <c r="C725" s="22">
        <v>46</v>
      </c>
      <c r="D725" s="22">
        <v>1</v>
      </c>
      <c r="E725" s="22">
        <f t="shared" si="32"/>
        <v>47</v>
      </c>
      <c r="F725" s="56" t="s">
        <v>799</v>
      </c>
    </row>
    <row r="726" spans="1:6" s="13" customFormat="1" ht="15.95" customHeight="1" x14ac:dyDescent="0.2">
      <c r="A726" s="20">
        <v>4</v>
      </c>
      <c r="B726" s="21" t="s">
        <v>279</v>
      </c>
      <c r="C726" s="22">
        <v>19</v>
      </c>
      <c r="D726" s="22">
        <v>1</v>
      </c>
      <c r="E726" s="22">
        <f t="shared" si="32"/>
        <v>20</v>
      </c>
      <c r="F726" s="13" t="s">
        <v>843</v>
      </c>
    </row>
    <row r="727" spans="1:6" s="13" customFormat="1" ht="15.95" customHeight="1" x14ac:dyDescent="0.2">
      <c r="A727" s="20">
        <v>5</v>
      </c>
      <c r="B727" s="21" t="s">
        <v>281</v>
      </c>
      <c r="C727" s="22">
        <v>48</v>
      </c>
      <c r="D727" s="22">
        <v>0</v>
      </c>
      <c r="E727" s="22">
        <f t="shared" si="32"/>
        <v>48</v>
      </c>
      <c r="F727" s="13" t="s">
        <v>801</v>
      </c>
    </row>
    <row r="728" spans="1:6" s="13" customFormat="1" ht="15.95" customHeight="1" x14ac:dyDescent="0.2">
      <c r="A728" s="20">
        <v>6</v>
      </c>
      <c r="B728" s="21" t="s">
        <v>282</v>
      </c>
      <c r="C728" s="22">
        <v>45</v>
      </c>
      <c r="D728" s="22">
        <v>0</v>
      </c>
      <c r="E728" s="22">
        <f t="shared" si="32"/>
        <v>45</v>
      </c>
      <c r="F728" s="13" t="s">
        <v>802</v>
      </c>
    </row>
    <row r="729" spans="1:6" s="13" customFormat="1" ht="15.95" customHeight="1" x14ac:dyDescent="0.2">
      <c r="A729" s="20">
        <v>7</v>
      </c>
      <c r="B729" s="21" t="s">
        <v>283</v>
      </c>
      <c r="C729" s="22">
        <v>59</v>
      </c>
      <c r="D729" s="22">
        <v>1</v>
      </c>
      <c r="E729" s="22">
        <f t="shared" si="32"/>
        <v>60</v>
      </c>
      <c r="F729" s="13" t="s">
        <v>804</v>
      </c>
    </row>
    <row r="730" spans="1:6" s="13" customFormat="1" ht="15.95" customHeight="1" x14ac:dyDescent="0.2">
      <c r="A730" s="20">
        <v>8</v>
      </c>
      <c r="B730" s="21" t="s">
        <v>284</v>
      </c>
      <c r="C730" s="22">
        <v>35</v>
      </c>
      <c r="D730" s="22">
        <v>0</v>
      </c>
      <c r="E730" s="22">
        <f t="shared" si="32"/>
        <v>35</v>
      </c>
      <c r="F730" s="13" t="s">
        <v>805</v>
      </c>
    </row>
    <row r="731" spans="1:6" s="13" customFormat="1" ht="15.95" customHeight="1" x14ac:dyDescent="0.2">
      <c r="A731" s="20">
        <v>9</v>
      </c>
      <c r="B731" s="21" t="s">
        <v>270</v>
      </c>
      <c r="C731" s="22">
        <v>25</v>
      </c>
      <c r="D731" s="22">
        <v>0</v>
      </c>
      <c r="E731" s="22">
        <f t="shared" si="32"/>
        <v>25</v>
      </c>
      <c r="F731" s="13" t="s">
        <v>842</v>
      </c>
    </row>
    <row r="732" spans="1:6" s="13" customFormat="1" ht="15.95" customHeight="1" x14ac:dyDescent="0.2">
      <c r="A732" s="20">
        <v>10</v>
      </c>
      <c r="B732" s="21" t="s">
        <v>285</v>
      </c>
      <c r="C732" s="22">
        <v>50</v>
      </c>
      <c r="D732" s="22">
        <v>0</v>
      </c>
      <c r="E732" s="22">
        <f t="shared" si="32"/>
        <v>50</v>
      </c>
      <c r="F732" s="13" t="s">
        <v>807</v>
      </c>
    </row>
    <row r="733" spans="1:6" s="13" customFormat="1" ht="15.95" customHeight="1" x14ac:dyDescent="0.2">
      <c r="A733" s="20">
        <v>11</v>
      </c>
      <c r="B733" s="21" t="s">
        <v>273</v>
      </c>
      <c r="C733" s="22">
        <v>39</v>
      </c>
      <c r="D733" s="22">
        <v>0</v>
      </c>
      <c r="E733" s="22">
        <f t="shared" si="32"/>
        <v>39</v>
      </c>
      <c r="F733" s="13" t="s">
        <v>807</v>
      </c>
    </row>
    <row r="734" spans="1:6" s="13" customFormat="1" ht="15.95" customHeight="1" x14ac:dyDescent="0.2">
      <c r="A734" s="20">
        <v>12</v>
      </c>
      <c r="B734" s="21" t="s">
        <v>274</v>
      </c>
      <c r="C734" s="22">
        <v>44</v>
      </c>
      <c r="D734" s="22">
        <v>0</v>
      </c>
      <c r="E734" s="22">
        <f t="shared" si="32"/>
        <v>44</v>
      </c>
      <c r="F734" s="13" t="s">
        <v>807</v>
      </c>
    </row>
    <row r="735" spans="1:6" s="13" customFormat="1" ht="15.95" customHeight="1" x14ac:dyDescent="0.2">
      <c r="A735" s="20">
        <v>13</v>
      </c>
      <c r="B735" s="21" t="s">
        <v>275</v>
      </c>
      <c r="C735" s="22">
        <v>30</v>
      </c>
      <c r="D735" s="22">
        <v>1</v>
      </c>
      <c r="E735" s="22">
        <f t="shared" si="32"/>
        <v>31</v>
      </c>
      <c r="F735" s="13" t="s">
        <v>807</v>
      </c>
    </row>
    <row r="736" spans="1:6" s="13" customFormat="1" ht="15.95" customHeight="1" x14ac:dyDescent="0.2">
      <c r="A736" s="20">
        <v>14</v>
      </c>
      <c r="B736" s="21" t="s">
        <v>296</v>
      </c>
      <c r="C736" s="22">
        <v>2</v>
      </c>
      <c r="D736" s="22">
        <v>18</v>
      </c>
      <c r="E736" s="22">
        <f t="shared" si="32"/>
        <v>20</v>
      </c>
      <c r="F736" s="13" t="s">
        <v>808</v>
      </c>
    </row>
    <row r="737" spans="1:6" s="13" customFormat="1" ht="15.95" customHeight="1" x14ac:dyDescent="0.2">
      <c r="A737" s="20">
        <v>15</v>
      </c>
      <c r="B737" s="21" t="s">
        <v>288</v>
      </c>
      <c r="C737" s="22">
        <v>28</v>
      </c>
      <c r="D737" s="22">
        <v>1</v>
      </c>
      <c r="E737" s="22">
        <f t="shared" si="32"/>
        <v>29</v>
      </c>
      <c r="F737" s="13" t="s">
        <v>809</v>
      </c>
    </row>
    <row r="738" spans="1:6" s="13" customFormat="1" ht="15.95" customHeight="1" x14ac:dyDescent="0.2">
      <c r="A738" s="20">
        <v>16</v>
      </c>
      <c r="B738" s="21" t="s">
        <v>289</v>
      </c>
      <c r="C738" s="22">
        <v>53</v>
      </c>
      <c r="D738" s="22">
        <v>0</v>
      </c>
      <c r="E738" s="22">
        <f t="shared" si="32"/>
        <v>53</v>
      </c>
      <c r="F738" s="13" t="s">
        <v>831</v>
      </c>
    </row>
    <row r="739" spans="1:6" s="13" customFormat="1" ht="15.95" customHeight="1" x14ac:dyDescent="0.2">
      <c r="A739" s="20">
        <v>17</v>
      </c>
      <c r="B739" s="21" t="s">
        <v>294</v>
      </c>
      <c r="C739" s="22">
        <v>31</v>
      </c>
      <c r="D739" s="22">
        <v>13</v>
      </c>
      <c r="E739" s="22">
        <f t="shared" si="32"/>
        <v>44</v>
      </c>
      <c r="F739" s="13" t="s">
        <v>819</v>
      </c>
    </row>
    <row r="740" spans="1:6" s="13" customFormat="1" ht="15.95" customHeight="1" x14ac:dyDescent="0.2">
      <c r="A740" s="20">
        <v>18</v>
      </c>
      <c r="B740" s="21" t="s">
        <v>276</v>
      </c>
      <c r="C740" s="22">
        <v>31</v>
      </c>
      <c r="D740" s="22">
        <v>15</v>
      </c>
      <c r="E740" s="22">
        <f t="shared" si="32"/>
        <v>46</v>
      </c>
      <c r="F740" s="13" t="s">
        <v>819</v>
      </c>
    </row>
    <row r="741" spans="1:6" s="13" customFormat="1" ht="15.95" customHeight="1" x14ac:dyDescent="0.2">
      <c r="A741" s="20">
        <v>19</v>
      </c>
      <c r="B741" s="21" t="s">
        <v>308</v>
      </c>
      <c r="C741" s="22">
        <v>23</v>
      </c>
      <c r="D741" s="22">
        <v>18</v>
      </c>
      <c r="E741" s="22">
        <f t="shared" si="32"/>
        <v>41</v>
      </c>
      <c r="F741" s="13" t="s">
        <v>819</v>
      </c>
    </row>
    <row r="742" spans="1:6" s="13" customFormat="1" ht="15.95" customHeight="1" x14ac:dyDescent="0.2">
      <c r="A742" s="20">
        <v>20</v>
      </c>
      <c r="B742" s="21" t="s">
        <v>292</v>
      </c>
      <c r="C742" s="22">
        <v>27</v>
      </c>
      <c r="D742" s="22">
        <v>6</v>
      </c>
      <c r="E742" s="22">
        <f t="shared" si="32"/>
        <v>33</v>
      </c>
      <c r="F742" s="13" t="s">
        <v>811</v>
      </c>
    </row>
    <row r="743" spans="1:6" s="13" customFormat="1" ht="15.95" customHeight="1" x14ac:dyDescent="0.2">
      <c r="A743" s="20">
        <v>21</v>
      </c>
      <c r="B743" s="21" t="s">
        <v>301</v>
      </c>
      <c r="C743" s="22">
        <v>24</v>
      </c>
      <c r="D743" s="22">
        <v>14</v>
      </c>
      <c r="E743" s="22">
        <f t="shared" si="32"/>
        <v>38</v>
      </c>
      <c r="F743" s="13" t="s">
        <v>824</v>
      </c>
    </row>
    <row r="744" spans="1:6" s="13" customFormat="1" ht="15.95" customHeight="1" x14ac:dyDescent="0.2">
      <c r="A744" s="20">
        <v>22</v>
      </c>
      <c r="B744" s="21" t="s">
        <v>293</v>
      </c>
      <c r="C744" s="22">
        <v>27</v>
      </c>
      <c r="D744" s="22">
        <v>7</v>
      </c>
      <c r="E744" s="22">
        <f t="shared" si="32"/>
        <v>34</v>
      </c>
      <c r="F744" s="13" t="s">
        <v>812</v>
      </c>
    </row>
    <row r="745" spans="1:6" s="13" customFormat="1" ht="15.95" customHeight="1" x14ac:dyDescent="0.2">
      <c r="A745" s="20">
        <v>23</v>
      </c>
      <c r="B745" s="21" t="s">
        <v>290</v>
      </c>
      <c r="C745" s="22">
        <v>46</v>
      </c>
      <c r="D745" s="22">
        <v>1</v>
      </c>
      <c r="E745" s="22">
        <f t="shared" si="32"/>
        <v>47</v>
      </c>
      <c r="F745" s="13" t="s">
        <v>813</v>
      </c>
    </row>
    <row r="746" spans="1:6" s="13" customFormat="1" ht="15.95" customHeight="1" x14ac:dyDescent="0.2">
      <c r="A746" s="20">
        <v>24</v>
      </c>
      <c r="B746" s="21" t="s">
        <v>312</v>
      </c>
      <c r="C746" s="22">
        <v>56</v>
      </c>
      <c r="D746" s="22">
        <v>0</v>
      </c>
      <c r="E746" s="22">
        <f t="shared" si="32"/>
        <v>56</v>
      </c>
      <c r="F746" s="13" t="s">
        <v>813</v>
      </c>
    </row>
    <row r="747" spans="1:6" s="13" customFormat="1" ht="15.95" customHeight="1" x14ac:dyDescent="0.2">
      <c r="A747" s="20">
        <v>25</v>
      </c>
      <c r="B747" s="21" t="s">
        <v>309</v>
      </c>
      <c r="C747" s="22">
        <v>55</v>
      </c>
      <c r="D747" s="22">
        <v>1</v>
      </c>
      <c r="E747" s="22">
        <f t="shared" si="32"/>
        <v>56</v>
      </c>
      <c r="F747" s="13" t="s">
        <v>813</v>
      </c>
    </row>
    <row r="748" spans="1:6" s="13" customFormat="1" ht="15.95" customHeight="1" x14ac:dyDescent="0.2">
      <c r="A748" s="20">
        <v>26</v>
      </c>
      <c r="B748" s="21" t="s">
        <v>291</v>
      </c>
      <c r="C748" s="22">
        <v>24</v>
      </c>
      <c r="D748" s="22">
        <v>3</v>
      </c>
      <c r="E748" s="22">
        <f t="shared" si="32"/>
        <v>27</v>
      </c>
      <c r="F748" s="13" t="s">
        <v>814</v>
      </c>
    </row>
    <row r="749" spans="1:6" s="13" customFormat="1" ht="15.95" customHeight="1" x14ac:dyDescent="0.2">
      <c r="A749" s="20">
        <v>27</v>
      </c>
      <c r="B749" s="21" t="s">
        <v>313</v>
      </c>
      <c r="C749" s="22">
        <v>31</v>
      </c>
      <c r="D749" s="22">
        <v>1</v>
      </c>
      <c r="E749" s="22">
        <f t="shared" si="32"/>
        <v>32</v>
      </c>
      <c r="F749" s="13" t="s">
        <v>814</v>
      </c>
    </row>
    <row r="750" spans="1:6" s="13" customFormat="1" ht="15.95" customHeight="1" x14ac:dyDescent="0.2">
      <c r="A750" s="20">
        <v>28</v>
      </c>
      <c r="B750" s="21" t="s">
        <v>300</v>
      </c>
      <c r="C750" s="22">
        <v>14</v>
      </c>
      <c r="D750" s="22">
        <v>13</v>
      </c>
      <c r="E750" s="22">
        <f t="shared" si="32"/>
        <v>27</v>
      </c>
      <c r="F750" s="13" t="s">
        <v>825</v>
      </c>
    </row>
    <row r="751" spans="1:6" s="13" customFormat="1" ht="15.95" customHeight="1" x14ac:dyDescent="0.2">
      <c r="A751" s="20">
        <v>29</v>
      </c>
      <c r="B751" s="21" t="s">
        <v>299</v>
      </c>
      <c r="C751" s="22">
        <v>5</v>
      </c>
      <c r="D751" s="22">
        <v>22</v>
      </c>
      <c r="E751" s="22">
        <f t="shared" si="32"/>
        <v>27</v>
      </c>
      <c r="F751" s="13" t="s">
        <v>826</v>
      </c>
    </row>
    <row r="752" spans="1:6" s="13" customFormat="1" ht="15.95" customHeight="1" x14ac:dyDescent="0.2">
      <c r="A752" s="20">
        <v>30</v>
      </c>
      <c r="B752" s="21" t="s">
        <v>297</v>
      </c>
      <c r="C752" s="22">
        <v>5</v>
      </c>
      <c r="D752" s="22">
        <v>43</v>
      </c>
      <c r="E752" s="22">
        <f t="shared" si="32"/>
        <v>48</v>
      </c>
      <c r="F752" s="13" t="s">
        <v>815</v>
      </c>
    </row>
    <row r="753" spans="1:6" s="13" customFormat="1" ht="15.95" customHeight="1" x14ac:dyDescent="0.2">
      <c r="A753" s="20">
        <v>31</v>
      </c>
      <c r="B753" s="21" t="s">
        <v>298</v>
      </c>
      <c r="C753" s="22">
        <v>15</v>
      </c>
      <c r="D753" s="22">
        <v>27</v>
      </c>
      <c r="E753" s="22">
        <f t="shared" si="32"/>
        <v>42</v>
      </c>
      <c r="F753" s="13" t="s">
        <v>816</v>
      </c>
    </row>
    <row r="754" spans="1:6" s="13" customFormat="1" ht="15.95" customHeight="1" x14ac:dyDescent="0.2">
      <c r="A754" s="20">
        <v>32</v>
      </c>
      <c r="B754" s="21" t="s">
        <v>310</v>
      </c>
      <c r="C754" s="22">
        <v>11</v>
      </c>
      <c r="D754" s="22">
        <v>18</v>
      </c>
      <c r="E754" s="22">
        <f t="shared" si="32"/>
        <v>29</v>
      </c>
      <c r="F754" s="13" t="s">
        <v>816</v>
      </c>
    </row>
    <row r="755" spans="1:6" s="13" customFormat="1" ht="15.95" customHeight="1" x14ac:dyDescent="0.2">
      <c r="A755" s="20">
        <v>33</v>
      </c>
      <c r="B755" s="21" t="s">
        <v>302</v>
      </c>
      <c r="C755" s="22">
        <v>9</v>
      </c>
      <c r="D755" s="22">
        <v>13</v>
      </c>
      <c r="E755" s="22">
        <f t="shared" si="32"/>
        <v>22</v>
      </c>
      <c r="F755" s="13" t="s">
        <v>844</v>
      </c>
    </row>
    <row r="756" spans="1:6" s="13" customFormat="1" ht="15.95" customHeight="1" x14ac:dyDescent="0.2">
      <c r="A756" s="20">
        <v>34</v>
      </c>
      <c r="B756" s="21" t="s">
        <v>303</v>
      </c>
      <c r="C756" s="22">
        <v>9</v>
      </c>
      <c r="D756" s="22">
        <v>5</v>
      </c>
      <c r="E756" s="22">
        <f t="shared" si="32"/>
        <v>14</v>
      </c>
      <c r="F756" s="13" t="s">
        <v>833</v>
      </c>
    </row>
    <row r="757" spans="1:6" s="13" customFormat="1" ht="15.95" customHeight="1" x14ac:dyDescent="0.2">
      <c r="A757" s="20">
        <v>35</v>
      </c>
      <c r="B757" s="21" t="s">
        <v>304</v>
      </c>
      <c r="C757" s="22">
        <v>13</v>
      </c>
      <c r="D757" s="22">
        <v>17</v>
      </c>
      <c r="E757" s="22">
        <f t="shared" si="32"/>
        <v>30</v>
      </c>
      <c r="F757" s="13" t="s">
        <v>827</v>
      </c>
    </row>
    <row r="758" spans="1:6" s="13" customFormat="1" ht="15.95" customHeight="1" x14ac:dyDescent="0.2">
      <c r="A758" s="20">
        <v>36</v>
      </c>
      <c r="B758" s="21" t="s">
        <v>307</v>
      </c>
      <c r="C758" s="22">
        <v>12</v>
      </c>
      <c r="D758" s="22">
        <v>14</v>
      </c>
      <c r="E758" s="22">
        <f t="shared" si="32"/>
        <v>26</v>
      </c>
      <c r="F758" s="13" t="s">
        <v>827</v>
      </c>
    </row>
    <row r="759" spans="1:6" s="13" customFormat="1" ht="15.95" customHeight="1" x14ac:dyDescent="0.2">
      <c r="A759" s="20">
        <v>37</v>
      </c>
      <c r="B759" s="21" t="s">
        <v>305</v>
      </c>
      <c r="C759" s="22">
        <v>10</v>
      </c>
      <c r="D759" s="22">
        <v>14</v>
      </c>
      <c r="E759" s="22">
        <f t="shared" si="32"/>
        <v>24</v>
      </c>
      <c r="F759" s="13" t="s">
        <v>845</v>
      </c>
    </row>
    <row r="760" spans="1:6" s="13" customFormat="1" ht="15.95" customHeight="1" x14ac:dyDescent="0.2">
      <c r="A760" s="20">
        <v>38</v>
      </c>
      <c r="B760" s="21" t="s">
        <v>295</v>
      </c>
      <c r="C760" s="22">
        <v>19</v>
      </c>
      <c r="D760" s="22">
        <v>18</v>
      </c>
      <c r="E760" s="22">
        <f t="shared" si="32"/>
        <v>37</v>
      </c>
      <c r="F760" s="13" t="s">
        <v>820</v>
      </c>
    </row>
    <row r="761" spans="1:6" s="13" customFormat="1" ht="15.95" customHeight="1" x14ac:dyDescent="0.2">
      <c r="A761" s="20">
        <v>39</v>
      </c>
      <c r="B761" s="21" t="s">
        <v>306</v>
      </c>
      <c r="C761" s="22">
        <v>6</v>
      </c>
      <c r="D761" s="22">
        <v>18</v>
      </c>
      <c r="E761" s="22">
        <f t="shared" si="32"/>
        <v>24</v>
      </c>
      <c r="F761" s="13" t="s">
        <v>829</v>
      </c>
    </row>
    <row r="762" spans="1:6" s="13" customFormat="1" ht="15.95" customHeight="1" x14ac:dyDescent="0.2">
      <c r="A762" s="20">
        <v>40</v>
      </c>
      <c r="B762" s="21" t="s">
        <v>314</v>
      </c>
      <c r="C762" s="22">
        <v>9</v>
      </c>
      <c r="D762" s="22">
        <v>16</v>
      </c>
      <c r="E762" s="22">
        <f t="shared" si="32"/>
        <v>25</v>
      </c>
      <c r="F762" s="13" t="s">
        <v>829</v>
      </c>
    </row>
    <row r="763" spans="1:6" s="13" customFormat="1" ht="15.95" customHeight="1" x14ac:dyDescent="0.2">
      <c r="A763" s="20">
        <v>41</v>
      </c>
      <c r="B763" s="21" t="s">
        <v>286</v>
      </c>
      <c r="C763" s="22">
        <v>16</v>
      </c>
      <c r="D763" s="22">
        <v>28</v>
      </c>
      <c r="E763" s="22">
        <f t="shared" si="32"/>
        <v>44</v>
      </c>
      <c r="F763" s="13" t="s">
        <v>817</v>
      </c>
    </row>
    <row r="764" spans="1:6" s="13" customFormat="1" ht="15.95" customHeight="1" x14ac:dyDescent="0.2">
      <c r="A764" s="20">
        <v>42</v>
      </c>
      <c r="B764" s="21" t="s">
        <v>311</v>
      </c>
      <c r="C764" s="22">
        <v>20</v>
      </c>
      <c r="D764" s="22">
        <v>14</v>
      </c>
      <c r="E764" s="22">
        <f t="shared" si="32"/>
        <v>34</v>
      </c>
      <c r="F764" s="13" t="s">
        <v>817</v>
      </c>
    </row>
    <row r="765" spans="1:6" s="13" customFormat="1" ht="15.95" customHeight="1" x14ac:dyDescent="0.2">
      <c r="A765" s="20">
        <v>43</v>
      </c>
      <c r="B765" s="21" t="s">
        <v>272</v>
      </c>
      <c r="C765" s="22">
        <v>3</v>
      </c>
      <c r="D765" s="22">
        <v>16</v>
      </c>
      <c r="E765" s="22">
        <f t="shared" si="32"/>
        <v>19</v>
      </c>
      <c r="F765" s="13" t="s">
        <v>846</v>
      </c>
    </row>
    <row r="766" spans="1:6" s="13" customFormat="1" ht="15.95" customHeight="1" x14ac:dyDescent="0.2">
      <c r="A766" s="20">
        <v>44</v>
      </c>
      <c r="B766" s="21" t="s">
        <v>271</v>
      </c>
      <c r="C766" s="22">
        <v>2</v>
      </c>
      <c r="D766" s="22">
        <v>5</v>
      </c>
      <c r="E766" s="22">
        <f t="shared" si="32"/>
        <v>7</v>
      </c>
      <c r="F766" s="13" t="s">
        <v>834</v>
      </c>
    </row>
    <row r="767" spans="1:6" s="13" customFormat="1" ht="15.95" customHeight="1" x14ac:dyDescent="0.2">
      <c r="A767" s="20">
        <v>45</v>
      </c>
      <c r="B767" s="21" t="s">
        <v>287</v>
      </c>
      <c r="C767" s="22">
        <v>15</v>
      </c>
      <c r="D767" s="22">
        <v>0</v>
      </c>
      <c r="E767" s="22">
        <f t="shared" si="32"/>
        <v>15</v>
      </c>
      <c r="F767" s="13" t="s">
        <v>821</v>
      </c>
    </row>
    <row r="768" spans="1:6" s="13" customFormat="1" ht="15.95" customHeight="1" x14ac:dyDescent="0.2">
      <c r="A768" s="24" t="s">
        <v>59</v>
      </c>
      <c r="B768" s="23"/>
      <c r="C768" s="32">
        <f>SUM(C723:C767)</f>
        <v>1185</v>
      </c>
      <c r="D768" s="32">
        <f>SUM(D723:D767)</f>
        <v>404</v>
      </c>
      <c r="E768" s="32">
        <f>SUM(E723:E767)</f>
        <v>1589</v>
      </c>
    </row>
    <row r="769" spans="1:6" s="13" customFormat="1" ht="9.9499999999999993" customHeight="1" x14ac:dyDescent="0.2">
      <c r="A769" s="28"/>
      <c r="B769" s="29"/>
      <c r="C769" s="30"/>
      <c r="D769" s="30"/>
      <c r="E769" s="30"/>
    </row>
    <row r="770" spans="1:6" s="13" customFormat="1" ht="15.95" customHeight="1" x14ac:dyDescent="0.2">
      <c r="A770" s="65" t="s">
        <v>110</v>
      </c>
      <c r="B770" s="66"/>
      <c r="C770" s="66"/>
      <c r="D770" s="66"/>
      <c r="E770" s="67"/>
    </row>
    <row r="771" spans="1:6" s="13" customFormat="1" ht="15.95" customHeight="1" x14ac:dyDescent="0.2">
      <c r="A771" s="65" t="s">
        <v>111</v>
      </c>
      <c r="B771" s="66"/>
      <c r="C771" s="66"/>
      <c r="D771" s="66"/>
      <c r="E771" s="67"/>
    </row>
    <row r="772" spans="1:6" s="13" customFormat="1" ht="15.6" customHeight="1" x14ac:dyDescent="0.2">
      <c r="A772" s="20">
        <v>1</v>
      </c>
      <c r="B772" s="21" t="s">
        <v>186</v>
      </c>
      <c r="C772" s="22">
        <v>59</v>
      </c>
      <c r="D772" s="22">
        <v>0</v>
      </c>
      <c r="E772" s="22">
        <f t="shared" ref="E772:E817" si="33">SUM(C772:D772)</f>
        <v>59</v>
      </c>
      <c r="F772" s="13" t="s">
        <v>796</v>
      </c>
    </row>
    <row r="773" spans="1:6" s="13" customFormat="1" ht="15.6" customHeight="1" x14ac:dyDescent="0.2">
      <c r="A773" s="20">
        <v>2</v>
      </c>
      <c r="B773" s="21" t="s">
        <v>181</v>
      </c>
      <c r="C773" s="22">
        <v>51</v>
      </c>
      <c r="D773" s="22">
        <v>1</v>
      </c>
      <c r="E773" s="22">
        <f t="shared" si="33"/>
        <v>52</v>
      </c>
      <c r="F773" s="13" t="s">
        <v>797</v>
      </c>
    </row>
    <row r="774" spans="1:6" s="13" customFormat="1" ht="15.6" customHeight="1" x14ac:dyDescent="0.2">
      <c r="A774" s="20">
        <v>3</v>
      </c>
      <c r="B774" s="21" t="s">
        <v>178</v>
      </c>
      <c r="C774" s="22">
        <v>45</v>
      </c>
      <c r="D774" s="22">
        <v>0</v>
      </c>
      <c r="E774" s="22">
        <f t="shared" si="33"/>
        <v>45</v>
      </c>
      <c r="F774" s="13" t="s">
        <v>799</v>
      </c>
    </row>
    <row r="775" spans="1:6" s="13" customFormat="1" ht="15.6" customHeight="1" x14ac:dyDescent="0.2">
      <c r="A775" s="20">
        <v>4</v>
      </c>
      <c r="B775" s="21" t="s">
        <v>182</v>
      </c>
      <c r="C775" s="22">
        <v>25</v>
      </c>
      <c r="D775" s="22">
        <v>2</v>
      </c>
      <c r="E775" s="22">
        <f t="shared" si="33"/>
        <v>27</v>
      </c>
      <c r="F775" s="13" t="s">
        <v>843</v>
      </c>
    </row>
    <row r="776" spans="1:6" s="13" customFormat="1" ht="15.6" customHeight="1" x14ac:dyDescent="0.2">
      <c r="A776" s="20">
        <v>5</v>
      </c>
      <c r="B776" s="21" t="s">
        <v>190</v>
      </c>
      <c r="C776" s="22">
        <v>45</v>
      </c>
      <c r="D776" s="22">
        <v>0</v>
      </c>
      <c r="E776" s="22">
        <f t="shared" si="33"/>
        <v>45</v>
      </c>
      <c r="F776" s="13" t="s">
        <v>801</v>
      </c>
    </row>
    <row r="777" spans="1:6" s="13" customFormat="1" ht="15.6" customHeight="1" x14ac:dyDescent="0.2">
      <c r="A777" s="20">
        <v>6</v>
      </c>
      <c r="B777" s="21" t="s">
        <v>207</v>
      </c>
      <c r="C777" s="22">
        <v>40</v>
      </c>
      <c r="D777" s="22">
        <v>0</v>
      </c>
      <c r="E777" s="22">
        <f t="shared" si="33"/>
        <v>40</v>
      </c>
      <c r="F777" s="13" t="s">
        <v>802</v>
      </c>
    </row>
    <row r="778" spans="1:6" s="13" customFormat="1" ht="15.6" customHeight="1" x14ac:dyDescent="0.2">
      <c r="A778" s="20">
        <v>7</v>
      </c>
      <c r="B778" s="21" t="s">
        <v>172</v>
      </c>
      <c r="C778" s="22">
        <v>36</v>
      </c>
      <c r="D778" s="22">
        <v>0</v>
      </c>
      <c r="E778" s="22">
        <f t="shared" si="33"/>
        <v>36</v>
      </c>
      <c r="F778" s="13" t="s">
        <v>802</v>
      </c>
    </row>
    <row r="779" spans="1:6" s="13" customFormat="1" ht="15.6" customHeight="1" x14ac:dyDescent="0.2">
      <c r="A779" s="20">
        <v>8</v>
      </c>
      <c r="B779" s="21" t="s">
        <v>180</v>
      </c>
      <c r="C779" s="22">
        <v>73</v>
      </c>
      <c r="D779" s="22">
        <v>0</v>
      </c>
      <c r="E779" s="22">
        <f t="shared" si="33"/>
        <v>73</v>
      </c>
      <c r="F779" s="13" t="s">
        <v>804</v>
      </c>
    </row>
    <row r="780" spans="1:6" s="13" customFormat="1" ht="15.6" customHeight="1" x14ac:dyDescent="0.2">
      <c r="A780" s="20">
        <v>9</v>
      </c>
      <c r="B780" s="21" t="s">
        <v>208</v>
      </c>
      <c r="C780" s="22">
        <v>29</v>
      </c>
      <c r="D780" s="22">
        <v>0</v>
      </c>
      <c r="E780" s="22">
        <f t="shared" si="33"/>
        <v>29</v>
      </c>
      <c r="F780" s="13" t="s">
        <v>805</v>
      </c>
    </row>
    <row r="781" spans="1:6" s="13" customFormat="1" ht="15.6" customHeight="1" x14ac:dyDescent="0.2">
      <c r="A781" s="20">
        <v>10</v>
      </c>
      <c r="B781" s="21" t="s">
        <v>179</v>
      </c>
      <c r="C781" s="22">
        <v>33</v>
      </c>
      <c r="D781" s="22">
        <v>0</v>
      </c>
      <c r="E781" s="22">
        <f t="shared" si="33"/>
        <v>33</v>
      </c>
      <c r="F781" s="13" t="s">
        <v>842</v>
      </c>
    </row>
    <row r="782" spans="1:6" s="13" customFormat="1" ht="15.6" customHeight="1" x14ac:dyDescent="0.2">
      <c r="A782" s="20">
        <v>11</v>
      </c>
      <c r="B782" s="21" t="s">
        <v>185</v>
      </c>
      <c r="C782" s="22">
        <v>55</v>
      </c>
      <c r="D782" s="22">
        <v>0</v>
      </c>
      <c r="E782" s="22">
        <f t="shared" si="33"/>
        <v>55</v>
      </c>
      <c r="F782" s="13" t="s">
        <v>832</v>
      </c>
    </row>
    <row r="783" spans="1:6" s="13" customFormat="1" ht="15.6" customHeight="1" x14ac:dyDescent="0.2">
      <c r="A783" s="20">
        <v>12</v>
      </c>
      <c r="B783" s="21" t="s">
        <v>168</v>
      </c>
      <c r="C783" s="22">
        <v>55</v>
      </c>
      <c r="D783" s="22">
        <v>0</v>
      </c>
      <c r="E783" s="22">
        <f t="shared" si="33"/>
        <v>55</v>
      </c>
      <c r="F783" s="13" t="s">
        <v>832</v>
      </c>
    </row>
    <row r="784" spans="1:6" s="13" customFormat="1" ht="15.6" customHeight="1" x14ac:dyDescent="0.2">
      <c r="A784" s="20">
        <v>13</v>
      </c>
      <c r="B784" s="21" t="s">
        <v>169</v>
      </c>
      <c r="C784" s="22">
        <v>52</v>
      </c>
      <c r="D784" s="22">
        <v>0</v>
      </c>
      <c r="E784" s="22">
        <f t="shared" si="33"/>
        <v>52</v>
      </c>
      <c r="F784" s="13" t="s">
        <v>832</v>
      </c>
    </row>
    <row r="785" spans="1:6" s="13" customFormat="1" ht="15.6" customHeight="1" x14ac:dyDescent="0.2">
      <c r="A785" s="20">
        <v>14</v>
      </c>
      <c r="B785" s="21" t="s">
        <v>174</v>
      </c>
      <c r="C785" s="22">
        <v>57</v>
      </c>
      <c r="D785" s="22">
        <v>0</v>
      </c>
      <c r="E785" s="22">
        <f t="shared" si="33"/>
        <v>57</v>
      </c>
      <c r="F785" s="13" t="s">
        <v>832</v>
      </c>
    </row>
    <row r="786" spans="1:6" s="13" customFormat="1" ht="15.6" customHeight="1" x14ac:dyDescent="0.2">
      <c r="A786" s="20">
        <v>15</v>
      </c>
      <c r="B786" s="21" t="s">
        <v>175</v>
      </c>
      <c r="C786" s="22">
        <v>55</v>
      </c>
      <c r="D786" s="22">
        <v>0</v>
      </c>
      <c r="E786" s="22">
        <f t="shared" si="33"/>
        <v>55</v>
      </c>
      <c r="F786" s="13" t="s">
        <v>832</v>
      </c>
    </row>
    <row r="787" spans="1:6" s="13" customFormat="1" ht="15.6" customHeight="1" x14ac:dyDescent="0.2">
      <c r="A787" s="20">
        <v>16</v>
      </c>
      <c r="B787" s="21" t="s">
        <v>165</v>
      </c>
      <c r="C787" s="22">
        <v>52</v>
      </c>
      <c r="D787" s="22">
        <v>0</v>
      </c>
      <c r="E787" s="22">
        <f t="shared" si="33"/>
        <v>52</v>
      </c>
      <c r="F787" s="13" t="s">
        <v>832</v>
      </c>
    </row>
    <row r="788" spans="1:6" s="13" customFormat="1" ht="15.6" customHeight="1" x14ac:dyDescent="0.2">
      <c r="A788" s="20">
        <v>17</v>
      </c>
      <c r="B788" s="21" t="s">
        <v>184</v>
      </c>
      <c r="C788" s="22">
        <v>2</v>
      </c>
      <c r="D788" s="22">
        <v>19</v>
      </c>
      <c r="E788" s="22">
        <f t="shared" si="33"/>
        <v>21</v>
      </c>
      <c r="F788" s="13" t="s">
        <v>808</v>
      </c>
    </row>
    <row r="789" spans="1:6" s="13" customFormat="1" ht="15.6" customHeight="1" x14ac:dyDescent="0.2">
      <c r="A789" s="20">
        <v>18</v>
      </c>
      <c r="B789" s="21" t="s">
        <v>177</v>
      </c>
      <c r="C789" s="22">
        <v>25</v>
      </c>
      <c r="D789" s="22">
        <v>2</v>
      </c>
      <c r="E789" s="22">
        <f t="shared" si="33"/>
        <v>27</v>
      </c>
      <c r="F789" s="13" t="s">
        <v>809</v>
      </c>
    </row>
    <row r="790" spans="1:6" s="13" customFormat="1" ht="15.6" customHeight="1" x14ac:dyDescent="0.2">
      <c r="A790" s="20">
        <v>19</v>
      </c>
      <c r="B790" s="21" t="s">
        <v>183</v>
      </c>
      <c r="C790" s="22">
        <v>70</v>
      </c>
      <c r="D790" s="22">
        <v>0</v>
      </c>
      <c r="E790" s="22">
        <f t="shared" si="33"/>
        <v>70</v>
      </c>
      <c r="F790" s="13" t="s">
        <v>831</v>
      </c>
    </row>
    <row r="791" spans="1:6" s="13" customFormat="1" ht="15.6" customHeight="1" x14ac:dyDescent="0.2">
      <c r="A791" s="20">
        <v>20</v>
      </c>
      <c r="B791" s="21" t="s">
        <v>200</v>
      </c>
      <c r="C791" s="22">
        <v>30</v>
      </c>
      <c r="D791" s="22">
        <v>18</v>
      </c>
      <c r="E791" s="22">
        <f t="shared" si="33"/>
        <v>48</v>
      </c>
      <c r="F791" s="13" t="s">
        <v>819</v>
      </c>
    </row>
    <row r="792" spans="1:6" s="13" customFormat="1" ht="15.6" customHeight="1" x14ac:dyDescent="0.2">
      <c r="A792" s="20">
        <v>21</v>
      </c>
      <c r="B792" s="21" t="s">
        <v>173</v>
      </c>
      <c r="C792" s="22">
        <v>33</v>
      </c>
      <c r="D792" s="22">
        <v>15</v>
      </c>
      <c r="E792" s="22">
        <f t="shared" si="33"/>
        <v>48</v>
      </c>
      <c r="F792" s="13" t="s">
        <v>819</v>
      </c>
    </row>
    <row r="793" spans="1:6" s="13" customFormat="1" ht="15.6" customHeight="1" x14ac:dyDescent="0.2">
      <c r="A793" s="20">
        <v>22</v>
      </c>
      <c r="B793" s="21" t="s">
        <v>163</v>
      </c>
      <c r="C793" s="22">
        <v>28</v>
      </c>
      <c r="D793" s="22">
        <v>14</v>
      </c>
      <c r="E793" s="22">
        <f t="shared" si="33"/>
        <v>42</v>
      </c>
      <c r="F793" s="13" t="s">
        <v>819</v>
      </c>
    </row>
    <row r="794" spans="1:6" s="13" customFormat="1" ht="15.6" customHeight="1" x14ac:dyDescent="0.2">
      <c r="A794" s="20">
        <v>23</v>
      </c>
      <c r="B794" s="21" t="s">
        <v>201</v>
      </c>
      <c r="C794" s="22">
        <v>35</v>
      </c>
      <c r="D794" s="22">
        <v>3</v>
      </c>
      <c r="E794" s="22">
        <f t="shared" si="33"/>
        <v>38</v>
      </c>
      <c r="F794" s="13" t="s">
        <v>811</v>
      </c>
    </row>
    <row r="795" spans="1:6" s="13" customFormat="1" ht="15.6" customHeight="1" x14ac:dyDescent="0.2">
      <c r="A795" s="20">
        <v>24</v>
      </c>
      <c r="B795" s="21" t="s">
        <v>187</v>
      </c>
      <c r="C795" s="22">
        <v>37</v>
      </c>
      <c r="D795" s="22">
        <v>18</v>
      </c>
      <c r="E795" s="22">
        <f t="shared" si="33"/>
        <v>55</v>
      </c>
      <c r="F795" s="13" t="s">
        <v>824</v>
      </c>
    </row>
    <row r="796" spans="1:6" s="13" customFormat="1" ht="15.6" customHeight="1" x14ac:dyDescent="0.2">
      <c r="A796" s="20">
        <v>25</v>
      </c>
      <c r="B796" s="21" t="s">
        <v>167</v>
      </c>
      <c r="C796" s="22">
        <v>38</v>
      </c>
      <c r="D796" s="22">
        <v>13</v>
      </c>
      <c r="E796" s="22">
        <f t="shared" si="33"/>
        <v>51</v>
      </c>
      <c r="F796" s="13" t="s">
        <v>824</v>
      </c>
    </row>
    <row r="797" spans="1:6" s="13" customFormat="1" ht="15.6" customHeight="1" x14ac:dyDescent="0.2">
      <c r="A797" s="20">
        <v>26</v>
      </c>
      <c r="B797" s="21" t="s">
        <v>206</v>
      </c>
      <c r="C797" s="22">
        <v>28</v>
      </c>
      <c r="D797" s="22">
        <v>13</v>
      </c>
      <c r="E797" s="22">
        <f t="shared" si="33"/>
        <v>41</v>
      </c>
      <c r="F797" s="13" t="s">
        <v>812</v>
      </c>
    </row>
    <row r="798" spans="1:6" s="13" customFormat="1" ht="15.6" customHeight="1" x14ac:dyDescent="0.2">
      <c r="A798" s="20">
        <v>27</v>
      </c>
      <c r="B798" s="21" t="s">
        <v>192</v>
      </c>
      <c r="C798" s="22">
        <v>49</v>
      </c>
      <c r="D798" s="22">
        <v>1</v>
      </c>
      <c r="E798" s="22">
        <f t="shared" si="33"/>
        <v>50</v>
      </c>
      <c r="F798" s="13" t="s">
        <v>813</v>
      </c>
    </row>
    <row r="799" spans="1:6" s="13" customFormat="1" ht="15.6" customHeight="1" x14ac:dyDescent="0.2">
      <c r="A799" s="20">
        <v>28</v>
      </c>
      <c r="B799" s="21" t="s">
        <v>176</v>
      </c>
      <c r="C799" s="22">
        <v>48</v>
      </c>
      <c r="D799" s="22">
        <v>0</v>
      </c>
      <c r="E799" s="22">
        <f t="shared" si="33"/>
        <v>48</v>
      </c>
      <c r="F799" s="13" t="s">
        <v>813</v>
      </c>
    </row>
    <row r="800" spans="1:6" s="13" customFormat="1" ht="15.6" customHeight="1" x14ac:dyDescent="0.2">
      <c r="A800" s="20">
        <v>29</v>
      </c>
      <c r="B800" s="21" t="s">
        <v>171</v>
      </c>
      <c r="C800" s="22">
        <v>48</v>
      </c>
      <c r="D800" s="22">
        <v>0</v>
      </c>
      <c r="E800" s="22">
        <f t="shared" si="33"/>
        <v>48</v>
      </c>
      <c r="F800" s="13" t="s">
        <v>813</v>
      </c>
    </row>
    <row r="801" spans="1:6" s="13" customFormat="1" ht="15.6" customHeight="1" x14ac:dyDescent="0.2">
      <c r="A801" s="20">
        <v>30</v>
      </c>
      <c r="B801" s="21" t="s">
        <v>197</v>
      </c>
      <c r="C801" s="22">
        <v>52</v>
      </c>
      <c r="D801" s="22">
        <v>5</v>
      </c>
      <c r="E801" s="22">
        <f t="shared" si="33"/>
        <v>57</v>
      </c>
      <c r="F801" s="13" t="s">
        <v>814</v>
      </c>
    </row>
    <row r="802" spans="1:6" s="13" customFormat="1" ht="15.6" customHeight="1" x14ac:dyDescent="0.2">
      <c r="A802" s="20">
        <v>31</v>
      </c>
      <c r="B802" s="21" t="s">
        <v>193</v>
      </c>
      <c r="C802" s="22">
        <v>28</v>
      </c>
      <c r="D802" s="22">
        <v>17</v>
      </c>
      <c r="E802" s="22">
        <f t="shared" si="33"/>
        <v>45</v>
      </c>
      <c r="F802" s="13" t="s">
        <v>825</v>
      </c>
    </row>
    <row r="803" spans="1:6" s="13" customFormat="1" ht="15.6" customHeight="1" x14ac:dyDescent="0.2">
      <c r="A803" s="20">
        <v>32</v>
      </c>
      <c r="B803" s="21" t="s">
        <v>199</v>
      </c>
      <c r="C803" s="22">
        <v>10</v>
      </c>
      <c r="D803" s="22">
        <v>22</v>
      </c>
      <c r="E803" s="22">
        <f t="shared" si="33"/>
        <v>32</v>
      </c>
      <c r="F803" s="13" t="s">
        <v>826</v>
      </c>
    </row>
    <row r="804" spans="1:6" s="13" customFormat="1" ht="15.6" customHeight="1" x14ac:dyDescent="0.2">
      <c r="A804" s="20">
        <v>33</v>
      </c>
      <c r="B804" s="21" t="s">
        <v>188</v>
      </c>
      <c r="C804" s="22">
        <v>17</v>
      </c>
      <c r="D804" s="22">
        <v>34</v>
      </c>
      <c r="E804" s="22">
        <f t="shared" si="33"/>
        <v>51</v>
      </c>
      <c r="F804" s="13" t="s">
        <v>815</v>
      </c>
    </row>
    <row r="805" spans="1:6" s="13" customFormat="1" ht="15.6" customHeight="1" x14ac:dyDescent="0.2">
      <c r="A805" s="20">
        <v>34</v>
      </c>
      <c r="B805" s="21" t="s">
        <v>194</v>
      </c>
      <c r="C805" s="22">
        <v>11</v>
      </c>
      <c r="D805" s="22">
        <v>26</v>
      </c>
      <c r="E805" s="22">
        <f t="shared" si="33"/>
        <v>37</v>
      </c>
      <c r="F805" s="13" t="s">
        <v>816</v>
      </c>
    </row>
    <row r="806" spans="1:6" s="13" customFormat="1" ht="15.6" customHeight="1" x14ac:dyDescent="0.2">
      <c r="A806" s="20">
        <v>35</v>
      </c>
      <c r="B806" s="21" t="s">
        <v>170</v>
      </c>
      <c r="C806" s="22">
        <v>22</v>
      </c>
      <c r="D806" s="22">
        <v>16</v>
      </c>
      <c r="E806" s="22">
        <f t="shared" si="33"/>
        <v>38</v>
      </c>
      <c r="F806" s="13" t="s">
        <v>816</v>
      </c>
    </row>
    <row r="807" spans="1:6" s="13" customFormat="1" ht="15.6" customHeight="1" x14ac:dyDescent="0.2">
      <c r="A807" s="20">
        <v>36</v>
      </c>
      <c r="B807" s="21" t="s">
        <v>195</v>
      </c>
      <c r="C807" s="22">
        <v>10</v>
      </c>
      <c r="D807" s="22">
        <v>18</v>
      </c>
      <c r="E807" s="22">
        <f t="shared" si="33"/>
        <v>28</v>
      </c>
      <c r="F807" s="13" t="s">
        <v>844</v>
      </c>
    </row>
    <row r="808" spans="1:6" s="13" customFormat="1" ht="15.6" customHeight="1" x14ac:dyDescent="0.2">
      <c r="A808" s="20">
        <v>37</v>
      </c>
      <c r="B808" s="21" t="s">
        <v>196</v>
      </c>
      <c r="C808" s="22">
        <v>9</v>
      </c>
      <c r="D808" s="22">
        <v>36</v>
      </c>
      <c r="E808" s="22">
        <f t="shared" si="33"/>
        <v>45</v>
      </c>
      <c r="F808" s="13" t="s">
        <v>827</v>
      </c>
    </row>
    <row r="809" spans="1:6" s="13" customFormat="1" ht="15.6" customHeight="1" x14ac:dyDescent="0.2">
      <c r="A809" s="20">
        <v>38</v>
      </c>
      <c r="B809" s="21" t="s">
        <v>198</v>
      </c>
      <c r="C809" s="22">
        <v>30</v>
      </c>
      <c r="D809" s="22">
        <v>21</v>
      </c>
      <c r="E809" s="22">
        <f t="shared" si="33"/>
        <v>51</v>
      </c>
      <c r="F809" s="13" t="s">
        <v>845</v>
      </c>
    </row>
    <row r="810" spans="1:6" s="13" customFormat="1" ht="15.6" customHeight="1" x14ac:dyDescent="0.2">
      <c r="A810" s="20">
        <v>39</v>
      </c>
      <c r="B810" s="21" t="s">
        <v>202</v>
      </c>
      <c r="C810" s="22">
        <v>17</v>
      </c>
      <c r="D810" s="22">
        <v>13</v>
      </c>
      <c r="E810" s="22">
        <f t="shared" si="33"/>
        <v>30</v>
      </c>
      <c r="F810" s="13" t="s">
        <v>820</v>
      </c>
    </row>
    <row r="811" spans="1:6" s="13" customFormat="1" ht="15.6" customHeight="1" x14ac:dyDescent="0.2">
      <c r="A811" s="20">
        <v>40</v>
      </c>
      <c r="B811" s="21" t="s">
        <v>189</v>
      </c>
      <c r="C811" s="22">
        <v>12</v>
      </c>
      <c r="D811" s="22">
        <v>38</v>
      </c>
      <c r="E811" s="22">
        <f t="shared" si="33"/>
        <v>50</v>
      </c>
      <c r="F811" s="13" t="s">
        <v>829</v>
      </c>
    </row>
    <row r="812" spans="1:6" s="13" customFormat="1" ht="15.6" customHeight="1" x14ac:dyDescent="0.2">
      <c r="A812" s="20">
        <v>41</v>
      </c>
      <c r="B812" s="21" t="s">
        <v>164</v>
      </c>
      <c r="C812" s="22">
        <v>19</v>
      </c>
      <c r="D812" s="22">
        <v>28</v>
      </c>
      <c r="E812" s="22">
        <f t="shared" si="33"/>
        <v>47</v>
      </c>
      <c r="F812" s="13" t="s">
        <v>829</v>
      </c>
    </row>
    <row r="813" spans="1:6" s="13" customFormat="1" ht="15.6" customHeight="1" x14ac:dyDescent="0.2">
      <c r="A813" s="20">
        <v>42</v>
      </c>
      <c r="B813" s="21" t="s">
        <v>203</v>
      </c>
      <c r="C813" s="22">
        <v>20</v>
      </c>
      <c r="D813" s="22">
        <v>23</v>
      </c>
      <c r="E813" s="22">
        <f t="shared" si="33"/>
        <v>43</v>
      </c>
      <c r="F813" s="13" t="s">
        <v>817</v>
      </c>
    </row>
    <row r="814" spans="1:6" s="13" customFormat="1" ht="15.6" customHeight="1" x14ac:dyDescent="0.2">
      <c r="A814" s="20">
        <v>43</v>
      </c>
      <c r="B814" s="21" t="s">
        <v>166</v>
      </c>
      <c r="C814" s="22">
        <v>23</v>
      </c>
      <c r="D814" s="22">
        <v>22</v>
      </c>
      <c r="E814" s="22">
        <f t="shared" si="33"/>
        <v>45</v>
      </c>
      <c r="F814" s="13" t="s">
        <v>817</v>
      </c>
    </row>
    <row r="815" spans="1:6" s="13" customFormat="1" ht="15.6" customHeight="1" x14ac:dyDescent="0.2">
      <c r="A815" s="20">
        <v>44</v>
      </c>
      <c r="B815" s="21" t="s">
        <v>204</v>
      </c>
      <c r="C815" s="22">
        <v>1</v>
      </c>
      <c r="D815" s="22">
        <v>21</v>
      </c>
      <c r="E815" s="22">
        <f t="shared" si="33"/>
        <v>22</v>
      </c>
      <c r="F815" s="13" t="s">
        <v>846</v>
      </c>
    </row>
    <row r="816" spans="1:6" s="13" customFormat="1" ht="15.6" customHeight="1" x14ac:dyDescent="0.2">
      <c r="A816" s="20">
        <v>45</v>
      </c>
      <c r="B816" s="21" t="s">
        <v>205</v>
      </c>
      <c r="C816" s="22">
        <v>7</v>
      </c>
      <c r="D816" s="22">
        <v>16</v>
      </c>
      <c r="E816" s="22">
        <f t="shared" si="33"/>
        <v>23</v>
      </c>
      <c r="F816" s="13" t="s">
        <v>834</v>
      </c>
    </row>
    <row r="817" spans="1:6" s="13" customFormat="1" ht="15.6" customHeight="1" x14ac:dyDescent="0.2">
      <c r="A817" s="20">
        <v>46</v>
      </c>
      <c r="B817" s="21" t="s">
        <v>191</v>
      </c>
      <c r="C817" s="22">
        <v>22</v>
      </c>
      <c r="D817" s="22">
        <v>0</v>
      </c>
      <c r="E817" s="22">
        <f t="shared" si="33"/>
        <v>22</v>
      </c>
      <c r="F817" s="13" t="s">
        <v>821</v>
      </c>
    </row>
    <row r="818" spans="1:6" s="13" customFormat="1" ht="15.95" customHeight="1" x14ac:dyDescent="0.2">
      <c r="A818" s="24" t="s">
        <v>59</v>
      </c>
      <c r="B818" s="23"/>
      <c r="C818" s="32">
        <f>SUM(C772:C817)</f>
        <v>1543</v>
      </c>
      <c r="D818" s="32">
        <f>SUM(D772:D817)</f>
        <v>475</v>
      </c>
      <c r="E818" s="32">
        <f>SUM(E772:E817)</f>
        <v>2018</v>
      </c>
    </row>
    <row r="819" spans="1:6" s="13" customFormat="1" ht="9.9499999999999993" customHeight="1" x14ac:dyDescent="0.2">
      <c r="A819" s="28"/>
      <c r="B819" s="29"/>
      <c r="C819" s="30"/>
      <c r="D819" s="30"/>
      <c r="E819" s="30"/>
    </row>
    <row r="820" spans="1:6" s="13" customFormat="1" ht="15.95" customHeight="1" x14ac:dyDescent="0.2">
      <c r="A820" s="65" t="s">
        <v>563</v>
      </c>
      <c r="B820" s="66"/>
      <c r="C820" s="66"/>
      <c r="D820" s="66"/>
      <c r="E820" s="67"/>
    </row>
    <row r="821" spans="1:6" s="13" customFormat="1" ht="15.95" customHeight="1" x14ac:dyDescent="0.2">
      <c r="A821" s="65" t="s">
        <v>316</v>
      </c>
      <c r="B821" s="66"/>
      <c r="C821" s="66"/>
      <c r="D821" s="66"/>
      <c r="E821" s="67"/>
    </row>
    <row r="822" spans="1:6" s="13" customFormat="1" ht="15.95" customHeight="1" x14ac:dyDescent="0.2">
      <c r="A822" s="20">
        <v>1</v>
      </c>
      <c r="B822" s="21" t="s">
        <v>564</v>
      </c>
      <c r="C822" s="22">
        <v>1</v>
      </c>
      <c r="D822" s="22">
        <v>0</v>
      </c>
      <c r="E822" s="22">
        <f>SUM(C822:D822)</f>
        <v>1</v>
      </c>
      <c r="F822" s="13" t="s">
        <v>796</v>
      </c>
    </row>
    <row r="823" spans="1:6" s="13" customFormat="1" ht="15.95" customHeight="1" x14ac:dyDescent="0.2">
      <c r="A823" s="24" t="s">
        <v>59</v>
      </c>
      <c r="B823" s="23"/>
      <c r="C823" s="32">
        <f>SUM(C822:C822)</f>
        <v>1</v>
      </c>
      <c r="D823" s="32">
        <f>SUM(D822:D822)</f>
        <v>0</v>
      </c>
      <c r="E823" s="32">
        <f>SUM(E822:E822)</f>
        <v>1</v>
      </c>
    </row>
    <row r="824" spans="1:6" s="13" customFormat="1" ht="9.9499999999999993" customHeight="1" x14ac:dyDescent="0.2">
      <c r="A824" s="28"/>
      <c r="B824" s="29"/>
      <c r="C824" s="30"/>
      <c r="D824" s="30"/>
      <c r="E824" s="30"/>
    </row>
    <row r="825" spans="1:6" s="13" customFormat="1" ht="15.95" customHeight="1" x14ac:dyDescent="0.2">
      <c r="A825" s="65" t="s">
        <v>315</v>
      </c>
      <c r="B825" s="66"/>
      <c r="C825" s="66"/>
      <c r="D825" s="66"/>
      <c r="E825" s="67"/>
    </row>
    <row r="826" spans="1:6" s="13" customFormat="1" ht="15.95" customHeight="1" x14ac:dyDescent="0.2">
      <c r="A826" s="65" t="s">
        <v>316</v>
      </c>
      <c r="B826" s="66"/>
      <c r="C826" s="66"/>
      <c r="D826" s="66"/>
      <c r="E826" s="67"/>
    </row>
    <row r="827" spans="1:6" s="13" customFormat="1" ht="15.95" customHeight="1" x14ac:dyDescent="0.2">
      <c r="A827" s="20">
        <v>1</v>
      </c>
      <c r="B827" s="21" t="s">
        <v>317</v>
      </c>
      <c r="C827" s="22">
        <v>1</v>
      </c>
      <c r="D827" s="22">
        <v>0</v>
      </c>
      <c r="E827" s="22">
        <f>SUM(C827:D827)</f>
        <v>1</v>
      </c>
      <c r="F827" s="13" t="s">
        <v>812</v>
      </c>
    </row>
    <row r="828" spans="1:6" s="13" customFormat="1" ht="15.95" customHeight="1" x14ac:dyDescent="0.2">
      <c r="A828" s="24" t="s">
        <v>59</v>
      </c>
      <c r="B828" s="23"/>
      <c r="C828" s="32">
        <f>SUM(C827:C827)</f>
        <v>1</v>
      </c>
      <c r="D828" s="32">
        <f>SUM(D827:D827)</f>
        <v>0</v>
      </c>
      <c r="E828" s="32">
        <f>SUM(E827:E827)</f>
        <v>1</v>
      </c>
    </row>
    <row r="829" spans="1:6" s="13" customFormat="1" ht="9.9499999999999993" customHeight="1" x14ac:dyDescent="0.2">
      <c r="A829" s="28"/>
      <c r="B829" s="29"/>
      <c r="C829" s="30"/>
      <c r="D829" s="30"/>
      <c r="E829" s="30"/>
    </row>
    <row r="830" spans="1:6" s="13" customFormat="1" ht="15.95" customHeight="1" x14ac:dyDescent="0.2">
      <c r="A830" s="65" t="s">
        <v>565</v>
      </c>
      <c r="B830" s="66"/>
      <c r="C830" s="66"/>
      <c r="D830" s="66"/>
      <c r="E830" s="67"/>
    </row>
    <row r="831" spans="1:6" s="13" customFormat="1" ht="15.95" customHeight="1" x14ac:dyDescent="0.2">
      <c r="A831" s="65" t="s">
        <v>566</v>
      </c>
      <c r="B831" s="66"/>
      <c r="C831" s="66"/>
      <c r="D831" s="66"/>
      <c r="E831" s="67"/>
    </row>
    <row r="832" spans="1:6" s="13" customFormat="1" ht="15.95" customHeight="1" x14ac:dyDescent="0.2">
      <c r="A832" s="20">
        <v>1</v>
      </c>
      <c r="B832" s="21" t="s">
        <v>653</v>
      </c>
      <c r="C832" s="22">
        <v>4</v>
      </c>
      <c r="D832" s="22">
        <v>0</v>
      </c>
      <c r="E832" s="22">
        <f t="shared" ref="E832" si="34">SUM(C832:D832)</f>
        <v>4</v>
      </c>
      <c r="F832" s="13" t="s">
        <v>796</v>
      </c>
    </row>
    <row r="833" spans="1:248" s="13" customFormat="1" ht="15.95" customHeight="1" x14ac:dyDescent="0.2">
      <c r="A833" s="24" t="s">
        <v>59</v>
      </c>
      <c r="B833" s="23"/>
      <c r="C833" s="32">
        <f>SUM(C832:C832)</f>
        <v>4</v>
      </c>
      <c r="D833" s="32">
        <f>SUM(D832:D832)</f>
        <v>0</v>
      </c>
      <c r="E833" s="32">
        <f>SUM(E832:E832)</f>
        <v>4</v>
      </c>
    </row>
    <row r="834" spans="1:248" s="13" customFormat="1" ht="9.9499999999999993" customHeight="1" x14ac:dyDescent="0.2">
      <c r="A834" s="28"/>
      <c r="B834" s="29"/>
      <c r="C834" s="30"/>
      <c r="D834" s="30"/>
      <c r="E834" s="30"/>
    </row>
    <row r="835" spans="1:248" s="38" customFormat="1" ht="15" customHeight="1" x14ac:dyDescent="0.25">
      <c r="A835" s="33"/>
      <c r="B835" s="34"/>
      <c r="C835" s="35"/>
      <c r="D835" s="36"/>
      <c r="E835" s="36"/>
      <c r="F835" s="37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P835" s="12"/>
      <c r="DQ835" s="12"/>
      <c r="DR835" s="12"/>
      <c r="DS835" s="12"/>
      <c r="DT835" s="12"/>
      <c r="DU835" s="12"/>
      <c r="DV835" s="12"/>
      <c r="DW835" s="12"/>
      <c r="DX835" s="12"/>
      <c r="DY835" s="12"/>
      <c r="DZ835" s="12"/>
      <c r="EA835" s="12"/>
      <c r="EB835" s="12"/>
      <c r="EC835" s="12"/>
      <c r="ED835" s="12"/>
      <c r="EE835" s="12"/>
      <c r="EF835" s="12"/>
      <c r="EG835" s="12"/>
      <c r="EH835" s="12"/>
      <c r="EI835" s="12"/>
      <c r="EJ835" s="12"/>
      <c r="EK835" s="12"/>
      <c r="EL835" s="12"/>
      <c r="EM835" s="12"/>
      <c r="EN835" s="12"/>
      <c r="EO835" s="12"/>
      <c r="EP835" s="12"/>
      <c r="EQ835" s="12"/>
      <c r="ER835" s="12"/>
      <c r="ES835" s="12"/>
      <c r="ET835" s="12"/>
      <c r="EU835" s="12"/>
      <c r="EV835" s="12"/>
      <c r="EW835" s="12"/>
      <c r="EX835" s="12"/>
      <c r="EY835" s="12"/>
      <c r="EZ835" s="12"/>
      <c r="FA835" s="12"/>
      <c r="FB835" s="12"/>
      <c r="FC835" s="12"/>
      <c r="FD835" s="12"/>
      <c r="FE835" s="12"/>
      <c r="FF835" s="12"/>
      <c r="FG835" s="12"/>
      <c r="FH835" s="12"/>
      <c r="FI835" s="12"/>
      <c r="FJ835" s="12"/>
      <c r="FK835" s="12"/>
      <c r="FL835" s="12"/>
      <c r="FM835" s="12"/>
      <c r="FN835" s="12"/>
      <c r="FO835" s="12"/>
      <c r="FP835" s="12"/>
      <c r="FQ835" s="12"/>
      <c r="FR835" s="12"/>
      <c r="FS835" s="12"/>
      <c r="FT835" s="12"/>
      <c r="FU835" s="12"/>
      <c r="FV835" s="12"/>
      <c r="FW835" s="12"/>
      <c r="FX835" s="12"/>
      <c r="FY835" s="12"/>
      <c r="FZ835" s="12"/>
      <c r="GA835" s="12"/>
      <c r="GB835" s="12"/>
      <c r="GC835" s="12"/>
      <c r="GD835" s="12"/>
      <c r="GE835" s="12"/>
      <c r="GF835" s="12"/>
      <c r="GG835" s="12"/>
      <c r="GH835" s="12"/>
      <c r="GI835" s="12"/>
      <c r="GJ835" s="12"/>
      <c r="GK835" s="12"/>
      <c r="GL835" s="12"/>
      <c r="GM835" s="12"/>
      <c r="GN835" s="12"/>
      <c r="GO835" s="12"/>
      <c r="GP835" s="12"/>
      <c r="GQ835" s="12"/>
      <c r="GR835" s="12"/>
      <c r="GS835" s="12"/>
      <c r="GT835" s="12"/>
      <c r="GU835" s="12"/>
      <c r="GV835" s="12"/>
      <c r="GW835" s="12"/>
      <c r="GX835" s="12"/>
      <c r="GY835" s="12"/>
      <c r="GZ835" s="12"/>
      <c r="HA835" s="12"/>
      <c r="HB835" s="12"/>
      <c r="HC835" s="12"/>
      <c r="HD835" s="12"/>
      <c r="HE835" s="12"/>
      <c r="HF835" s="12"/>
      <c r="HG835" s="12"/>
      <c r="HH835" s="12"/>
      <c r="HI835" s="12"/>
      <c r="HJ835" s="12"/>
      <c r="HK835" s="12"/>
      <c r="HL835" s="12"/>
      <c r="HM835" s="12"/>
      <c r="HN835" s="12"/>
      <c r="HO835" s="12"/>
      <c r="HP835" s="12"/>
      <c r="HQ835" s="12"/>
      <c r="HR835" s="12"/>
      <c r="HS835" s="12"/>
      <c r="HT835" s="12"/>
      <c r="HU835" s="12"/>
      <c r="HV835" s="12"/>
      <c r="HW835" s="12"/>
      <c r="HX835" s="12"/>
      <c r="HY835" s="12"/>
      <c r="HZ835" s="12"/>
      <c r="IA835" s="12"/>
      <c r="IB835" s="12"/>
      <c r="IC835" s="12"/>
      <c r="ID835" s="12"/>
      <c r="IE835" s="12"/>
      <c r="IF835" s="12"/>
      <c r="IG835" s="12"/>
      <c r="IH835" s="12"/>
      <c r="II835" s="12"/>
      <c r="IJ835" s="12"/>
      <c r="IK835" s="12"/>
      <c r="IL835" s="12"/>
      <c r="IM835" s="12"/>
      <c r="IN835" s="12"/>
    </row>
    <row r="836" spans="1:248" s="38" customFormat="1" ht="15.95" customHeight="1" x14ac:dyDescent="0.25">
      <c r="A836" s="39">
        <v>1</v>
      </c>
      <c r="B836" s="40" t="s">
        <v>762</v>
      </c>
      <c r="C836" s="41">
        <f>SUM(E63,E122,E166,E229,E275,E323)</f>
        <v>6712</v>
      </c>
      <c r="D836" s="36"/>
      <c r="E836" s="36"/>
      <c r="F836" s="37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P836" s="12"/>
      <c r="DQ836" s="12"/>
      <c r="DR836" s="12"/>
      <c r="DS836" s="12"/>
      <c r="DT836" s="12"/>
      <c r="DU836" s="12"/>
      <c r="DV836" s="12"/>
      <c r="DW836" s="12"/>
      <c r="DX836" s="12"/>
      <c r="DY836" s="12"/>
      <c r="DZ836" s="12"/>
      <c r="EA836" s="12"/>
      <c r="EB836" s="12"/>
      <c r="EC836" s="12"/>
      <c r="ED836" s="12"/>
      <c r="EE836" s="12"/>
      <c r="EF836" s="12"/>
      <c r="EG836" s="12"/>
      <c r="EH836" s="12"/>
      <c r="EI836" s="12"/>
      <c r="EJ836" s="12"/>
      <c r="EK836" s="12"/>
      <c r="EL836" s="12"/>
      <c r="EM836" s="12"/>
      <c r="EN836" s="12"/>
      <c r="EO836" s="12"/>
      <c r="EP836" s="12"/>
      <c r="EQ836" s="12"/>
      <c r="ER836" s="12"/>
      <c r="ES836" s="12"/>
      <c r="ET836" s="12"/>
      <c r="EU836" s="12"/>
      <c r="EV836" s="12"/>
      <c r="EW836" s="12"/>
      <c r="EX836" s="12"/>
      <c r="EY836" s="12"/>
      <c r="EZ836" s="12"/>
      <c r="FA836" s="12"/>
      <c r="FB836" s="12"/>
      <c r="FC836" s="12"/>
      <c r="FD836" s="12"/>
      <c r="FE836" s="12"/>
      <c r="FF836" s="12"/>
      <c r="FG836" s="12"/>
      <c r="FH836" s="12"/>
      <c r="FI836" s="12"/>
      <c r="FJ836" s="12"/>
      <c r="FK836" s="12"/>
      <c r="FL836" s="12"/>
      <c r="FM836" s="12"/>
      <c r="FN836" s="12"/>
      <c r="FO836" s="12"/>
      <c r="FP836" s="12"/>
      <c r="FQ836" s="12"/>
      <c r="FR836" s="12"/>
      <c r="FS836" s="12"/>
      <c r="FT836" s="12"/>
      <c r="FU836" s="12"/>
      <c r="FV836" s="12"/>
      <c r="FW836" s="12"/>
      <c r="FX836" s="12"/>
      <c r="FY836" s="12"/>
      <c r="FZ836" s="12"/>
      <c r="GA836" s="12"/>
      <c r="GB836" s="12"/>
      <c r="GC836" s="12"/>
      <c r="GD836" s="12"/>
      <c r="GE836" s="12"/>
      <c r="GF836" s="12"/>
      <c r="GG836" s="12"/>
      <c r="GH836" s="12"/>
      <c r="GI836" s="12"/>
      <c r="GJ836" s="12"/>
      <c r="GK836" s="12"/>
      <c r="GL836" s="12"/>
      <c r="GM836" s="12"/>
      <c r="GN836" s="12"/>
      <c r="GO836" s="12"/>
      <c r="GP836" s="12"/>
      <c r="GQ836" s="12"/>
      <c r="GR836" s="12"/>
      <c r="GS836" s="12"/>
      <c r="GT836" s="12"/>
      <c r="GU836" s="12"/>
      <c r="GV836" s="12"/>
      <c r="GW836" s="12"/>
      <c r="GX836" s="12"/>
      <c r="GY836" s="12"/>
      <c r="GZ836" s="12"/>
      <c r="HA836" s="12"/>
      <c r="HB836" s="12"/>
      <c r="HC836" s="12"/>
      <c r="HD836" s="12"/>
      <c r="HE836" s="12"/>
      <c r="HF836" s="12"/>
      <c r="HG836" s="12"/>
      <c r="HH836" s="12"/>
      <c r="HI836" s="12"/>
      <c r="HJ836" s="12"/>
      <c r="HK836" s="12"/>
      <c r="HL836" s="12"/>
      <c r="HM836" s="12"/>
      <c r="HN836" s="12"/>
      <c r="HO836" s="12"/>
      <c r="HP836" s="12"/>
      <c r="HQ836" s="12"/>
      <c r="HR836" s="12"/>
      <c r="HS836" s="12"/>
      <c r="HT836" s="12"/>
      <c r="HU836" s="12"/>
      <c r="HV836" s="12"/>
      <c r="HW836" s="12"/>
      <c r="HX836" s="12"/>
      <c r="HY836" s="12"/>
      <c r="HZ836" s="12"/>
      <c r="IA836" s="12"/>
      <c r="IB836" s="12"/>
      <c r="IC836" s="12"/>
      <c r="ID836" s="12"/>
      <c r="IE836" s="12"/>
      <c r="IF836" s="12"/>
      <c r="IG836" s="12"/>
      <c r="IH836" s="12"/>
      <c r="II836" s="12"/>
      <c r="IJ836" s="12"/>
      <c r="IK836" s="12"/>
      <c r="IL836" s="12"/>
      <c r="IM836" s="12"/>
      <c r="IN836" s="12"/>
    </row>
    <row r="837" spans="1:248" s="38" customFormat="1" ht="15.95" customHeight="1" x14ac:dyDescent="0.25">
      <c r="A837" s="39">
        <v>2</v>
      </c>
      <c r="B837" s="40" t="s">
        <v>753</v>
      </c>
      <c r="C837" s="42">
        <f>SUM(E329,E339,E350,E358)</f>
        <v>444</v>
      </c>
      <c r="D837" s="36"/>
      <c r="E837" s="36"/>
      <c r="F837" s="37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P837" s="12"/>
      <c r="DQ837" s="12"/>
      <c r="DR837" s="12"/>
      <c r="DS837" s="12"/>
      <c r="DT837" s="12"/>
      <c r="DU837" s="12"/>
      <c r="DV837" s="12"/>
      <c r="DW837" s="12"/>
      <c r="DX837" s="12"/>
      <c r="DY837" s="12"/>
      <c r="DZ837" s="12"/>
      <c r="EA837" s="12"/>
      <c r="EB837" s="12"/>
      <c r="EC837" s="12"/>
      <c r="ED837" s="12"/>
      <c r="EE837" s="12"/>
      <c r="EF837" s="12"/>
      <c r="EG837" s="12"/>
      <c r="EH837" s="12"/>
      <c r="EI837" s="12"/>
      <c r="EJ837" s="12"/>
      <c r="EK837" s="12"/>
      <c r="EL837" s="12"/>
      <c r="EM837" s="12"/>
      <c r="EN837" s="12"/>
      <c r="EO837" s="12"/>
      <c r="EP837" s="12"/>
      <c r="EQ837" s="12"/>
      <c r="ER837" s="12"/>
      <c r="ES837" s="12"/>
      <c r="ET837" s="12"/>
      <c r="EU837" s="12"/>
      <c r="EV837" s="12"/>
      <c r="EW837" s="12"/>
      <c r="EX837" s="12"/>
      <c r="EY837" s="12"/>
      <c r="EZ837" s="12"/>
      <c r="FA837" s="12"/>
      <c r="FB837" s="12"/>
      <c r="FC837" s="12"/>
      <c r="FD837" s="12"/>
      <c r="FE837" s="12"/>
      <c r="FF837" s="12"/>
      <c r="FG837" s="12"/>
      <c r="FH837" s="12"/>
      <c r="FI837" s="12"/>
      <c r="FJ837" s="12"/>
      <c r="FK837" s="12"/>
      <c r="FL837" s="12"/>
      <c r="FM837" s="12"/>
      <c r="FN837" s="12"/>
      <c r="FO837" s="12"/>
      <c r="FP837" s="12"/>
      <c r="FQ837" s="12"/>
      <c r="FR837" s="12"/>
      <c r="FS837" s="12"/>
      <c r="FT837" s="12"/>
      <c r="FU837" s="12"/>
      <c r="FV837" s="12"/>
      <c r="FW837" s="12"/>
      <c r="FX837" s="12"/>
      <c r="FY837" s="12"/>
      <c r="FZ837" s="12"/>
      <c r="GA837" s="12"/>
      <c r="GB837" s="12"/>
      <c r="GC837" s="12"/>
      <c r="GD837" s="12"/>
      <c r="GE837" s="12"/>
      <c r="GF837" s="12"/>
      <c r="GG837" s="12"/>
      <c r="GH837" s="12"/>
      <c r="GI837" s="12"/>
      <c r="GJ837" s="12"/>
      <c r="GK837" s="12"/>
      <c r="GL837" s="12"/>
      <c r="GM837" s="12"/>
      <c r="GN837" s="12"/>
      <c r="GO837" s="12"/>
      <c r="GP837" s="12"/>
      <c r="GQ837" s="12"/>
      <c r="GR837" s="12"/>
      <c r="GS837" s="12"/>
      <c r="GT837" s="12"/>
      <c r="GU837" s="12"/>
      <c r="GV837" s="12"/>
      <c r="GW837" s="12"/>
      <c r="GX837" s="12"/>
      <c r="GY837" s="12"/>
      <c r="GZ837" s="12"/>
      <c r="HA837" s="12"/>
      <c r="HB837" s="12"/>
      <c r="HC837" s="12"/>
      <c r="HD837" s="12"/>
      <c r="HE837" s="12"/>
      <c r="HF837" s="12"/>
      <c r="HG837" s="12"/>
      <c r="HH837" s="12"/>
      <c r="HI837" s="12"/>
      <c r="HJ837" s="12"/>
      <c r="HK837" s="12"/>
      <c r="HL837" s="12"/>
      <c r="HM837" s="12"/>
      <c r="HN837" s="12"/>
      <c r="HO837" s="12"/>
      <c r="HP837" s="12"/>
      <c r="HQ837" s="12"/>
      <c r="HR837" s="12"/>
      <c r="HS837" s="12"/>
      <c r="HT837" s="12"/>
      <c r="HU837" s="12"/>
      <c r="HV837" s="12"/>
      <c r="HW837" s="12"/>
      <c r="HX837" s="12"/>
      <c r="HY837" s="12"/>
      <c r="HZ837" s="12"/>
      <c r="IA837" s="12"/>
      <c r="IB837" s="12"/>
      <c r="IC837" s="12"/>
      <c r="ID837" s="12"/>
      <c r="IE837" s="12"/>
      <c r="IF837" s="12"/>
      <c r="IG837" s="12"/>
      <c r="IH837" s="12"/>
      <c r="II837" s="12"/>
      <c r="IJ837" s="12"/>
      <c r="IK837" s="12"/>
      <c r="IL837" s="12"/>
      <c r="IM837" s="12"/>
      <c r="IN837" s="12"/>
    </row>
    <row r="838" spans="1:248" s="38" customFormat="1" ht="15.95" customHeight="1" x14ac:dyDescent="0.25">
      <c r="A838" s="39">
        <v>3</v>
      </c>
      <c r="B838" s="40" t="s">
        <v>456</v>
      </c>
      <c r="C838" s="42">
        <f>E363</f>
        <v>16</v>
      </c>
      <c r="D838" s="36"/>
      <c r="E838" s="36"/>
      <c r="F838" s="37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P838" s="12"/>
      <c r="DQ838" s="12"/>
      <c r="DR838" s="12"/>
      <c r="DS838" s="12"/>
      <c r="DT838" s="12"/>
      <c r="DU838" s="12"/>
      <c r="DV838" s="12"/>
      <c r="DW838" s="12"/>
      <c r="DX838" s="12"/>
      <c r="DY838" s="12"/>
      <c r="DZ838" s="12"/>
      <c r="EA838" s="12"/>
      <c r="EB838" s="12"/>
      <c r="EC838" s="12"/>
      <c r="ED838" s="12"/>
      <c r="EE838" s="12"/>
      <c r="EF838" s="12"/>
      <c r="EG838" s="12"/>
      <c r="EH838" s="12"/>
      <c r="EI838" s="12"/>
      <c r="EJ838" s="12"/>
      <c r="EK838" s="12"/>
      <c r="EL838" s="12"/>
      <c r="EM838" s="12"/>
      <c r="EN838" s="12"/>
      <c r="EO838" s="12"/>
      <c r="EP838" s="12"/>
      <c r="EQ838" s="12"/>
      <c r="ER838" s="12"/>
      <c r="ES838" s="12"/>
      <c r="ET838" s="12"/>
      <c r="EU838" s="12"/>
      <c r="EV838" s="12"/>
      <c r="EW838" s="12"/>
      <c r="EX838" s="12"/>
      <c r="EY838" s="12"/>
      <c r="EZ838" s="12"/>
      <c r="FA838" s="12"/>
      <c r="FB838" s="12"/>
      <c r="FC838" s="12"/>
      <c r="FD838" s="12"/>
      <c r="FE838" s="12"/>
      <c r="FF838" s="12"/>
      <c r="FG838" s="12"/>
      <c r="FH838" s="12"/>
      <c r="FI838" s="12"/>
      <c r="FJ838" s="12"/>
      <c r="FK838" s="12"/>
      <c r="FL838" s="12"/>
      <c r="FM838" s="12"/>
      <c r="FN838" s="12"/>
      <c r="FO838" s="12"/>
      <c r="FP838" s="12"/>
      <c r="FQ838" s="12"/>
      <c r="FR838" s="12"/>
      <c r="FS838" s="12"/>
      <c r="FT838" s="12"/>
      <c r="FU838" s="12"/>
      <c r="FV838" s="12"/>
      <c r="FW838" s="12"/>
      <c r="FX838" s="12"/>
      <c r="FY838" s="12"/>
      <c r="FZ838" s="12"/>
      <c r="GA838" s="12"/>
      <c r="GB838" s="12"/>
      <c r="GC838" s="12"/>
      <c r="GD838" s="12"/>
      <c r="GE838" s="12"/>
      <c r="GF838" s="12"/>
      <c r="GG838" s="12"/>
      <c r="GH838" s="12"/>
      <c r="GI838" s="12"/>
      <c r="GJ838" s="12"/>
      <c r="GK838" s="12"/>
      <c r="GL838" s="12"/>
      <c r="GM838" s="12"/>
      <c r="GN838" s="12"/>
      <c r="GO838" s="12"/>
      <c r="GP838" s="12"/>
      <c r="GQ838" s="12"/>
      <c r="GR838" s="12"/>
      <c r="GS838" s="12"/>
      <c r="GT838" s="12"/>
      <c r="GU838" s="12"/>
      <c r="GV838" s="12"/>
      <c r="GW838" s="12"/>
      <c r="GX838" s="12"/>
      <c r="GY838" s="12"/>
      <c r="GZ838" s="12"/>
      <c r="HA838" s="12"/>
      <c r="HB838" s="12"/>
      <c r="HC838" s="12"/>
      <c r="HD838" s="12"/>
      <c r="HE838" s="12"/>
      <c r="HF838" s="12"/>
      <c r="HG838" s="12"/>
      <c r="HH838" s="12"/>
      <c r="HI838" s="12"/>
      <c r="HJ838" s="12"/>
      <c r="HK838" s="12"/>
      <c r="HL838" s="12"/>
      <c r="HM838" s="12"/>
      <c r="HN838" s="12"/>
      <c r="HO838" s="12"/>
      <c r="HP838" s="12"/>
      <c r="HQ838" s="12"/>
      <c r="HR838" s="12"/>
      <c r="HS838" s="12"/>
      <c r="HT838" s="12"/>
      <c r="HU838" s="12"/>
      <c r="HV838" s="12"/>
      <c r="HW838" s="12"/>
      <c r="HX838" s="12"/>
      <c r="HY838" s="12"/>
      <c r="HZ838" s="12"/>
      <c r="IA838" s="12"/>
      <c r="IB838" s="12"/>
      <c r="IC838" s="12"/>
      <c r="ID838" s="12"/>
      <c r="IE838" s="12"/>
      <c r="IF838" s="12"/>
      <c r="IG838" s="12"/>
      <c r="IH838" s="12"/>
      <c r="II838" s="12"/>
      <c r="IJ838" s="12"/>
      <c r="IK838" s="12"/>
      <c r="IL838" s="12"/>
      <c r="IM838" s="12"/>
      <c r="IN838" s="12"/>
    </row>
    <row r="839" spans="1:248" s="38" customFormat="1" ht="15.95" customHeight="1" x14ac:dyDescent="0.25">
      <c r="A839" s="39">
        <v>4</v>
      </c>
      <c r="B839" s="40" t="s">
        <v>763</v>
      </c>
      <c r="C839" s="42">
        <f>SUM(E369,E375)</f>
        <v>52</v>
      </c>
      <c r="D839" s="36"/>
      <c r="E839" s="36"/>
      <c r="F839" s="37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P839" s="12"/>
      <c r="DQ839" s="12"/>
      <c r="DR839" s="12"/>
      <c r="DS839" s="12"/>
      <c r="DT839" s="12"/>
      <c r="DU839" s="12"/>
      <c r="DV839" s="12"/>
      <c r="DW839" s="12"/>
      <c r="DX839" s="12"/>
      <c r="DY839" s="12"/>
      <c r="DZ839" s="12"/>
      <c r="EA839" s="12"/>
      <c r="EB839" s="12"/>
      <c r="EC839" s="12"/>
      <c r="ED839" s="12"/>
      <c r="EE839" s="12"/>
      <c r="EF839" s="12"/>
      <c r="EG839" s="12"/>
      <c r="EH839" s="12"/>
      <c r="EI839" s="12"/>
      <c r="EJ839" s="12"/>
      <c r="EK839" s="12"/>
      <c r="EL839" s="12"/>
      <c r="EM839" s="12"/>
      <c r="EN839" s="12"/>
      <c r="EO839" s="12"/>
      <c r="EP839" s="12"/>
      <c r="EQ839" s="12"/>
      <c r="ER839" s="12"/>
      <c r="ES839" s="12"/>
      <c r="ET839" s="12"/>
      <c r="EU839" s="12"/>
      <c r="EV839" s="12"/>
      <c r="EW839" s="12"/>
      <c r="EX839" s="12"/>
      <c r="EY839" s="12"/>
      <c r="EZ839" s="12"/>
      <c r="FA839" s="12"/>
      <c r="FB839" s="12"/>
      <c r="FC839" s="12"/>
      <c r="FD839" s="12"/>
      <c r="FE839" s="12"/>
      <c r="FF839" s="12"/>
      <c r="FG839" s="12"/>
      <c r="FH839" s="12"/>
      <c r="FI839" s="12"/>
      <c r="FJ839" s="12"/>
      <c r="FK839" s="12"/>
      <c r="FL839" s="12"/>
      <c r="FM839" s="12"/>
      <c r="FN839" s="12"/>
      <c r="FO839" s="12"/>
      <c r="FP839" s="12"/>
      <c r="FQ839" s="12"/>
      <c r="FR839" s="12"/>
      <c r="FS839" s="12"/>
      <c r="FT839" s="12"/>
      <c r="FU839" s="12"/>
      <c r="FV839" s="12"/>
      <c r="FW839" s="12"/>
      <c r="FX839" s="12"/>
      <c r="FY839" s="12"/>
      <c r="FZ839" s="12"/>
      <c r="GA839" s="12"/>
      <c r="GB839" s="12"/>
      <c r="GC839" s="12"/>
      <c r="GD839" s="12"/>
      <c r="GE839" s="12"/>
      <c r="GF839" s="12"/>
      <c r="GG839" s="12"/>
      <c r="GH839" s="12"/>
      <c r="GI839" s="12"/>
      <c r="GJ839" s="12"/>
      <c r="GK839" s="12"/>
      <c r="GL839" s="12"/>
      <c r="GM839" s="12"/>
      <c r="GN839" s="12"/>
      <c r="GO839" s="12"/>
      <c r="GP839" s="12"/>
      <c r="GQ839" s="12"/>
      <c r="GR839" s="12"/>
      <c r="GS839" s="12"/>
      <c r="GT839" s="12"/>
      <c r="GU839" s="12"/>
      <c r="GV839" s="12"/>
      <c r="GW839" s="12"/>
      <c r="GX839" s="12"/>
      <c r="GY839" s="12"/>
      <c r="GZ839" s="12"/>
      <c r="HA839" s="12"/>
      <c r="HB839" s="12"/>
      <c r="HC839" s="12"/>
      <c r="HD839" s="12"/>
      <c r="HE839" s="12"/>
      <c r="HF839" s="12"/>
      <c r="HG839" s="12"/>
      <c r="HH839" s="12"/>
      <c r="HI839" s="12"/>
      <c r="HJ839" s="12"/>
      <c r="HK839" s="12"/>
      <c r="HL839" s="12"/>
      <c r="HM839" s="12"/>
      <c r="HN839" s="12"/>
      <c r="HO839" s="12"/>
      <c r="HP839" s="12"/>
      <c r="HQ839" s="12"/>
      <c r="HR839" s="12"/>
      <c r="HS839" s="12"/>
      <c r="HT839" s="12"/>
      <c r="HU839" s="12"/>
      <c r="HV839" s="12"/>
      <c r="HW839" s="12"/>
      <c r="HX839" s="12"/>
      <c r="HY839" s="12"/>
      <c r="HZ839" s="12"/>
      <c r="IA839" s="12"/>
      <c r="IB839" s="12"/>
      <c r="IC839" s="12"/>
      <c r="ID839" s="12"/>
      <c r="IE839" s="12"/>
      <c r="IF839" s="12"/>
      <c r="IG839" s="12"/>
      <c r="IH839" s="12"/>
      <c r="II839" s="12"/>
      <c r="IJ839" s="12"/>
      <c r="IK839" s="12"/>
      <c r="IL839" s="12"/>
      <c r="IM839" s="12"/>
      <c r="IN839" s="12"/>
    </row>
    <row r="840" spans="1:248" s="38" customFormat="1" ht="15.95" customHeight="1" x14ac:dyDescent="0.25">
      <c r="A840" s="39">
        <v>5</v>
      </c>
      <c r="B840" s="43" t="s">
        <v>755</v>
      </c>
      <c r="C840" s="43">
        <f>SUM(E384,E390,E395)</f>
        <v>174</v>
      </c>
      <c r="D840" s="43"/>
      <c r="E840" s="43"/>
      <c r="F840" s="37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  <c r="EH840" s="12"/>
      <c r="EI840" s="12"/>
      <c r="EJ840" s="12"/>
      <c r="EK840" s="12"/>
      <c r="EL840" s="12"/>
      <c r="EM840" s="12"/>
      <c r="EN840" s="12"/>
      <c r="EO840" s="12"/>
      <c r="EP840" s="12"/>
      <c r="EQ840" s="12"/>
      <c r="ER840" s="12"/>
      <c r="ES840" s="12"/>
      <c r="ET840" s="12"/>
      <c r="EU840" s="12"/>
      <c r="EV840" s="12"/>
      <c r="EW840" s="12"/>
      <c r="EX840" s="12"/>
      <c r="EY840" s="12"/>
      <c r="EZ840" s="12"/>
      <c r="FA840" s="12"/>
      <c r="FB840" s="12"/>
      <c r="FC840" s="12"/>
      <c r="FD840" s="12"/>
      <c r="FE840" s="12"/>
      <c r="FF840" s="12"/>
      <c r="FG840" s="12"/>
      <c r="FH840" s="12"/>
      <c r="FI840" s="12"/>
      <c r="FJ840" s="12"/>
      <c r="FK840" s="12"/>
      <c r="FL840" s="12"/>
      <c r="FM840" s="12"/>
      <c r="FN840" s="12"/>
      <c r="FO840" s="12"/>
      <c r="FP840" s="12"/>
      <c r="FQ840" s="12"/>
      <c r="FR840" s="12"/>
      <c r="FS840" s="12"/>
      <c r="FT840" s="12"/>
      <c r="FU840" s="12"/>
      <c r="FV840" s="12"/>
      <c r="FW840" s="12"/>
      <c r="FX840" s="12"/>
      <c r="FY840" s="12"/>
      <c r="FZ840" s="12"/>
      <c r="GA840" s="12"/>
      <c r="GB840" s="12"/>
      <c r="GC840" s="12"/>
      <c r="GD840" s="12"/>
      <c r="GE840" s="12"/>
      <c r="GF840" s="12"/>
      <c r="GG840" s="12"/>
      <c r="GH840" s="12"/>
      <c r="GI840" s="12"/>
      <c r="GJ840" s="12"/>
      <c r="GK840" s="12"/>
      <c r="GL840" s="12"/>
      <c r="GM840" s="12"/>
      <c r="GN840" s="12"/>
      <c r="GO840" s="12"/>
      <c r="GP840" s="12"/>
      <c r="GQ840" s="12"/>
      <c r="GR840" s="12"/>
      <c r="GS840" s="12"/>
      <c r="GT840" s="12"/>
      <c r="GU840" s="12"/>
      <c r="GV840" s="12"/>
      <c r="GW840" s="12"/>
      <c r="GX840" s="12"/>
      <c r="GY840" s="12"/>
      <c r="GZ840" s="12"/>
      <c r="HA840" s="12"/>
      <c r="HB840" s="12"/>
      <c r="HC840" s="12"/>
      <c r="HD840" s="12"/>
      <c r="HE840" s="12"/>
      <c r="HF840" s="12"/>
      <c r="HG840" s="12"/>
      <c r="HH840" s="12"/>
      <c r="HI840" s="12"/>
      <c r="HJ840" s="12"/>
      <c r="HK840" s="12"/>
      <c r="HL840" s="12"/>
      <c r="HM840" s="12"/>
      <c r="HN840" s="12"/>
      <c r="HO840" s="12"/>
      <c r="HP840" s="12"/>
      <c r="HQ840" s="12"/>
      <c r="HR840" s="12"/>
      <c r="HS840" s="12"/>
      <c r="HT840" s="12"/>
      <c r="HU840" s="12"/>
      <c r="HV840" s="12"/>
      <c r="HW840" s="12"/>
      <c r="HX840" s="12"/>
      <c r="HY840" s="12"/>
      <c r="HZ840" s="12"/>
      <c r="IA840" s="12"/>
      <c r="IB840" s="12"/>
      <c r="IC840" s="12"/>
      <c r="ID840" s="12"/>
      <c r="IE840" s="12"/>
      <c r="IF840" s="12"/>
      <c r="IG840" s="12"/>
      <c r="IH840" s="12"/>
      <c r="II840" s="12"/>
      <c r="IJ840" s="12"/>
      <c r="IK840" s="12"/>
      <c r="IL840" s="12"/>
      <c r="IM840" s="12"/>
      <c r="IN840" s="12"/>
    </row>
    <row r="841" spans="1:248" s="38" customFormat="1" ht="15.95" customHeight="1" x14ac:dyDescent="0.25">
      <c r="A841" s="39">
        <v>6</v>
      </c>
      <c r="B841" s="40" t="s">
        <v>756</v>
      </c>
      <c r="C841" s="43">
        <f>SUM(E403,E409)</f>
        <v>103</v>
      </c>
      <c r="D841" s="43"/>
      <c r="E841" s="43"/>
      <c r="F841" s="37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P841" s="12"/>
      <c r="DQ841" s="12"/>
      <c r="DR841" s="12"/>
      <c r="DS841" s="12"/>
      <c r="DT841" s="12"/>
      <c r="DU841" s="12"/>
      <c r="DV841" s="12"/>
      <c r="DW841" s="12"/>
      <c r="DX841" s="12"/>
      <c r="DY841" s="12"/>
      <c r="DZ841" s="12"/>
      <c r="EA841" s="12"/>
      <c r="EB841" s="12"/>
      <c r="EC841" s="12"/>
      <c r="ED841" s="12"/>
      <c r="EE841" s="12"/>
      <c r="EF841" s="12"/>
      <c r="EG841" s="12"/>
      <c r="EH841" s="12"/>
      <c r="EI841" s="12"/>
      <c r="EJ841" s="12"/>
      <c r="EK841" s="12"/>
      <c r="EL841" s="12"/>
      <c r="EM841" s="12"/>
      <c r="EN841" s="12"/>
      <c r="EO841" s="12"/>
      <c r="EP841" s="12"/>
      <c r="EQ841" s="12"/>
      <c r="ER841" s="12"/>
      <c r="ES841" s="12"/>
      <c r="ET841" s="12"/>
      <c r="EU841" s="12"/>
      <c r="EV841" s="12"/>
      <c r="EW841" s="12"/>
      <c r="EX841" s="12"/>
      <c r="EY841" s="12"/>
      <c r="EZ841" s="12"/>
      <c r="FA841" s="12"/>
      <c r="FB841" s="12"/>
      <c r="FC841" s="12"/>
      <c r="FD841" s="12"/>
      <c r="FE841" s="12"/>
      <c r="FF841" s="12"/>
      <c r="FG841" s="12"/>
      <c r="FH841" s="12"/>
      <c r="FI841" s="12"/>
      <c r="FJ841" s="12"/>
      <c r="FK841" s="12"/>
      <c r="FL841" s="12"/>
      <c r="FM841" s="12"/>
      <c r="FN841" s="12"/>
      <c r="FO841" s="12"/>
      <c r="FP841" s="12"/>
      <c r="FQ841" s="12"/>
      <c r="FR841" s="12"/>
      <c r="FS841" s="12"/>
      <c r="FT841" s="12"/>
      <c r="FU841" s="12"/>
      <c r="FV841" s="12"/>
      <c r="FW841" s="12"/>
      <c r="FX841" s="12"/>
      <c r="FY841" s="12"/>
      <c r="FZ841" s="12"/>
      <c r="GA841" s="12"/>
      <c r="GB841" s="12"/>
      <c r="GC841" s="12"/>
      <c r="GD841" s="12"/>
      <c r="GE841" s="12"/>
      <c r="GF841" s="12"/>
      <c r="GG841" s="12"/>
      <c r="GH841" s="12"/>
      <c r="GI841" s="12"/>
      <c r="GJ841" s="12"/>
      <c r="GK841" s="12"/>
      <c r="GL841" s="12"/>
      <c r="GM841" s="12"/>
      <c r="GN841" s="12"/>
      <c r="GO841" s="12"/>
      <c r="GP841" s="12"/>
      <c r="GQ841" s="12"/>
      <c r="GR841" s="12"/>
      <c r="GS841" s="12"/>
      <c r="GT841" s="12"/>
      <c r="GU841" s="12"/>
      <c r="GV841" s="12"/>
      <c r="GW841" s="12"/>
      <c r="GX841" s="12"/>
      <c r="GY841" s="12"/>
      <c r="GZ841" s="12"/>
      <c r="HA841" s="12"/>
      <c r="HB841" s="12"/>
      <c r="HC841" s="12"/>
      <c r="HD841" s="12"/>
      <c r="HE841" s="12"/>
      <c r="HF841" s="12"/>
      <c r="HG841" s="12"/>
      <c r="HH841" s="12"/>
      <c r="HI841" s="12"/>
      <c r="HJ841" s="12"/>
      <c r="HK841" s="12"/>
      <c r="HL841" s="12"/>
      <c r="HM841" s="12"/>
      <c r="HN841" s="12"/>
      <c r="HO841" s="12"/>
      <c r="HP841" s="12"/>
      <c r="HQ841" s="12"/>
      <c r="HR841" s="12"/>
      <c r="HS841" s="12"/>
      <c r="HT841" s="12"/>
      <c r="HU841" s="12"/>
      <c r="HV841" s="12"/>
      <c r="HW841" s="12"/>
      <c r="HX841" s="12"/>
      <c r="HY841" s="12"/>
      <c r="HZ841" s="12"/>
      <c r="IA841" s="12"/>
      <c r="IB841" s="12"/>
      <c r="IC841" s="12"/>
      <c r="ID841" s="12"/>
      <c r="IE841" s="12"/>
      <c r="IF841" s="12"/>
      <c r="IG841" s="12"/>
      <c r="IH841" s="12"/>
      <c r="II841" s="12"/>
      <c r="IJ841" s="12"/>
      <c r="IK841" s="12"/>
      <c r="IL841" s="12"/>
      <c r="IM841" s="12"/>
      <c r="IN841" s="12"/>
    </row>
    <row r="842" spans="1:248" s="38" customFormat="1" ht="15.95" customHeight="1" x14ac:dyDescent="0.25">
      <c r="A842" s="39">
        <v>7</v>
      </c>
      <c r="B842" s="40" t="s">
        <v>764</v>
      </c>
      <c r="C842" s="42">
        <f>SUM(E429,E451,E456,E473,E503)</f>
        <v>1793</v>
      </c>
      <c r="D842" s="36"/>
      <c r="E842" s="36"/>
      <c r="F842" s="37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P842" s="12"/>
      <c r="DQ842" s="12"/>
      <c r="DR842" s="12"/>
      <c r="DS842" s="12"/>
      <c r="DT842" s="12"/>
      <c r="DU842" s="12"/>
      <c r="DV842" s="12"/>
      <c r="DW842" s="12"/>
      <c r="DX842" s="12"/>
      <c r="DY842" s="12"/>
      <c r="DZ842" s="12"/>
      <c r="EA842" s="12"/>
      <c r="EB842" s="12"/>
      <c r="EC842" s="12"/>
      <c r="ED842" s="12"/>
      <c r="EE842" s="12"/>
      <c r="EF842" s="12"/>
      <c r="EG842" s="12"/>
      <c r="EH842" s="12"/>
      <c r="EI842" s="12"/>
      <c r="EJ842" s="12"/>
      <c r="EK842" s="12"/>
      <c r="EL842" s="12"/>
      <c r="EM842" s="12"/>
      <c r="EN842" s="12"/>
      <c r="EO842" s="12"/>
      <c r="EP842" s="12"/>
      <c r="EQ842" s="12"/>
      <c r="ER842" s="12"/>
      <c r="ES842" s="12"/>
      <c r="ET842" s="12"/>
      <c r="EU842" s="12"/>
      <c r="EV842" s="12"/>
      <c r="EW842" s="12"/>
      <c r="EX842" s="12"/>
      <c r="EY842" s="12"/>
      <c r="EZ842" s="12"/>
      <c r="FA842" s="12"/>
      <c r="FB842" s="12"/>
      <c r="FC842" s="12"/>
      <c r="FD842" s="12"/>
      <c r="FE842" s="12"/>
      <c r="FF842" s="12"/>
      <c r="FG842" s="12"/>
      <c r="FH842" s="12"/>
      <c r="FI842" s="12"/>
      <c r="FJ842" s="12"/>
      <c r="FK842" s="12"/>
      <c r="FL842" s="12"/>
      <c r="FM842" s="12"/>
      <c r="FN842" s="12"/>
      <c r="FO842" s="12"/>
      <c r="FP842" s="12"/>
      <c r="FQ842" s="12"/>
      <c r="FR842" s="12"/>
      <c r="FS842" s="12"/>
      <c r="FT842" s="12"/>
      <c r="FU842" s="12"/>
      <c r="FV842" s="12"/>
      <c r="FW842" s="12"/>
      <c r="FX842" s="12"/>
      <c r="FY842" s="12"/>
      <c r="FZ842" s="12"/>
      <c r="GA842" s="12"/>
      <c r="GB842" s="12"/>
      <c r="GC842" s="12"/>
      <c r="GD842" s="12"/>
      <c r="GE842" s="12"/>
      <c r="GF842" s="12"/>
      <c r="GG842" s="12"/>
      <c r="GH842" s="12"/>
      <c r="GI842" s="12"/>
      <c r="GJ842" s="12"/>
      <c r="GK842" s="12"/>
      <c r="GL842" s="12"/>
      <c r="GM842" s="12"/>
      <c r="GN842" s="12"/>
      <c r="GO842" s="12"/>
      <c r="GP842" s="12"/>
      <c r="GQ842" s="12"/>
      <c r="GR842" s="12"/>
      <c r="GS842" s="12"/>
      <c r="GT842" s="12"/>
      <c r="GU842" s="12"/>
      <c r="GV842" s="12"/>
      <c r="GW842" s="12"/>
      <c r="GX842" s="12"/>
      <c r="GY842" s="12"/>
      <c r="GZ842" s="12"/>
      <c r="HA842" s="12"/>
      <c r="HB842" s="12"/>
      <c r="HC842" s="12"/>
      <c r="HD842" s="12"/>
      <c r="HE842" s="12"/>
      <c r="HF842" s="12"/>
      <c r="HG842" s="12"/>
      <c r="HH842" s="12"/>
      <c r="HI842" s="12"/>
      <c r="HJ842" s="12"/>
      <c r="HK842" s="12"/>
      <c r="HL842" s="12"/>
      <c r="HM842" s="12"/>
      <c r="HN842" s="12"/>
      <c r="HO842" s="12"/>
      <c r="HP842" s="12"/>
      <c r="HQ842" s="12"/>
      <c r="HR842" s="12"/>
      <c r="HS842" s="12"/>
      <c r="HT842" s="12"/>
      <c r="HU842" s="12"/>
      <c r="HV842" s="12"/>
      <c r="HW842" s="12"/>
      <c r="HX842" s="12"/>
      <c r="HY842" s="12"/>
      <c r="HZ842" s="12"/>
      <c r="IA842" s="12"/>
      <c r="IB842" s="12"/>
      <c r="IC842" s="12"/>
      <c r="ID842" s="12"/>
      <c r="IE842" s="12"/>
      <c r="IF842" s="12"/>
      <c r="IG842" s="12"/>
      <c r="IH842" s="12"/>
      <c r="II842" s="12"/>
      <c r="IJ842" s="12"/>
      <c r="IK842" s="12"/>
      <c r="IL842" s="12"/>
      <c r="IM842" s="12"/>
      <c r="IN842" s="12"/>
    </row>
    <row r="843" spans="1:248" s="38" customFormat="1" ht="15.95" customHeight="1" x14ac:dyDescent="0.25">
      <c r="A843" s="39">
        <v>8</v>
      </c>
      <c r="B843" s="40" t="s">
        <v>765</v>
      </c>
      <c r="C843" s="42">
        <f>E509</f>
        <v>6</v>
      </c>
      <c r="D843" s="36"/>
      <c r="E843" s="36"/>
      <c r="F843" s="37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P843" s="12"/>
      <c r="DQ843" s="12"/>
      <c r="DR843" s="12"/>
      <c r="DS843" s="12"/>
      <c r="DT843" s="12"/>
      <c r="DU843" s="12"/>
      <c r="DV843" s="12"/>
      <c r="DW843" s="12"/>
      <c r="DX843" s="12"/>
      <c r="DY843" s="12"/>
      <c r="DZ843" s="12"/>
      <c r="EA843" s="12"/>
      <c r="EB843" s="12"/>
      <c r="EC843" s="12"/>
      <c r="ED843" s="12"/>
      <c r="EE843" s="12"/>
      <c r="EF843" s="12"/>
      <c r="EG843" s="12"/>
      <c r="EH843" s="12"/>
      <c r="EI843" s="12"/>
      <c r="EJ843" s="12"/>
      <c r="EK843" s="12"/>
      <c r="EL843" s="12"/>
      <c r="EM843" s="12"/>
      <c r="EN843" s="12"/>
      <c r="EO843" s="12"/>
      <c r="EP843" s="12"/>
      <c r="EQ843" s="12"/>
      <c r="ER843" s="12"/>
      <c r="ES843" s="12"/>
      <c r="ET843" s="12"/>
      <c r="EU843" s="12"/>
      <c r="EV843" s="12"/>
      <c r="EW843" s="12"/>
      <c r="EX843" s="12"/>
      <c r="EY843" s="12"/>
      <c r="EZ843" s="12"/>
      <c r="FA843" s="12"/>
      <c r="FB843" s="12"/>
      <c r="FC843" s="12"/>
      <c r="FD843" s="12"/>
      <c r="FE843" s="12"/>
      <c r="FF843" s="12"/>
      <c r="FG843" s="12"/>
      <c r="FH843" s="12"/>
      <c r="FI843" s="12"/>
      <c r="FJ843" s="12"/>
      <c r="FK843" s="12"/>
      <c r="FL843" s="12"/>
      <c r="FM843" s="12"/>
      <c r="FN843" s="12"/>
      <c r="FO843" s="12"/>
      <c r="FP843" s="12"/>
      <c r="FQ843" s="12"/>
      <c r="FR843" s="12"/>
      <c r="FS843" s="12"/>
      <c r="FT843" s="12"/>
      <c r="FU843" s="12"/>
      <c r="FV843" s="12"/>
      <c r="FW843" s="12"/>
      <c r="FX843" s="12"/>
      <c r="FY843" s="12"/>
      <c r="FZ843" s="12"/>
      <c r="GA843" s="12"/>
      <c r="GB843" s="12"/>
      <c r="GC843" s="12"/>
      <c r="GD843" s="12"/>
      <c r="GE843" s="12"/>
      <c r="GF843" s="12"/>
      <c r="GG843" s="12"/>
      <c r="GH843" s="12"/>
      <c r="GI843" s="12"/>
      <c r="GJ843" s="12"/>
      <c r="GK843" s="12"/>
      <c r="GL843" s="12"/>
      <c r="GM843" s="12"/>
      <c r="GN843" s="12"/>
      <c r="GO843" s="12"/>
      <c r="GP843" s="12"/>
      <c r="GQ843" s="12"/>
      <c r="GR843" s="12"/>
      <c r="GS843" s="12"/>
      <c r="GT843" s="12"/>
      <c r="GU843" s="12"/>
      <c r="GV843" s="12"/>
      <c r="GW843" s="12"/>
      <c r="GX843" s="12"/>
      <c r="GY843" s="12"/>
      <c r="GZ843" s="12"/>
      <c r="HA843" s="12"/>
      <c r="HB843" s="12"/>
      <c r="HC843" s="12"/>
      <c r="HD843" s="12"/>
      <c r="HE843" s="12"/>
      <c r="HF843" s="12"/>
      <c r="HG843" s="12"/>
      <c r="HH843" s="12"/>
      <c r="HI843" s="12"/>
      <c r="HJ843" s="12"/>
      <c r="HK843" s="12"/>
      <c r="HL843" s="12"/>
      <c r="HM843" s="12"/>
      <c r="HN843" s="12"/>
      <c r="HO843" s="12"/>
      <c r="HP843" s="12"/>
      <c r="HQ843" s="12"/>
      <c r="HR843" s="12"/>
      <c r="HS843" s="12"/>
      <c r="HT843" s="12"/>
      <c r="HU843" s="12"/>
      <c r="HV843" s="12"/>
      <c r="HW843" s="12"/>
      <c r="HX843" s="12"/>
      <c r="HY843" s="12"/>
      <c r="HZ843" s="12"/>
      <c r="IA843" s="12"/>
      <c r="IB843" s="12"/>
      <c r="IC843" s="12"/>
      <c r="ID843" s="12"/>
      <c r="IE843" s="12"/>
      <c r="IF843" s="12"/>
      <c r="IG843" s="12"/>
      <c r="IH843" s="12"/>
      <c r="II843" s="12"/>
      <c r="IJ843" s="12"/>
      <c r="IK843" s="12"/>
      <c r="IL843" s="12"/>
      <c r="IM843" s="12"/>
      <c r="IN843" s="12"/>
    </row>
    <row r="844" spans="1:248" s="38" customFormat="1" ht="15.95" customHeight="1" x14ac:dyDescent="0.25">
      <c r="A844" s="39">
        <v>9</v>
      </c>
      <c r="B844" s="40" t="s">
        <v>766</v>
      </c>
      <c r="C844" s="42">
        <f>E519</f>
        <v>60</v>
      </c>
      <c r="D844" s="36"/>
      <c r="E844" s="36"/>
      <c r="F844" s="37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P844" s="12"/>
      <c r="DQ844" s="12"/>
      <c r="DR844" s="12"/>
      <c r="DS844" s="12"/>
      <c r="DT844" s="12"/>
      <c r="DU844" s="12"/>
      <c r="DV844" s="12"/>
      <c r="DW844" s="12"/>
      <c r="DX844" s="12"/>
      <c r="DY844" s="12"/>
      <c r="DZ844" s="12"/>
      <c r="EA844" s="12"/>
      <c r="EB844" s="12"/>
      <c r="EC844" s="12"/>
      <c r="ED844" s="12"/>
      <c r="EE844" s="12"/>
      <c r="EF844" s="12"/>
      <c r="EG844" s="12"/>
      <c r="EH844" s="12"/>
      <c r="EI844" s="12"/>
      <c r="EJ844" s="12"/>
      <c r="EK844" s="12"/>
      <c r="EL844" s="12"/>
      <c r="EM844" s="12"/>
      <c r="EN844" s="12"/>
      <c r="EO844" s="12"/>
      <c r="EP844" s="12"/>
      <c r="EQ844" s="12"/>
      <c r="ER844" s="12"/>
      <c r="ES844" s="12"/>
      <c r="ET844" s="12"/>
      <c r="EU844" s="12"/>
      <c r="EV844" s="12"/>
      <c r="EW844" s="12"/>
      <c r="EX844" s="12"/>
      <c r="EY844" s="12"/>
      <c r="EZ844" s="12"/>
      <c r="FA844" s="12"/>
      <c r="FB844" s="12"/>
      <c r="FC844" s="12"/>
      <c r="FD844" s="12"/>
      <c r="FE844" s="12"/>
      <c r="FF844" s="12"/>
      <c r="FG844" s="12"/>
      <c r="FH844" s="12"/>
      <c r="FI844" s="12"/>
      <c r="FJ844" s="12"/>
      <c r="FK844" s="12"/>
      <c r="FL844" s="12"/>
      <c r="FM844" s="12"/>
      <c r="FN844" s="12"/>
      <c r="FO844" s="12"/>
      <c r="FP844" s="12"/>
      <c r="FQ844" s="12"/>
      <c r="FR844" s="12"/>
      <c r="FS844" s="12"/>
      <c r="FT844" s="12"/>
      <c r="FU844" s="12"/>
      <c r="FV844" s="12"/>
      <c r="FW844" s="12"/>
      <c r="FX844" s="12"/>
      <c r="FY844" s="12"/>
      <c r="FZ844" s="12"/>
      <c r="GA844" s="12"/>
      <c r="GB844" s="12"/>
      <c r="GC844" s="12"/>
      <c r="GD844" s="12"/>
      <c r="GE844" s="12"/>
      <c r="GF844" s="12"/>
      <c r="GG844" s="12"/>
      <c r="GH844" s="12"/>
      <c r="GI844" s="12"/>
      <c r="GJ844" s="12"/>
      <c r="GK844" s="12"/>
      <c r="GL844" s="12"/>
      <c r="GM844" s="12"/>
      <c r="GN844" s="12"/>
      <c r="GO844" s="12"/>
      <c r="GP844" s="12"/>
      <c r="GQ844" s="12"/>
      <c r="GR844" s="12"/>
      <c r="GS844" s="12"/>
      <c r="GT844" s="12"/>
      <c r="GU844" s="12"/>
      <c r="GV844" s="12"/>
      <c r="GW844" s="12"/>
      <c r="GX844" s="12"/>
      <c r="GY844" s="12"/>
      <c r="GZ844" s="12"/>
      <c r="HA844" s="12"/>
      <c r="HB844" s="12"/>
      <c r="HC844" s="12"/>
      <c r="HD844" s="12"/>
      <c r="HE844" s="12"/>
      <c r="HF844" s="12"/>
      <c r="HG844" s="12"/>
      <c r="HH844" s="12"/>
      <c r="HI844" s="12"/>
      <c r="HJ844" s="12"/>
      <c r="HK844" s="12"/>
      <c r="HL844" s="12"/>
      <c r="HM844" s="12"/>
      <c r="HN844" s="12"/>
      <c r="HO844" s="12"/>
      <c r="HP844" s="12"/>
      <c r="HQ844" s="12"/>
      <c r="HR844" s="12"/>
      <c r="HS844" s="12"/>
      <c r="HT844" s="12"/>
      <c r="HU844" s="12"/>
      <c r="HV844" s="12"/>
      <c r="HW844" s="12"/>
      <c r="HX844" s="12"/>
      <c r="HY844" s="12"/>
      <c r="HZ844" s="12"/>
      <c r="IA844" s="12"/>
      <c r="IB844" s="12"/>
      <c r="IC844" s="12"/>
      <c r="ID844" s="12"/>
      <c r="IE844" s="12"/>
      <c r="IF844" s="12"/>
      <c r="IG844" s="12"/>
      <c r="IH844" s="12"/>
      <c r="II844" s="12"/>
      <c r="IJ844" s="12"/>
      <c r="IK844" s="12"/>
      <c r="IL844" s="12"/>
      <c r="IM844" s="12"/>
      <c r="IN844" s="12"/>
    </row>
    <row r="845" spans="1:248" s="38" customFormat="1" ht="15.95" customHeight="1" x14ac:dyDescent="0.25">
      <c r="A845" s="39">
        <v>10</v>
      </c>
      <c r="B845" s="40" t="s">
        <v>767</v>
      </c>
      <c r="C845" s="42">
        <f>E526</f>
        <v>49</v>
      </c>
      <c r="D845" s="36"/>
      <c r="E845" s="36"/>
      <c r="F845" s="37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P845" s="12"/>
      <c r="DQ845" s="12"/>
      <c r="DR845" s="12"/>
      <c r="DS845" s="12"/>
      <c r="DT845" s="12"/>
      <c r="DU845" s="12"/>
      <c r="DV845" s="12"/>
      <c r="DW845" s="12"/>
      <c r="DX845" s="12"/>
      <c r="DY845" s="12"/>
      <c r="DZ845" s="12"/>
      <c r="EA845" s="12"/>
      <c r="EB845" s="12"/>
      <c r="EC845" s="12"/>
      <c r="ED845" s="12"/>
      <c r="EE845" s="12"/>
      <c r="EF845" s="12"/>
      <c r="EG845" s="12"/>
      <c r="EH845" s="12"/>
      <c r="EI845" s="12"/>
      <c r="EJ845" s="12"/>
      <c r="EK845" s="12"/>
      <c r="EL845" s="12"/>
      <c r="EM845" s="12"/>
      <c r="EN845" s="12"/>
      <c r="EO845" s="12"/>
      <c r="EP845" s="12"/>
      <c r="EQ845" s="12"/>
      <c r="ER845" s="12"/>
      <c r="ES845" s="12"/>
      <c r="ET845" s="12"/>
      <c r="EU845" s="12"/>
      <c r="EV845" s="12"/>
      <c r="EW845" s="12"/>
      <c r="EX845" s="12"/>
      <c r="EY845" s="12"/>
      <c r="EZ845" s="12"/>
      <c r="FA845" s="12"/>
      <c r="FB845" s="12"/>
      <c r="FC845" s="12"/>
      <c r="FD845" s="12"/>
      <c r="FE845" s="12"/>
      <c r="FF845" s="12"/>
      <c r="FG845" s="12"/>
      <c r="FH845" s="12"/>
      <c r="FI845" s="12"/>
      <c r="FJ845" s="12"/>
      <c r="FK845" s="12"/>
      <c r="FL845" s="12"/>
      <c r="FM845" s="12"/>
      <c r="FN845" s="12"/>
      <c r="FO845" s="12"/>
      <c r="FP845" s="12"/>
      <c r="FQ845" s="12"/>
      <c r="FR845" s="12"/>
      <c r="FS845" s="12"/>
      <c r="FT845" s="12"/>
      <c r="FU845" s="12"/>
      <c r="FV845" s="12"/>
      <c r="FW845" s="12"/>
      <c r="FX845" s="12"/>
      <c r="FY845" s="12"/>
      <c r="FZ845" s="12"/>
      <c r="GA845" s="12"/>
      <c r="GB845" s="12"/>
      <c r="GC845" s="12"/>
      <c r="GD845" s="12"/>
      <c r="GE845" s="12"/>
      <c r="GF845" s="12"/>
      <c r="GG845" s="12"/>
      <c r="GH845" s="12"/>
      <c r="GI845" s="12"/>
      <c r="GJ845" s="12"/>
      <c r="GK845" s="12"/>
      <c r="GL845" s="12"/>
      <c r="GM845" s="12"/>
      <c r="GN845" s="12"/>
      <c r="GO845" s="12"/>
      <c r="GP845" s="12"/>
      <c r="GQ845" s="12"/>
      <c r="GR845" s="12"/>
      <c r="GS845" s="12"/>
      <c r="GT845" s="12"/>
      <c r="GU845" s="12"/>
      <c r="GV845" s="12"/>
      <c r="GW845" s="12"/>
      <c r="GX845" s="12"/>
      <c r="GY845" s="12"/>
      <c r="GZ845" s="12"/>
      <c r="HA845" s="12"/>
      <c r="HB845" s="12"/>
      <c r="HC845" s="12"/>
      <c r="HD845" s="12"/>
      <c r="HE845" s="12"/>
      <c r="HF845" s="12"/>
      <c r="HG845" s="12"/>
      <c r="HH845" s="12"/>
      <c r="HI845" s="12"/>
      <c r="HJ845" s="12"/>
      <c r="HK845" s="12"/>
      <c r="HL845" s="12"/>
      <c r="HM845" s="12"/>
      <c r="HN845" s="12"/>
      <c r="HO845" s="12"/>
      <c r="HP845" s="12"/>
      <c r="HQ845" s="12"/>
      <c r="HR845" s="12"/>
      <c r="HS845" s="12"/>
      <c r="HT845" s="12"/>
      <c r="HU845" s="12"/>
      <c r="HV845" s="12"/>
      <c r="HW845" s="12"/>
      <c r="HX845" s="12"/>
      <c r="HY845" s="12"/>
      <c r="HZ845" s="12"/>
      <c r="IA845" s="12"/>
      <c r="IB845" s="12"/>
      <c r="IC845" s="12"/>
      <c r="ID845" s="12"/>
      <c r="IE845" s="12"/>
      <c r="IF845" s="12"/>
      <c r="IG845" s="12"/>
      <c r="IH845" s="12"/>
      <c r="II845" s="12"/>
      <c r="IJ845" s="12"/>
      <c r="IK845" s="12"/>
      <c r="IL845" s="12"/>
      <c r="IM845" s="12"/>
      <c r="IN845" s="12"/>
    </row>
    <row r="846" spans="1:248" s="38" customFormat="1" ht="15.95" customHeight="1" x14ac:dyDescent="0.25">
      <c r="A846" s="39">
        <v>11</v>
      </c>
      <c r="B846" s="40" t="s">
        <v>768</v>
      </c>
      <c r="C846" s="42">
        <f>E541</f>
        <v>129</v>
      </c>
      <c r="D846" s="36"/>
      <c r="E846" s="36"/>
      <c r="F846" s="37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P846" s="12"/>
      <c r="DQ846" s="12"/>
      <c r="DR846" s="12"/>
      <c r="DS846" s="12"/>
      <c r="DT846" s="12"/>
      <c r="DU846" s="12"/>
      <c r="DV846" s="12"/>
      <c r="DW846" s="12"/>
      <c r="DX846" s="12"/>
      <c r="DY846" s="12"/>
      <c r="DZ846" s="12"/>
      <c r="EA846" s="12"/>
      <c r="EB846" s="12"/>
      <c r="EC846" s="12"/>
      <c r="ED846" s="12"/>
      <c r="EE846" s="12"/>
      <c r="EF846" s="12"/>
      <c r="EG846" s="12"/>
      <c r="EH846" s="12"/>
      <c r="EI846" s="12"/>
      <c r="EJ846" s="12"/>
      <c r="EK846" s="12"/>
      <c r="EL846" s="12"/>
      <c r="EM846" s="12"/>
      <c r="EN846" s="12"/>
      <c r="EO846" s="12"/>
      <c r="EP846" s="12"/>
      <c r="EQ846" s="12"/>
      <c r="ER846" s="12"/>
      <c r="ES846" s="12"/>
      <c r="ET846" s="12"/>
      <c r="EU846" s="12"/>
      <c r="EV846" s="12"/>
      <c r="EW846" s="12"/>
      <c r="EX846" s="12"/>
      <c r="EY846" s="12"/>
      <c r="EZ846" s="12"/>
      <c r="FA846" s="12"/>
      <c r="FB846" s="12"/>
      <c r="FC846" s="12"/>
      <c r="FD846" s="12"/>
      <c r="FE846" s="12"/>
      <c r="FF846" s="12"/>
      <c r="FG846" s="12"/>
      <c r="FH846" s="12"/>
      <c r="FI846" s="12"/>
      <c r="FJ846" s="12"/>
      <c r="FK846" s="12"/>
      <c r="FL846" s="12"/>
      <c r="FM846" s="12"/>
      <c r="FN846" s="12"/>
      <c r="FO846" s="12"/>
      <c r="FP846" s="12"/>
      <c r="FQ846" s="12"/>
      <c r="FR846" s="12"/>
      <c r="FS846" s="12"/>
      <c r="FT846" s="12"/>
      <c r="FU846" s="12"/>
      <c r="FV846" s="12"/>
      <c r="FW846" s="12"/>
      <c r="FX846" s="12"/>
      <c r="FY846" s="12"/>
      <c r="FZ846" s="12"/>
      <c r="GA846" s="12"/>
      <c r="GB846" s="12"/>
      <c r="GC846" s="12"/>
      <c r="GD846" s="12"/>
      <c r="GE846" s="12"/>
      <c r="GF846" s="12"/>
      <c r="GG846" s="12"/>
      <c r="GH846" s="12"/>
      <c r="GI846" s="12"/>
      <c r="GJ846" s="12"/>
      <c r="GK846" s="12"/>
      <c r="GL846" s="12"/>
      <c r="GM846" s="12"/>
      <c r="GN846" s="12"/>
      <c r="GO846" s="12"/>
      <c r="GP846" s="12"/>
      <c r="GQ846" s="12"/>
      <c r="GR846" s="12"/>
      <c r="GS846" s="12"/>
      <c r="GT846" s="12"/>
      <c r="GU846" s="12"/>
      <c r="GV846" s="12"/>
      <c r="GW846" s="12"/>
      <c r="GX846" s="12"/>
      <c r="GY846" s="12"/>
      <c r="GZ846" s="12"/>
      <c r="HA846" s="12"/>
      <c r="HB846" s="12"/>
      <c r="HC846" s="12"/>
      <c r="HD846" s="12"/>
      <c r="HE846" s="12"/>
      <c r="HF846" s="12"/>
      <c r="HG846" s="12"/>
      <c r="HH846" s="12"/>
      <c r="HI846" s="12"/>
      <c r="HJ846" s="12"/>
      <c r="HK846" s="12"/>
      <c r="HL846" s="12"/>
      <c r="HM846" s="12"/>
      <c r="HN846" s="12"/>
      <c r="HO846" s="12"/>
      <c r="HP846" s="12"/>
      <c r="HQ846" s="12"/>
      <c r="HR846" s="12"/>
      <c r="HS846" s="12"/>
      <c r="HT846" s="12"/>
      <c r="HU846" s="12"/>
      <c r="HV846" s="12"/>
      <c r="HW846" s="12"/>
      <c r="HX846" s="12"/>
      <c r="HY846" s="12"/>
      <c r="HZ846" s="12"/>
      <c r="IA846" s="12"/>
      <c r="IB846" s="12"/>
      <c r="IC846" s="12"/>
      <c r="ID846" s="12"/>
      <c r="IE846" s="12"/>
      <c r="IF846" s="12"/>
      <c r="IG846" s="12"/>
      <c r="IH846" s="12"/>
      <c r="II846" s="12"/>
      <c r="IJ846" s="12"/>
      <c r="IK846" s="12"/>
      <c r="IL846" s="12"/>
      <c r="IM846" s="12"/>
      <c r="IN846" s="12"/>
    </row>
    <row r="847" spans="1:248" s="38" customFormat="1" ht="15.95" customHeight="1" x14ac:dyDescent="0.25">
      <c r="A847" s="39">
        <v>12</v>
      </c>
      <c r="B847" s="40" t="s">
        <v>769</v>
      </c>
      <c r="C847" s="42">
        <f>SUM(E546,E554,E559,E564,E570)</f>
        <v>145</v>
      </c>
      <c r="D847" s="36"/>
      <c r="E847" s="36"/>
      <c r="F847" s="37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P847" s="12"/>
      <c r="DQ847" s="12"/>
      <c r="DR847" s="12"/>
      <c r="DS847" s="12"/>
      <c r="DT847" s="12"/>
      <c r="DU847" s="12"/>
      <c r="DV847" s="12"/>
      <c r="DW847" s="12"/>
      <c r="DX847" s="12"/>
      <c r="DY847" s="12"/>
      <c r="DZ847" s="12"/>
      <c r="EA847" s="12"/>
      <c r="EB847" s="12"/>
      <c r="EC847" s="12"/>
      <c r="ED847" s="12"/>
      <c r="EE847" s="12"/>
      <c r="EF847" s="12"/>
      <c r="EG847" s="12"/>
      <c r="EH847" s="12"/>
      <c r="EI847" s="12"/>
      <c r="EJ847" s="12"/>
      <c r="EK847" s="12"/>
      <c r="EL847" s="12"/>
      <c r="EM847" s="12"/>
      <c r="EN847" s="12"/>
      <c r="EO847" s="12"/>
      <c r="EP847" s="12"/>
      <c r="EQ847" s="12"/>
      <c r="ER847" s="12"/>
      <c r="ES847" s="12"/>
      <c r="ET847" s="12"/>
      <c r="EU847" s="12"/>
      <c r="EV847" s="12"/>
      <c r="EW847" s="12"/>
      <c r="EX847" s="12"/>
      <c r="EY847" s="12"/>
      <c r="EZ847" s="12"/>
      <c r="FA847" s="12"/>
      <c r="FB847" s="12"/>
      <c r="FC847" s="12"/>
      <c r="FD847" s="12"/>
      <c r="FE847" s="12"/>
      <c r="FF847" s="12"/>
      <c r="FG847" s="12"/>
      <c r="FH847" s="12"/>
      <c r="FI847" s="12"/>
      <c r="FJ847" s="12"/>
      <c r="FK847" s="12"/>
      <c r="FL847" s="12"/>
      <c r="FM847" s="12"/>
      <c r="FN847" s="12"/>
      <c r="FO847" s="12"/>
      <c r="FP847" s="12"/>
      <c r="FQ847" s="12"/>
      <c r="FR847" s="12"/>
      <c r="FS847" s="12"/>
      <c r="FT847" s="12"/>
      <c r="FU847" s="12"/>
      <c r="FV847" s="12"/>
      <c r="FW847" s="12"/>
      <c r="FX847" s="12"/>
      <c r="FY847" s="12"/>
      <c r="FZ847" s="12"/>
      <c r="GA847" s="12"/>
      <c r="GB847" s="12"/>
      <c r="GC847" s="12"/>
      <c r="GD847" s="12"/>
      <c r="GE847" s="12"/>
      <c r="GF847" s="12"/>
      <c r="GG847" s="12"/>
      <c r="GH847" s="12"/>
      <c r="GI847" s="12"/>
      <c r="GJ847" s="12"/>
      <c r="GK847" s="12"/>
      <c r="GL847" s="12"/>
      <c r="GM847" s="12"/>
      <c r="GN847" s="12"/>
      <c r="GO847" s="12"/>
      <c r="GP847" s="12"/>
      <c r="GQ847" s="12"/>
      <c r="GR847" s="12"/>
      <c r="GS847" s="12"/>
      <c r="GT847" s="12"/>
      <c r="GU847" s="12"/>
      <c r="GV847" s="12"/>
      <c r="GW847" s="12"/>
      <c r="GX847" s="12"/>
      <c r="GY847" s="12"/>
      <c r="GZ847" s="12"/>
      <c r="HA847" s="12"/>
      <c r="HB847" s="12"/>
      <c r="HC847" s="12"/>
      <c r="HD847" s="12"/>
      <c r="HE847" s="12"/>
      <c r="HF847" s="12"/>
      <c r="HG847" s="12"/>
      <c r="HH847" s="12"/>
      <c r="HI847" s="12"/>
      <c r="HJ847" s="12"/>
      <c r="HK847" s="12"/>
      <c r="HL847" s="12"/>
      <c r="HM847" s="12"/>
      <c r="HN847" s="12"/>
      <c r="HO847" s="12"/>
      <c r="HP847" s="12"/>
      <c r="HQ847" s="12"/>
      <c r="HR847" s="12"/>
      <c r="HS847" s="12"/>
      <c r="HT847" s="12"/>
      <c r="HU847" s="12"/>
      <c r="HV847" s="12"/>
      <c r="HW847" s="12"/>
      <c r="HX847" s="12"/>
      <c r="HY847" s="12"/>
      <c r="HZ847" s="12"/>
      <c r="IA847" s="12"/>
      <c r="IB847" s="12"/>
      <c r="IC847" s="12"/>
      <c r="ID847" s="12"/>
      <c r="IE847" s="12"/>
      <c r="IF847" s="12"/>
      <c r="IG847" s="12"/>
      <c r="IH847" s="12"/>
      <c r="II847" s="12"/>
      <c r="IJ847" s="12"/>
      <c r="IK847" s="12"/>
      <c r="IL847" s="12"/>
      <c r="IM847" s="12"/>
      <c r="IN847" s="12"/>
    </row>
    <row r="848" spans="1:248" s="38" customFormat="1" ht="15.95" customHeight="1" x14ac:dyDescent="0.25">
      <c r="A848" s="39">
        <v>13</v>
      </c>
      <c r="B848" s="40" t="s">
        <v>770</v>
      </c>
      <c r="C848" s="41">
        <f>SUM(E593,E628,E671,E719,E768,E818)</f>
        <v>6644</v>
      </c>
      <c r="D848" s="36"/>
      <c r="E848" s="36"/>
      <c r="F848" s="37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P848" s="12"/>
      <c r="DQ848" s="12"/>
      <c r="DR848" s="12"/>
      <c r="DS848" s="12"/>
      <c r="DT848" s="12"/>
      <c r="DU848" s="12"/>
      <c r="DV848" s="12"/>
      <c r="DW848" s="12"/>
      <c r="DX848" s="12"/>
      <c r="DY848" s="12"/>
      <c r="DZ848" s="12"/>
      <c r="EA848" s="12"/>
      <c r="EB848" s="12"/>
      <c r="EC848" s="12"/>
      <c r="ED848" s="12"/>
      <c r="EE848" s="12"/>
      <c r="EF848" s="12"/>
      <c r="EG848" s="12"/>
      <c r="EH848" s="12"/>
      <c r="EI848" s="12"/>
      <c r="EJ848" s="12"/>
      <c r="EK848" s="12"/>
      <c r="EL848" s="12"/>
      <c r="EM848" s="12"/>
      <c r="EN848" s="12"/>
      <c r="EO848" s="12"/>
      <c r="EP848" s="12"/>
      <c r="EQ848" s="12"/>
      <c r="ER848" s="12"/>
      <c r="ES848" s="12"/>
      <c r="ET848" s="12"/>
      <c r="EU848" s="12"/>
      <c r="EV848" s="12"/>
      <c r="EW848" s="12"/>
      <c r="EX848" s="12"/>
      <c r="EY848" s="12"/>
      <c r="EZ848" s="12"/>
      <c r="FA848" s="12"/>
      <c r="FB848" s="12"/>
      <c r="FC848" s="12"/>
      <c r="FD848" s="12"/>
      <c r="FE848" s="12"/>
      <c r="FF848" s="12"/>
      <c r="FG848" s="12"/>
      <c r="FH848" s="12"/>
      <c r="FI848" s="12"/>
      <c r="FJ848" s="12"/>
      <c r="FK848" s="12"/>
      <c r="FL848" s="12"/>
      <c r="FM848" s="12"/>
      <c r="FN848" s="12"/>
      <c r="FO848" s="12"/>
      <c r="FP848" s="12"/>
      <c r="FQ848" s="12"/>
      <c r="FR848" s="12"/>
      <c r="FS848" s="12"/>
      <c r="FT848" s="12"/>
      <c r="FU848" s="12"/>
      <c r="FV848" s="12"/>
      <c r="FW848" s="12"/>
      <c r="FX848" s="12"/>
      <c r="FY848" s="12"/>
      <c r="FZ848" s="12"/>
      <c r="GA848" s="12"/>
      <c r="GB848" s="12"/>
      <c r="GC848" s="12"/>
      <c r="GD848" s="12"/>
      <c r="GE848" s="12"/>
      <c r="GF848" s="12"/>
      <c r="GG848" s="12"/>
      <c r="GH848" s="12"/>
      <c r="GI848" s="12"/>
      <c r="GJ848" s="12"/>
      <c r="GK848" s="12"/>
      <c r="GL848" s="12"/>
      <c r="GM848" s="12"/>
      <c r="GN848" s="12"/>
      <c r="GO848" s="12"/>
      <c r="GP848" s="12"/>
      <c r="GQ848" s="12"/>
      <c r="GR848" s="12"/>
      <c r="GS848" s="12"/>
      <c r="GT848" s="12"/>
      <c r="GU848" s="12"/>
      <c r="GV848" s="12"/>
      <c r="GW848" s="12"/>
      <c r="GX848" s="12"/>
      <c r="GY848" s="12"/>
      <c r="GZ848" s="12"/>
      <c r="HA848" s="12"/>
      <c r="HB848" s="12"/>
      <c r="HC848" s="12"/>
      <c r="HD848" s="12"/>
      <c r="HE848" s="12"/>
      <c r="HF848" s="12"/>
      <c r="HG848" s="12"/>
      <c r="HH848" s="12"/>
      <c r="HI848" s="12"/>
      <c r="HJ848" s="12"/>
      <c r="HK848" s="12"/>
      <c r="HL848" s="12"/>
      <c r="HM848" s="12"/>
      <c r="HN848" s="12"/>
      <c r="HO848" s="12"/>
      <c r="HP848" s="12"/>
      <c r="HQ848" s="12"/>
      <c r="HR848" s="12"/>
      <c r="HS848" s="12"/>
      <c r="HT848" s="12"/>
      <c r="HU848" s="12"/>
      <c r="HV848" s="12"/>
      <c r="HW848" s="12"/>
      <c r="HX848" s="12"/>
      <c r="HY848" s="12"/>
      <c r="HZ848" s="12"/>
      <c r="IA848" s="12"/>
      <c r="IB848" s="12"/>
      <c r="IC848" s="12"/>
      <c r="ID848" s="12"/>
      <c r="IE848" s="12"/>
      <c r="IF848" s="12"/>
      <c r="IG848" s="12"/>
      <c r="IH848" s="12"/>
      <c r="II848" s="12"/>
      <c r="IJ848" s="12"/>
      <c r="IK848" s="12"/>
      <c r="IL848" s="12"/>
      <c r="IM848" s="12"/>
      <c r="IN848" s="12"/>
    </row>
    <row r="849" spans="1:248" s="38" customFormat="1" ht="15.95" customHeight="1" x14ac:dyDescent="0.25">
      <c r="A849" s="39">
        <v>14</v>
      </c>
      <c r="B849" s="44" t="s">
        <v>771</v>
      </c>
      <c r="C849" s="42">
        <f>SUM(E823,E828)</f>
        <v>2</v>
      </c>
      <c r="D849" s="36"/>
      <c r="E849" s="36"/>
      <c r="F849" s="37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P849" s="12"/>
      <c r="DQ849" s="12"/>
      <c r="DR849" s="12"/>
      <c r="DS849" s="12"/>
      <c r="DT849" s="12"/>
      <c r="DU849" s="12"/>
      <c r="DV849" s="12"/>
      <c r="DW849" s="12"/>
      <c r="DX849" s="12"/>
      <c r="DY849" s="12"/>
      <c r="DZ849" s="12"/>
      <c r="EA849" s="12"/>
      <c r="EB849" s="12"/>
      <c r="EC849" s="12"/>
      <c r="ED849" s="12"/>
      <c r="EE849" s="12"/>
      <c r="EF849" s="12"/>
      <c r="EG849" s="12"/>
      <c r="EH849" s="12"/>
      <c r="EI849" s="12"/>
      <c r="EJ849" s="12"/>
      <c r="EK849" s="12"/>
      <c r="EL849" s="12"/>
      <c r="EM849" s="12"/>
      <c r="EN849" s="12"/>
      <c r="EO849" s="12"/>
      <c r="EP849" s="12"/>
      <c r="EQ849" s="12"/>
      <c r="ER849" s="12"/>
      <c r="ES849" s="12"/>
      <c r="ET849" s="12"/>
      <c r="EU849" s="12"/>
      <c r="EV849" s="12"/>
      <c r="EW849" s="12"/>
      <c r="EX849" s="12"/>
      <c r="EY849" s="12"/>
      <c r="EZ849" s="12"/>
      <c r="FA849" s="12"/>
      <c r="FB849" s="12"/>
      <c r="FC849" s="12"/>
      <c r="FD849" s="12"/>
      <c r="FE849" s="12"/>
      <c r="FF849" s="12"/>
      <c r="FG849" s="12"/>
      <c r="FH849" s="12"/>
      <c r="FI849" s="12"/>
      <c r="FJ849" s="12"/>
      <c r="FK849" s="12"/>
      <c r="FL849" s="12"/>
      <c r="FM849" s="12"/>
      <c r="FN849" s="12"/>
      <c r="FO849" s="12"/>
      <c r="FP849" s="12"/>
      <c r="FQ849" s="12"/>
      <c r="FR849" s="12"/>
      <c r="FS849" s="12"/>
      <c r="FT849" s="12"/>
      <c r="FU849" s="12"/>
      <c r="FV849" s="12"/>
      <c r="FW849" s="12"/>
      <c r="FX849" s="12"/>
      <c r="FY849" s="12"/>
      <c r="FZ849" s="12"/>
      <c r="GA849" s="12"/>
      <c r="GB849" s="12"/>
      <c r="GC849" s="12"/>
      <c r="GD849" s="12"/>
      <c r="GE849" s="12"/>
      <c r="GF849" s="12"/>
      <c r="GG849" s="12"/>
      <c r="GH849" s="12"/>
      <c r="GI849" s="12"/>
      <c r="GJ849" s="12"/>
      <c r="GK849" s="12"/>
      <c r="GL849" s="12"/>
      <c r="GM849" s="12"/>
      <c r="GN849" s="12"/>
      <c r="GO849" s="12"/>
      <c r="GP849" s="12"/>
      <c r="GQ849" s="12"/>
      <c r="GR849" s="12"/>
      <c r="GS849" s="12"/>
      <c r="GT849" s="12"/>
      <c r="GU849" s="12"/>
      <c r="GV849" s="12"/>
      <c r="GW849" s="12"/>
      <c r="GX849" s="12"/>
      <c r="GY849" s="12"/>
      <c r="GZ849" s="12"/>
      <c r="HA849" s="12"/>
      <c r="HB849" s="12"/>
      <c r="HC849" s="12"/>
      <c r="HD849" s="12"/>
      <c r="HE849" s="12"/>
      <c r="HF849" s="12"/>
      <c r="HG849" s="12"/>
      <c r="HH849" s="12"/>
      <c r="HI849" s="12"/>
      <c r="HJ849" s="12"/>
      <c r="HK849" s="12"/>
      <c r="HL849" s="12"/>
      <c r="HM849" s="12"/>
      <c r="HN849" s="12"/>
      <c r="HO849" s="12"/>
      <c r="HP849" s="12"/>
      <c r="HQ849" s="12"/>
      <c r="HR849" s="12"/>
      <c r="HS849" s="12"/>
      <c r="HT849" s="12"/>
      <c r="HU849" s="12"/>
      <c r="HV849" s="12"/>
      <c r="HW849" s="12"/>
      <c r="HX849" s="12"/>
      <c r="HY849" s="12"/>
      <c r="HZ849" s="12"/>
      <c r="IA849" s="12"/>
      <c r="IB849" s="12"/>
      <c r="IC849" s="12"/>
      <c r="ID849" s="12"/>
      <c r="IE849" s="12"/>
      <c r="IF849" s="12"/>
      <c r="IG849" s="12"/>
      <c r="IH849" s="12"/>
      <c r="II849" s="12"/>
      <c r="IJ849" s="12"/>
      <c r="IK849" s="12"/>
      <c r="IL849" s="12"/>
      <c r="IM849" s="12"/>
      <c r="IN849" s="12"/>
    </row>
    <row r="850" spans="1:248" s="38" customFormat="1" ht="15.95" customHeight="1" x14ac:dyDescent="0.25">
      <c r="A850" s="39">
        <v>15</v>
      </c>
      <c r="B850" s="44" t="s">
        <v>772</v>
      </c>
      <c r="C850" s="45">
        <f>E833</f>
        <v>4</v>
      </c>
      <c r="D850" s="46"/>
      <c r="E850" s="46"/>
      <c r="F850" s="37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P850" s="12"/>
      <c r="DQ850" s="12"/>
      <c r="DR850" s="12"/>
      <c r="DS850" s="12"/>
      <c r="DT850" s="12"/>
      <c r="DU850" s="12"/>
      <c r="DV850" s="12"/>
      <c r="DW850" s="12"/>
      <c r="DX850" s="12"/>
      <c r="DY850" s="12"/>
      <c r="DZ850" s="12"/>
      <c r="EA850" s="12"/>
      <c r="EB850" s="12"/>
      <c r="EC850" s="12"/>
      <c r="ED850" s="12"/>
      <c r="EE850" s="12"/>
      <c r="EF850" s="12"/>
      <c r="EG850" s="12"/>
      <c r="EH850" s="12"/>
      <c r="EI850" s="12"/>
      <c r="EJ850" s="12"/>
      <c r="EK850" s="12"/>
      <c r="EL850" s="12"/>
      <c r="EM850" s="12"/>
      <c r="EN850" s="12"/>
      <c r="EO850" s="12"/>
      <c r="EP850" s="12"/>
      <c r="EQ850" s="12"/>
      <c r="ER850" s="12"/>
      <c r="ES850" s="12"/>
      <c r="ET850" s="12"/>
      <c r="EU850" s="12"/>
      <c r="EV850" s="12"/>
      <c r="EW850" s="12"/>
      <c r="EX850" s="12"/>
      <c r="EY850" s="12"/>
      <c r="EZ850" s="12"/>
      <c r="FA850" s="12"/>
      <c r="FB850" s="12"/>
      <c r="FC850" s="12"/>
      <c r="FD850" s="12"/>
      <c r="FE850" s="12"/>
      <c r="FF850" s="12"/>
      <c r="FG850" s="12"/>
      <c r="FH850" s="12"/>
      <c r="FI850" s="12"/>
      <c r="FJ850" s="12"/>
      <c r="FK850" s="12"/>
      <c r="FL850" s="12"/>
      <c r="FM850" s="12"/>
      <c r="FN850" s="12"/>
      <c r="FO850" s="12"/>
      <c r="FP850" s="12"/>
      <c r="FQ850" s="12"/>
      <c r="FR850" s="12"/>
      <c r="FS850" s="12"/>
      <c r="FT850" s="12"/>
      <c r="FU850" s="12"/>
      <c r="FV850" s="12"/>
      <c r="FW850" s="12"/>
      <c r="FX850" s="12"/>
      <c r="FY850" s="12"/>
      <c r="FZ850" s="12"/>
      <c r="GA850" s="12"/>
      <c r="GB850" s="12"/>
      <c r="GC850" s="12"/>
      <c r="GD850" s="12"/>
      <c r="GE850" s="12"/>
      <c r="GF850" s="12"/>
      <c r="GG850" s="12"/>
      <c r="GH850" s="12"/>
      <c r="GI850" s="12"/>
      <c r="GJ850" s="12"/>
      <c r="GK850" s="12"/>
      <c r="GL850" s="12"/>
      <c r="GM850" s="12"/>
      <c r="GN850" s="12"/>
      <c r="GO850" s="12"/>
      <c r="GP850" s="12"/>
      <c r="GQ850" s="12"/>
      <c r="GR850" s="12"/>
      <c r="GS850" s="12"/>
      <c r="GT850" s="12"/>
      <c r="GU850" s="12"/>
      <c r="GV850" s="12"/>
      <c r="GW850" s="12"/>
      <c r="GX850" s="12"/>
      <c r="GY850" s="12"/>
      <c r="GZ850" s="12"/>
      <c r="HA850" s="12"/>
      <c r="HB850" s="12"/>
      <c r="HC850" s="12"/>
      <c r="HD850" s="12"/>
      <c r="HE850" s="12"/>
      <c r="HF850" s="12"/>
      <c r="HG850" s="12"/>
      <c r="HH850" s="12"/>
      <c r="HI850" s="12"/>
      <c r="HJ850" s="12"/>
      <c r="HK850" s="12"/>
      <c r="HL850" s="12"/>
      <c r="HM850" s="12"/>
      <c r="HN850" s="12"/>
      <c r="HO850" s="12"/>
      <c r="HP850" s="12"/>
      <c r="HQ850" s="12"/>
      <c r="HR850" s="12"/>
      <c r="HS850" s="12"/>
      <c r="HT850" s="12"/>
      <c r="HU850" s="12"/>
      <c r="HV850" s="12"/>
      <c r="HW850" s="12"/>
      <c r="HX850" s="12"/>
      <c r="HY850" s="12"/>
      <c r="HZ850" s="12"/>
      <c r="IA850" s="12"/>
      <c r="IB850" s="12"/>
      <c r="IC850" s="12"/>
      <c r="ID850" s="12"/>
      <c r="IE850" s="12"/>
      <c r="IF850" s="12"/>
      <c r="IG850" s="12"/>
      <c r="IH850" s="12"/>
      <c r="II850" s="12"/>
      <c r="IJ850" s="12"/>
      <c r="IK850" s="12"/>
      <c r="IL850" s="12"/>
      <c r="IM850" s="12"/>
      <c r="IN850" s="12"/>
    </row>
    <row r="851" spans="1:248" s="38" customFormat="1" ht="18" customHeight="1" x14ac:dyDescent="0.25">
      <c r="A851" s="33"/>
      <c r="B851" s="34" t="s">
        <v>773</v>
      </c>
      <c r="C851" s="47">
        <f>SUM(C836:C850)</f>
        <v>16333</v>
      </c>
      <c r="D851" s="35">
        <f>SUM(A228,A274,A322,A338,A349,A357,A362,A368,A374,A383,A389,A394,A402,A408,A455,A472,A500,A563,A569,A718,A767,A817)</f>
        <v>347</v>
      </c>
      <c r="E851" s="48" t="s">
        <v>62</v>
      </c>
      <c r="F851" s="37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P851" s="12"/>
      <c r="DQ851" s="12"/>
      <c r="DR851" s="12"/>
      <c r="DS851" s="12"/>
      <c r="DT851" s="12"/>
      <c r="DU851" s="12"/>
      <c r="DV851" s="12"/>
      <c r="DW851" s="12"/>
      <c r="DX851" s="12"/>
      <c r="DY851" s="12"/>
      <c r="DZ851" s="12"/>
      <c r="EA851" s="12"/>
      <c r="EB851" s="12"/>
      <c r="EC851" s="12"/>
      <c r="ED851" s="12"/>
      <c r="EE851" s="12"/>
      <c r="EF851" s="12"/>
      <c r="EG851" s="12"/>
      <c r="EH851" s="12"/>
      <c r="EI851" s="12"/>
      <c r="EJ851" s="12"/>
      <c r="EK851" s="12"/>
      <c r="EL851" s="12"/>
      <c r="EM851" s="12"/>
      <c r="EN851" s="12"/>
      <c r="EO851" s="12"/>
      <c r="EP851" s="12"/>
      <c r="EQ851" s="12"/>
      <c r="ER851" s="12"/>
      <c r="ES851" s="12"/>
      <c r="ET851" s="12"/>
      <c r="EU851" s="12"/>
      <c r="EV851" s="12"/>
      <c r="EW851" s="12"/>
      <c r="EX851" s="12"/>
      <c r="EY851" s="12"/>
      <c r="EZ851" s="12"/>
      <c r="FA851" s="12"/>
      <c r="FB851" s="12"/>
      <c r="FC851" s="12"/>
      <c r="FD851" s="12"/>
      <c r="FE851" s="12"/>
      <c r="FF851" s="12"/>
      <c r="FG851" s="12"/>
      <c r="FH851" s="12"/>
      <c r="FI851" s="12"/>
      <c r="FJ851" s="12"/>
      <c r="FK851" s="12"/>
      <c r="FL851" s="12"/>
      <c r="FM851" s="12"/>
      <c r="FN851" s="12"/>
      <c r="FO851" s="12"/>
      <c r="FP851" s="12"/>
      <c r="FQ851" s="12"/>
      <c r="FR851" s="12"/>
      <c r="FS851" s="12"/>
      <c r="FT851" s="12"/>
      <c r="FU851" s="12"/>
      <c r="FV851" s="12"/>
      <c r="FW851" s="12"/>
      <c r="FX851" s="12"/>
      <c r="FY851" s="12"/>
      <c r="FZ851" s="12"/>
      <c r="GA851" s="12"/>
      <c r="GB851" s="12"/>
      <c r="GC851" s="12"/>
      <c r="GD851" s="12"/>
      <c r="GE851" s="12"/>
      <c r="GF851" s="12"/>
      <c r="GG851" s="12"/>
      <c r="GH851" s="12"/>
      <c r="GI851" s="12"/>
      <c r="GJ851" s="12"/>
      <c r="GK851" s="12"/>
      <c r="GL851" s="12"/>
      <c r="GM851" s="12"/>
      <c r="GN851" s="12"/>
      <c r="GO851" s="12"/>
      <c r="GP851" s="12"/>
      <c r="GQ851" s="12"/>
      <c r="GR851" s="12"/>
      <c r="GS851" s="12"/>
      <c r="GT851" s="12"/>
      <c r="GU851" s="12"/>
      <c r="GV851" s="12"/>
      <c r="GW851" s="12"/>
      <c r="GX851" s="12"/>
      <c r="GY851" s="12"/>
      <c r="GZ851" s="12"/>
      <c r="HA851" s="12"/>
      <c r="HB851" s="12"/>
      <c r="HC851" s="12"/>
      <c r="HD851" s="12"/>
      <c r="HE851" s="12"/>
      <c r="HF851" s="12"/>
      <c r="HG851" s="12"/>
      <c r="HH851" s="12"/>
      <c r="HI851" s="12"/>
      <c r="HJ851" s="12"/>
      <c r="HK851" s="12"/>
      <c r="HL851" s="12"/>
      <c r="HM851" s="12"/>
      <c r="HN851" s="12"/>
      <c r="HO851" s="12"/>
      <c r="HP851" s="12"/>
      <c r="HQ851" s="12"/>
      <c r="HR851" s="12"/>
      <c r="HS851" s="12"/>
      <c r="HT851" s="12"/>
      <c r="HU851" s="12"/>
      <c r="HV851" s="12"/>
      <c r="HW851" s="12"/>
      <c r="HX851" s="12"/>
      <c r="HY851" s="12"/>
      <c r="HZ851" s="12"/>
      <c r="IA851" s="12"/>
      <c r="IB851" s="12"/>
      <c r="IC851" s="12"/>
      <c r="ID851" s="12"/>
      <c r="IE851" s="12"/>
      <c r="IF851" s="12"/>
      <c r="IG851" s="12"/>
      <c r="IH851" s="12"/>
      <c r="II851" s="12"/>
      <c r="IJ851" s="12"/>
      <c r="IK851" s="12"/>
      <c r="IL851" s="12"/>
      <c r="IM851" s="12"/>
      <c r="IN851" s="12"/>
    </row>
    <row r="852" spans="1:248" s="38" customFormat="1" ht="18" customHeight="1" x14ac:dyDescent="0.25">
      <c r="A852" s="49"/>
      <c r="B852" s="50" t="s">
        <v>774</v>
      </c>
      <c r="C852" s="47">
        <f>SUM(C853:C860)</f>
        <v>5703</v>
      </c>
      <c r="D852" s="36"/>
      <c r="E852" s="36"/>
      <c r="F852" s="37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P852" s="12"/>
      <c r="DQ852" s="12"/>
      <c r="DR852" s="12"/>
      <c r="DS852" s="12"/>
      <c r="DT852" s="12"/>
      <c r="DU852" s="12"/>
      <c r="DV852" s="12"/>
      <c r="DW852" s="12"/>
      <c r="DX852" s="12"/>
      <c r="DY852" s="12"/>
      <c r="DZ852" s="12"/>
      <c r="EA852" s="12"/>
      <c r="EB852" s="12"/>
      <c r="EC852" s="12"/>
      <c r="ED852" s="12"/>
      <c r="EE852" s="12"/>
      <c r="EF852" s="12"/>
      <c r="EG852" s="12"/>
      <c r="EH852" s="12"/>
      <c r="EI852" s="12"/>
      <c r="EJ852" s="12"/>
      <c r="EK852" s="12"/>
      <c r="EL852" s="12"/>
      <c r="EM852" s="12"/>
      <c r="EN852" s="12"/>
      <c r="EO852" s="12"/>
      <c r="EP852" s="12"/>
      <c r="EQ852" s="12"/>
      <c r="ER852" s="12"/>
      <c r="ES852" s="12"/>
      <c r="ET852" s="12"/>
      <c r="EU852" s="12"/>
      <c r="EV852" s="12"/>
      <c r="EW852" s="12"/>
      <c r="EX852" s="12"/>
      <c r="EY852" s="12"/>
      <c r="EZ852" s="12"/>
      <c r="FA852" s="12"/>
      <c r="FB852" s="12"/>
      <c r="FC852" s="12"/>
      <c r="FD852" s="12"/>
      <c r="FE852" s="12"/>
      <c r="FF852" s="12"/>
      <c r="FG852" s="12"/>
      <c r="FH852" s="12"/>
      <c r="FI852" s="12"/>
      <c r="FJ852" s="12"/>
      <c r="FK852" s="12"/>
      <c r="FL852" s="12"/>
      <c r="FM852" s="12"/>
      <c r="FN852" s="12"/>
      <c r="FO852" s="12"/>
      <c r="FP852" s="12"/>
      <c r="FQ852" s="12"/>
      <c r="FR852" s="12"/>
      <c r="FS852" s="12"/>
      <c r="FT852" s="12"/>
      <c r="FU852" s="12"/>
      <c r="FV852" s="12"/>
      <c r="FW852" s="12"/>
      <c r="FX852" s="12"/>
      <c r="FY852" s="12"/>
      <c r="FZ852" s="12"/>
      <c r="GA852" s="12"/>
      <c r="GB852" s="12"/>
      <c r="GC852" s="12"/>
      <c r="GD852" s="12"/>
      <c r="GE852" s="12"/>
      <c r="GF852" s="12"/>
      <c r="GG852" s="12"/>
      <c r="GH852" s="12"/>
      <c r="GI852" s="12"/>
      <c r="GJ852" s="12"/>
      <c r="GK852" s="12"/>
      <c r="GL852" s="12"/>
      <c r="GM852" s="12"/>
      <c r="GN852" s="12"/>
      <c r="GO852" s="12"/>
      <c r="GP852" s="12"/>
      <c r="GQ852" s="12"/>
      <c r="GR852" s="12"/>
      <c r="GS852" s="12"/>
      <c r="GT852" s="12"/>
      <c r="GU852" s="12"/>
      <c r="GV852" s="12"/>
      <c r="GW852" s="12"/>
      <c r="GX852" s="12"/>
      <c r="GY852" s="12"/>
      <c r="GZ852" s="12"/>
      <c r="HA852" s="12"/>
      <c r="HB852" s="12"/>
      <c r="HC852" s="12"/>
      <c r="HD852" s="12"/>
      <c r="HE852" s="12"/>
      <c r="HF852" s="12"/>
      <c r="HG852" s="12"/>
      <c r="HH852" s="12"/>
      <c r="HI852" s="12"/>
      <c r="HJ852" s="12"/>
      <c r="HK852" s="12"/>
      <c r="HL852" s="12"/>
      <c r="HM852" s="12"/>
      <c r="HN852" s="12"/>
      <c r="HO852" s="12"/>
      <c r="HP852" s="12"/>
      <c r="HQ852" s="12"/>
      <c r="HR852" s="12"/>
      <c r="HS852" s="12"/>
      <c r="HT852" s="12"/>
      <c r="HU852" s="12"/>
      <c r="HV852" s="12"/>
      <c r="HW852" s="12"/>
      <c r="HX852" s="12"/>
      <c r="HY852" s="12"/>
      <c r="HZ852" s="12"/>
      <c r="IA852" s="12"/>
      <c r="IB852" s="12"/>
      <c r="IC852" s="12"/>
      <c r="ID852" s="12"/>
      <c r="IE852" s="12"/>
      <c r="IF852" s="12"/>
      <c r="IG852" s="12"/>
      <c r="IH852" s="12"/>
      <c r="II852" s="12"/>
      <c r="IJ852" s="12"/>
      <c r="IK852" s="12"/>
      <c r="IL852" s="12"/>
      <c r="IM852" s="12"/>
      <c r="IN852" s="12"/>
    </row>
    <row r="853" spans="1:248" s="38" customFormat="1" ht="15.6" customHeight="1" x14ac:dyDescent="0.25">
      <c r="A853" s="39">
        <v>1</v>
      </c>
      <c r="B853" s="40" t="s">
        <v>762</v>
      </c>
      <c r="C853" s="41">
        <f>E323</f>
        <v>2093</v>
      </c>
      <c r="D853" s="73"/>
      <c r="E853" s="73"/>
      <c r="F853" s="37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P853" s="12"/>
      <c r="DQ853" s="12"/>
      <c r="DR853" s="12"/>
      <c r="DS853" s="12"/>
      <c r="DT853" s="12"/>
      <c r="DU853" s="12"/>
      <c r="DV853" s="12"/>
      <c r="DW853" s="12"/>
      <c r="DX853" s="12"/>
      <c r="DY853" s="12"/>
      <c r="DZ853" s="12"/>
      <c r="EA853" s="12"/>
      <c r="EB853" s="12"/>
      <c r="EC853" s="12"/>
      <c r="ED853" s="12"/>
      <c r="EE853" s="12"/>
      <c r="EF853" s="12"/>
      <c r="EG853" s="12"/>
      <c r="EH853" s="12"/>
      <c r="EI853" s="12"/>
      <c r="EJ853" s="12"/>
      <c r="EK853" s="12"/>
      <c r="EL853" s="12"/>
      <c r="EM853" s="12"/>
      <c r="EN853" s="12"/>
      <c r="EO853" s="12"/>
      <c r="EP853" s="12"/>
      <c r="EQ853" s="12"/>
      <c r="ER853" s="12"/>
      <c r="ES853" s="12"/>
      <c r="ET853" s="12"/>
      <c r="EU853" s="12"/>
      <c r="EV853" s="12"/>
      <c r="EW853" s="12"/>
      <c r="EX853" s="12"/>
      <c r="EY853" s="12"/>
      <c r="EZ853" s="12"/>
      <c r="FA853" s="12"/>
      <c r="FB853" s="12"/>
      <c r="FC853" s="12"/>
      <c r="FD853" s="12"/>
      <c r="FE853" s="12"/>
      <c r="FF853" s="12"/>
      <c r="FG853" s="12"/>
      <c r="FH853" s="12"/>
      <c r="FI853" s="12"/>
      <c r="FJ853" s="12"/>
      <c r="FK853" s="12"/>
      <c r="FL853" s="12"/>
      <c r="FM853" s="12"/>
      <c r="FN853" s="12"/>
      <c r="FO853" s="12"/>
      <c r="FP853" s="12"/>
      <c r="FQ853" s="12"/>
      <c r="FR853" s="12"/>
      <c r="FS853" s="12"/>
      <c r="FT853" s="12"/>
      <c r="FU853" s="12"/>
      <c r="FV853" s="12"/>
      <c r="FW853" s="12"/>
      <c r="FX853" s="12"/>
      <c r="FY853" s="12"/>
      <c r="FZ853" s="12"/>
      <c r="GA853" s="12"/>
      <c r="GB853" s="12"/>
      <c r="GC853" s="12"/>
      <c r="GD853" s="12"/>
      <c r="GE853" s="12"/>
      <c r="GF853" s="12"/>
      <c r="GG853" s="12"/>
      <c r="GH853" s="12"/>
      <c r="GI853" s="12"/>
      <c r="GJ853" s="12"/>
      <c r="GK853" s="12"/>
      <c r="GL853" s="12"/>
      <c r="GM853" s="12"/>
      <c r="GN853" s="12"/>
      <c r="GO853" s="12"/>
      <c r="GP853" s="12"/>
      <c r="GQ853" s="12"/>
      <c r="GR853" s="12"/>
      <c r="GS853" s="12"/>
      <c r="GT853" s="12"/>
      <c r="GU853" s="12"/>
      <c r="GV853" s="12"/>
      <c r="GW853" s="12"/>
      <c r="GX853" s="12"/>
      <c r="GY853" s="12"/>
      <c r="GZ853" s="12"/>
      <c r="HA853" s="12"/>
      <c r="HB853" s="12"/>
      <c r="HC853" s="12"/>
      <c r="HD853" s="12"/>
      <c r="HE853" s="12"/>
      <c r="HF853" s="12"/>
      <c r="HG853" s="12"/>
      <c r="HH853" s="12"/>
      <c r="HI853" s="12"/>
      <c r="HJ853" s="12"/>
      <c r="HK853" s="12"/>
      <c r="HL853" s="12"/>
      <c r="HM853" s="12"/>
      <c r="HN853" s="12"/>
      <c r="HO853" s="12"/>
      <c r="HP853" s="12"/>
      <c r="HQ853" s="12"/>
      <c r="HR853" s="12"/>
      <c r="HS853" s="12"/>
      <c r="HT853" s="12"/>
      <c r="HU853" s="12"/>
      <c r="HV853" s="12"/>
      <c r="HW853" s="12"/>
      <c r="HX853" s="12"/>
      <c r="HY853" s="12"/>
      <c r="HZ853" s="12"/>
      <c r="IA853" s="12"/>
      <c r="IB853" s="12"/>
      <c r="IC853" s="12"/>
      <c r="ID853" s="12"/>
      <c r="IE853" s="12"/>
      <c r="IF853" s="12"/>
      <c r="IG853" s="12"/>
      <c r="IH853" s="12"/>
      <c r="II853" s="12"/>
      <c r="IJ853" s="12"/>
      <c r="IK853" s="12"/>
      <c r="IL853" s="12"/>
      <c r="IM853" s="12"/>
      <c r="IN853" s="12"/>
    </row>
    <row r="854" spans="1:248" s="38" customFormat="1" ht="15.6" customHeight="1" x14ac:dyDescent="0.25">
      <c r="A854" s="39">
        <v>2</v>
      </c>
      <c r="B854" s="40" t="s">
        <v>753</v>
      </c>
      <c r="C854" s="42">
        <f>E358</f>
        <v>135</v>
      </c>
      <c r="D854" s="78"/>
      <c r="E854" s="78"/>
      <c r="F854" s="37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P854" s="12"/>
      <c r="DQ854" s="12"/>
      <c r="DR854" s="12"/>
      <c r="DS854" s="12"/>
      <c r="DT854" s="12"/>
      <c r="DU854" s="12"/>
      <c r="DV854" s="12"/>
      <c r="DW854" s="12"/>
      <c r="DX854" s="12"/>
      <c r="DY854" s="12"/>
      <c r="DZ854" s="12"/>
      <c r="EA854" s="12"/>
      <c r="EB854" s="12"/>
      <c r="EC854" s="12"/>
      <c r="ED854" s="12"/>
      <c r="EE854" s="12"/>
      <c r="EF854" s="12"/>
      <c r="EG854" s="12"/>
      <c r="EH854" s="12"/>
      <c r="EI854" s="12"/>
      <c r="EJ854" s="12"/>
      <c r="EK854" s="12"/>
      <c r="EL854" s="12"/>
      <c r="EM854" s="12"/>
      <c r="EN854" s="12"/>
      <c r="EO854" s="12"/>
      <c r="EP854" s="12"/>
      <c r="EQ854" s="12"/>
      <c r="ER854" s="12"/>
      <c r="ES854" s="12"/>
      <c r="ET854" s="12"/>
      <c r="EU854" s="12"/>
      <c r="EV854" s="12"/>
      <c r="EW854" s="12"/>
      <c r="EX854" s="12"/>
      <c r="EY854" s="12"/>
      <c r="EZ854" s="12"/>
      <c r="FA854" s="12"/>
      <c r="FB854" s="12"/>
      <c r="FC854" s="12"/>
      <c r="FD854" s="12"/>
      <c r="FE854" s="12"/>
      <c r="FF854" s="12"/>
      <c r="FG854" s="12"/>
      <c r="FH854" s="12"/>
      <c r="FI854" s="12"/>
      <c r="FJ854" s="12"/>
      <c r="FK854" s="12"/>
      <c r="FL854" s="12"/>
      <c r="FM854" s="12"/>
      <c r="FN854" s="12"/>
      <c r="FO854" s="12"/>
      <c r="FP854" s="12"/>
      <c r="FQ854" s="12"/>
      <c r="FR854" s="12"/>
      <c r="FS854" s="12"/>
      <c r="FT854" s="12"/>
      <c r="FU854" s="12"/>
      <c r="FV854" s="12"/>
      <c r="FW854" s="12"/>
      <c r="FX854" s="12"/>
      <c r="FY854" s="12"/>
      <c r="FZ854" s="12"/>
      <c r="GA854" s="12"/>
      <c r="GB854" s="12"/>
      <c r="GC854" s="12"/>
      <c r="GD854" s="12"/>
      <c r="GE854" s="12"/>
      <c r="GF854" s="12"/>
      <c r="GG854" s="12"/>
      <c r="GH854" s="12"/>
      <c r="GI854" s="12"/>
      <c r="GJ854" s="12"/>
      <c r="GK854" s="12"/>
      <c r="GL854" s="12"/>
      <c r="GM854" s="12"/>
      <c r="GN854" s="12"/>
      <c r="GO854" s="12"/>
      <c r="GP854" s="12"/>
      <c r="GQ854" s="12"/>
      <c r="GR854" s="12"/>
      <c r="GS854" s="12"/>
      <c r="GT854" s="12"/>
      <c r="GU854" s="12"/>
      <c r="GV854" s="12"/>
      <c r="GW854" s="12"/>
      <c r="GX854" s="12"/>
      <c r="GY854" s="12"/>
      <c r="GZ854" s="12"/>
      <c r="HA854" s="12"/>
      <c r="HB854" s="12"/>
      <c r="HC854" s="12"/>
      <c r="HD854" s="12"/>
      <c r="HE854" s="12"/>
      <c r="HF854" s="12"/>
      <c r="HG854" s="12"/>
      <c r="HH854" s="12"/>
      <c r="HI854" s="12"/>
      <c r="HJ854" s="12"/>
      <c r="HK854" s="12"/>
      <c r="HL854" s="12"/>
      <c r="HM854" s="12"/>
      <c r="HN854" s="12"/>
      <c r="HO854" s="12"/>
      <c r="HP854" s="12"/>
      <c r="HQ854" s="12"/>
      <c r="HR854" s="12"/>
      <c r="HS854" s="12"/>
      <c r="HT854" s="12"/>
      <c r="HU854" s="12"/>
      <c r="HV854" s="12"/>
      <c r="HW854" s="12"/>
      <c r="HX854" s="12"/>
      <c r="HY854" s="12"/>
      <c r="HZ854" s="12"/>
      <c r="IA854" s="12"/>
      <c r="IB854" s="12"/>
      <c r="IC854" s="12"/>
      <c r="ID854" s="12"/>
      <c r="IE854" s="12"/>
      <c r="IF854" s="12"/>
      <c r="IG854" s="12"/>
      <c r="IH854" s="12"/>
      <c r="II854" s="12"/>
      <c r="IJ854" s="12"/>
      <c r="IK854" s="12"/>
      <c r="IL854" s="12"/>
      <c r="IM854" s="12"/>
      <c r="IN854" s="12"/>
    </row>
    <row r="855" spans="1:248" s="38" customFormat="1" ht="15.6" customHeight="1" x14ac:dyDescent="0.25">
      <c r="A855" s="39">
        <v>3</v>
      </c>
      <c r="B855" s="43" t="s">
        <v>755</v>
      </c>
      <c r="C855" s="42">
        <f>E395</f>
        <v>18</v>
      </c>
      <c r="D855" s="78"/>
      <c r="E855" s="78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P855" s="12"/>
      <c r="DQ855" s="12"/>
      <c r="DR855" s="12"/>
      <c r="DS855" s="12"/>
      <c r="DT855" s="12"/>
      <c r="DU855" s="12"/>
      <c r="DV855" s="12"/>
      <c r="DW855" s="12"/>
      <c r="DX855" s="12"/>
      <c r="DY855" s="12"/>
      <c r="DZ855" s="12"/>
      <c r="EA855" s="12"/>
      <c r="EB855" s="12"/>
      <c r="EC855" s="12"/>
      <c r="ED855" s="12"/>
      <c r="EE855" s="12"/>
      <c r="EF855" s="12"/>
      <c r="EG855" s="12"/>
      <c r="EH855" s="12"/>
      <c r="EI855" s="12"/>
      <c r="EJ855" s="12"/>
      <c r="EK855" s="12"/>
      <c r="EL855" s="12"/>
      <c r="EM855" s="12"/>
      <c r="EN855" s="12"/>
      <c r="EO855" s="12"/>
      <c r="EP855" s="12"/>
      <c r="EQ855" s="12"/>
      <c r="ER855" s="12"/>
      <c r="ES855" s="12"/>
      <c r="ET855" s="12"/>
      <c r="EU855" s="12"/>
      <c r="EV855" s="12"/>
      <c r="EW855" s="12"/>
      <c r="EX855" s="12"/>
      <c r="EY855" s="12"/>
      <c r="EZ855" s="12"/>
      <c r="FA855" s="12"/>
      <c r="FB855" s="12"/>
      <c r="FC855" s="12"/>
      <c r="FD855" s="12"/>
      <c r="FE855" s="12"/>
      <c r="FF855" s="12"/>
      <c r="FG855" s="12"/>
      <c r="FH855" s="12"/>
      <c r="FI855" s="12"/>
      <c r="FJ855" s="12"/>
      <c r="FK855" s="12"/>
      <c r="FL855" s="12"/>
      <c r="FM855" s="12"/>
      <c r="FN855" s="12"/>
      <c r="FO855" s="12"/>
      <c r="FP855" s="12"/>
      <c r="FQ855" s="12"/>
      <c r="FR855" s="12"/>
      <c r="FS855" s="12"/>
      <c r="FT855" s="12"/>
      <c r="FU855" s="12"/>
      <c r="FV855" s="12"/>
      <c r="FW855" s="12"/>
      <c r="FX855" s="12"/>
      <c r="FY855" s="12"/>
      <c r="FZ855" s="12"/>
      <c r="GA855" s="12"/>
      <c r="GB855" s="12"/>
      <c r="GC855" s="12"/>
      <c r="GD855" s="12"/>
      <c r="GE855" s="12"/>
      <c r="GF855" s="12"/>
      <c r="GG855" s="12"/>
      <c r="GH855" s="12"/>
      <c r="GI855" s="12"/>
      <c r="GJ855" s="12"/>
      <c r="GK855" s="12"/>
      <c r="GL855" s="12"/>
      <c r="GM855" s="12"/>
      <c r="GN855" s="12"/>
      <c r="GO855" s="12"/>
      <c r="GP855" s="12"/>
      <c r="GQ855" s="12"/>
      <c r="GR855" s="12"/>
      <c r="GS855" s="12"/>
      <c r="GT855" s="12"/>
      <c r="GU855" s="12"/>
      <c r="GV855" s="12"/>
      <c r="GW855" s="12"/>
      <c r="GX855" s="12"/>
      <c r="GY855" s="12"/>
      <c r="GZ855" s="12"/>
      <c r="HA855" s="12"/>
      <c r="HB855" s="12"/>
      <c r="HC855" s="12"/>
      <c r="HD855" s="12"/>
      <c r="HE855" s="12"/>
      <c r="HF855" s="12"/>
      <c r="HG855" s="12"/>
      <c r="HH855" s="12"/>
      <c r="HI855" s="12"/>
      <c r="HJ855" s="12"/>
      <c r="HK855" s="12"/>
      <c r="HL855" s="12"/>
      <c r="HM855" s="12"/>
      <c r="HN855" s="12"/>
      <c r="HO855" s="12"/>
      <c r="HP855" s="12"/>
      <c r="HQ855" s="12"/>
      <c r="HR855" s="12"/>
      <c r="HS855" s="12"/>
      <c r="HT855" s="12"/>
      <c r="HU855" s="12"/>
      <c r="HV855" s="12"/>
      <c r="HW855" s="12"/>
      <c r="HX855" s="12"/>
      <c r="HY855" s="12"/>
      <c r="HZ855" s="12"/>
      <c r="IA855" s="12"/>
      <c r="IB855" s="12"/>
      <c r="IC855" s="12"/>
      <c r="ID855" s="12"/>
      <c r="IE855" s="12"/>
      <c r="IF855" s="12"/>
      <c r="IG855" s="12"/>
      <c r="IH855" s="12"/>
      <c r="II855" s="12"/>
      <c r="IJ855" s="12"/>
      <c r="IK855" s="12"/>
      <c r="IL855" s="12"/>
      <c r="IM855" s="12"/>
      <c r="IN855" s="12"/>
    </row>
    <row r="856" spans="1:248" s="38" customFormat="1" ht="15.6" customHeight="1" x14ac:dyDescent="0.25">
      <c r="A856" s="39">
        <v>4</v>
      </c>
      <c r="B856" s="40" t="s">
        <v>756</v>
      </c>
      <c r="C856" s="42">
        <f>E409</f>
        <v>35</v>
      </c>
      <c r="D856" s="78"/>
      <c r="E856" s="78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P856" s="12"/>
      <c r="DQ856" s="12"/>
      <c r="DR856" s="12"/>
      <c r="DS856" s="12"/>
      <c r="DT856" s="12"/>
      <c r="DU856" s="12"/>
      <c r="DV856" s="12"/>
      <c r="DW856" s="12"/>
      <c r="DX856" s="12"/>
      <c r="DY856" s="12"/>
      <c r="DZ856" s="12"/>
      <c r="EA856" s="12"/>
      <c r="EB856" s="12"/>
      <c r="EC856" s="12"/>
      <c r="ED856" s="12"/>
      <c r="EE856" s="12"/>
      <c r="EF856" s="12"/>
      <c r="EG856" s="12"/>
      <c r="EH856" s="12"/>
      <c r="EI856" s="12"/>
      <c r="EJ856" s="12"/>
      <c r="EK856" s="12"/>
      <c r="EL856" s="12"/>
      <c r="EM856" s="12"/>
      <c r="EN856" s="12"/>
      <c r="EO856" s="12"/>
      <c r="EP856" s="12"/>
      <c r="EQ856" s="12"/>
      <c r="ER856" s="12"/>
      <c r="ES856" s="12"/>
      <c r="ET856" s="12"/>
      <c r="EU856" s="12"/>
      <c r="EV856" s="12"/>
      <c r="EW856" s="12"/>
      <c r="EX856" s="12"/>
      <c r="EY856" s="12"/>
      <c r="EZ856" s="12"/>
      <c r="FA856" s="12"/>
      <c r="FB856" s="12"/>
      <c r="FC856" s="12"/>
      <c r="FD856" s="12"/>
      <c r="FE856" s="12"/>
      <c r="FF856" s="12"/>
      <c r="FG856" s="12"/>
      <c r="FH856" s="12"/>
      <c r="FI856" s="12"/>
      <c r="FJ856" s="12"/>
      <c r="FK856" s="12"/>
      <c r="FL856" s="12"/>
      <c r="FM856" s="12"/>
      <c r="FN856" s="12"/>
      <c r="FO856" s="12"/>
      <c r="FP856" s="12"/>
      <c r="FQ856" s="12"/>
      <c r="FR856" s="12"/>
      <c r="FS856" s="12"/>
      <c r="FT856" s="12"/>
      <c r="FU856" s="12"/>
      <c r="FV856" s="12"/>
      <c r="FW856" s="12"/>
      <c r="FX856" s="12"/>
      <c r="FY856" s="12"/>
      <c r="FZ856" s="12"/>
      <c r="GA856" s="12"/>
      <c r="GB856" s="12"/>
      <c r="GC856" s="12"/>
      <c r="GD856" s="12"/>
      <c r="GE856" s="12"/>
      <c r="GF856" s="12"/>
      <c r="GG856" s="12"/>
      <c r="GH856" s="12"/>
      <c r="GI856" s="12"/>
      <c r="GJ856" s="12"/>
      <c r="GK856" s="12"/>
      <c r="GL856" s="12"/>
      <c r="GM856" s="12"/>
      <c r="GN856" s="12"/>
      <c r="GO856" s="12"/>
      <c r="GP856" s="12"/>
      <c r="GQ856" s="12"/>
      <c r="GR856" s="12"/>
      <c r="GS856" s="12"/>
      <c r="GT856" s="12"/>
      <c r="GU856" s="12"/>
      <c r="GV856" s="12"/>
      <c r="GW856" s="12"/>
      <c r="GX856" s="12"/>
      <c r="GY856" s="12"/>
      <c r="GZ856" s="12"/>
      <c r="HA856" s="12"/>
      <c r="HB856" s="12"/>
      <c r="HC856" s="12"/>
      <c r="HD856" s="12"/>
      <c r="HE856" s="12"/>
      <c r="HF856" s="12"/>
      <c r="HG856" s="12"/>
      <c r="HH856" s="12"/>
      <c r="HI856" s="12"/>
      <c r="HJ856" s="12"/>
      <c r="HK856" s="12"/>
      <c r="HL856" s="12"/>
      <c r="HM856" s="12"/>
      <c r="HN856" s="12"/>
      <c r="HO856" s="12"/>
      <c r="HP856" s="12"/>
      <c r="HQ856" s="12"/>
      <c r="HR856" s="12"/>
      <c r="HS856" s="12"/>
      <c r="HT856" s="12"/>
      <c r="HU856" s="12"/>
      <c r="HV856" s="12"/>
      <c r="HW856" s="12"/>
      <c r="HX856" s="12"/>
      <c r="HY856" s="12"/>
      <c r="HZ856" s="12"/>
      <c r="IA856" s="12"/>
      <c r="IB856" s="12"/>
      <c r="IC856" s="12"/>
      <c r="ID856" s="12"/>
      <c r="IE856" s="12"/>
      <c r="IF856" s="12"/>
      <c r="IG856" s="12"/>
      <c r="IH856" s="12"/>
      <c r="II856" s="12"/>
      <c r="IJ856" s="12"/>
      <c r="IK856" s="12"/>
      <c r="IL856" s="12"/>
      <c r="IM856" s="12"/>
      <c r="IN856" s="12"/>
    </row>
    <row r="857" spans="1:248" s="38" customFormat="1" ht="15.6" customHeight="1" x14ac:dyDescent="0.25">
      <c r="A857" s="39">
        <v>5</v>
      </c>
      <c r="B857" s="40" t="s">
        <v>764</v>
      </c>
      <c r="C857" s="42">
        <f>E473</f>
        <v>365</v>
      </c>
      <c r="D857" s="73" t="s">
        <v>793</v>
      </c>
      <c r="E857" s="73"/>
      <c r="F857" s="37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P857" s="12"/>
      <c r="DQ857" s="12"/>
      <c r="DR857" s="12"/>
      <c r="DS857" s="12"/>
      <c r="DT857" s="12"/>
      <c r="DU857" s="12"/>
      <c r="DV857" s="12"/>
      <c r="DW857" s="12"/>
      <c r="DX857" s="12"/>
      <c r="DY857" s="12"/>
      <c r="DZ857" s="12"/>
      <c r="EA857" s="12"/>
      <c r="EB857" s="12"/>
      <c r="EC857" s="12"/>
      <c r="ED857" s="12"/>
      <c r="EE857" s="12"/>
      <c r="EF857" s="12"/>
      <c r="EG857" s="12"/>
      <c r="EH857" s="12"/>
      <c r="EI857" s="12"/>
      <c r="EJ857" s="12"/>
      <c r="EK857" s="12"/>
      <c r="EL857" s="12"/>
      <c r="EM857" s="12"/>
      <c r="EN857" s="12"/>
      <c r="EO857" s="12"/>
      <c r="EP857" s="12"/>
      <c r="EQ857" s="12"/>
      <c r="ER857" s="12"/>
      <c r="ES857" s="12"/>
      <c r="ET857" s="12"/>
      <c r="EU857" s="12"/>
      <c r="EV857" s="12"/>
      <c r="EW857" s="12"/>
      <c r="EX857" s="12"/>
      <c r="EY857" s="12"/>
      <c r="EZ857" s="12"/>
      <c r="FA857" s="12"/>
      <c r="FB857" s="12"/>
      <c r="FC857" s="12"/>
      <c r="FD857" s="12"/>
      <c r="FE857" s="12"/>
      <c r="FF857" s="12"/>
      <c r="FG857" s="12"/>
      <c r="FH857" s="12"/>
      <c r="FI857" s="12"/>
      <c r="FJ857" s="12"/>
      <c r="FK857" s="12"/>
      <c r="FL857" s="12"/>
      <c r="FM857" s="12"/>
      <c r="FN857" s="12"/>
      <c r="FO857" s="12"/>
      <c r="FP857" s="12"/>
      <c r="FQ857" s="12"/>
      <c r="FR857" s="12"/>
      <c r="FS857" s="12"/>
      <c r="FT857" s="12"/>
      <c r="FU857" s="12"/>
      <c r="FV857" s="12"/>
      <c r="FW857" s="12"/>
      <c r="FX857" s="12"/>
      <c r="FY857" s="12"/>
      <c r="FZ857" s="12"/>
      <c r="GA857" s="12"/>
      <c r="GB857" s="12"/>
      <c r="GC857" s="12"/>
      <c r="GD857" s="12"/>
      <c r="GE857" s="12"/>
      <c r="GF857" s="12"/>
      <c r="GG857" s="12"/>
      <c r="GH857" s="12"/>
      <c r="GI857" s="12"/>
      <c r="GJ857" s="12"/>
      <c r="GK857" s="12"/>
      <c r="GL857" s="12"/>
      <c r="GM857" s="12"/>
      <c r="GN857" s="12"/>
      <c r="GO857" s="12"/>
      <c r="GP857" s="12"/>
      <c r="GQ857" s="12"/>
      <c r="GR857" s="12"/>
      <c r="GS857" s="12"/>
      <c r="GT857" s="12"/>
      <c r="GU857" s="12"/>
      <c r="GV857" s="12"/>
      <c r="GW857" s="12"/>
      <c r="GX857" s="12"/>
      <c r="GY857" s="12"/>
      <c r="GZ857" s="12"/>
      <c r="HA857" s="12"/>
      <c r="HB857" s="12"/>
      <c r="HC857" s="12"/>
      <c r="HD857" s="12"/>
      <c r="HE857" s="12"/>
      <c r="HF857" s="12"/>
      <c r="HG857" s="12"/>
      <c r="HH857" s="12"/>
      <c r="HI857" s="12"/>
      <c r="HJ857" s="12"/>
      <c r="HK857" s="12"/>
      <c r="HL857" s="12"/>
      <c r="HM857" s="12"/>
      <c r="HN857" s="12"/>
      <c r="HO857" s="12"/>
      <c r="HP857" s="12"/>
      <c r="HQ857" s="12"/>
      <c r="HR857" s="12"/>
      <c r="HS857" s="12"/>
      <c r="HT857" s="12"/>
      <c r="HU857" s="12"/>
      <c r="HV857" s="12"/>
      <c r="HW857" s="12"/>
      <c r="HX857" s="12"/>
      <c r="HY857" s="12"/>
      <c r="HZ857" s="12"/>
      <c r="IA857" s="12"/>
      <c r="IB857" s="12"/>
      <c r="IC857" s="12"/>
      <c r="ID857" s="12"/>
      <c r="IE857" s="12"/>
      <c r="IF857" s="12"/>
      <c r="IG857" s="12"/>
      <c r="IH857" s="12"/>
      <c r="II857" s="12"/>
      <c r="IJ857" s="12"/>
      <c r="IK857" s="12"/>
      <c r="IL857" s="12"/>
      <c r="IM857" s="12"/>
      <c r="IN857" s="12"/>
    </row>
    <row r="858" spans="1:248" s="38" customFormat="1" ht="15.6" customHeight="1" x14ac:dyDescent="0.25">
      <c r="A858" s="39">
        <v>6</v>
      </c>
      <c r="B858" s="40" t="s">
        <v>794</v>
      </c>
      <c r="C858" s="42">
        <f>E503</f>
        <v>983</v>
      </c>
      <c r="D858" s="73" t="s">
        <v>795</v>
      </c>
      <c r="E858" s="73"/>
      <c r="F858" s="37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P858" s="12"/>
      <c r="DQ858" s="12"/>
      <c r="DR858" s="12"/>
      <c r="DS858" s="12"/>
      <c r="DT858" s="12"/>
      <c r="DU858" s="12"/>
      <c r="DV858" s="12"/>
      <c r="DW858" s="12"/>
      <c r="DX858" s="12"/>
      <c r="DY858" s="12"/>
      <c r="DZ858" s="12"/>
      <c r="EA858" s="12"/>
      <c r="EB858" s="12"/>
      <c r="EC858" s="12"/>
      <c r="ED858" s="12"/>
      <c r="EE858" s="12"/>
      <c r="EF858" s="12"/>
      <c r="EG858" s="12"/>
      <c r="EH858" s="12"/>
      <c r="EI858" s="12"/>
      <c r="EJ858" s="12"/>
      <c r="EK858" s="12"/>
      <c r="EL858" s="12"/>
      <c r="EM858" s="12"/>
      <c r="EN858" s="12"/>
      <c r="EO858" s="12"/>
      <c r="EP858" s="12"/>
      <c r="EQ858" s="12"/>
      <c r="ER858" s="12"/>
      <c r="ES858" s="12"/>
      <c r="ET858" s="12"/>
      <c r="EU858" s="12"/>
      <c r="EV858" s="12"/>
      <c r="EW858" s="12"/>
      <c r="EX858" s="12"/>
      <c r="EY858" s="12"/>
      <c r="EZ858" s="12"/>
      <c r="FA858" s="12"/>
      <c r="FB858" s="12"/>
      <c r="FC858" s="12"/>
      <c r="FD858" s="12"/>
      <c r="FE858" s="12"/>
      <c r="FF858" s="12"/>
      <c r="FG858" s="12"/>
      <c r="FH858" s="12"/>
      <c r="FI858" s="12"/>
      <c r="FJ858" s="12"/>
      <c r="FK858" s="12"/>
      <c r="FL858" s="12"/>
      <c r="FM858" s="12"/>
      <c r="FN858" s="12"/>
      <c r="FO858" s="12"/>
      <c r="FP858" s="12"/>
      <c r="FQ858" s="12"/>
      <c r="FR858" s="12"/>
      <c r="FS858" s="12"/>
      <c r="FT858" s="12"/>
      <c r="FU858" s="12"/>
      <c r="FV858" s="12"/>
      <c r="FW858" s="12"/>
      <c r="FX858" s="12"/>
      <c r="FY858" s="12"/>
      <c r="FZ858" s="12"/>
      <c r="GA858" s="12"/>
      <c r="GB858" s="12"/>
      <c r="GC858" s="12"/>
      <c r="GD858" s="12"/>
      <c r="GE858" s="12"/>
      <c r="GF858" s="12"/>
      <c r="GG858" s="12"/>
      <c r="GH858" s="12"/>
      <c r="GI858" s="12"/>
      <c r="GJ858" s="12"/>
      <c r="GK858" s="12"/>
      <c r="GL858" s="12"/>
      <c r="GM858" s="12"/>
      <c r="GN858" s="12"/>
      <c r="GO858" s="12"/>
      <c r="GP858" s="12"/>
      <c r="GQ858" s="12"/>
      <c r="GR858" s="12"/>
      <c r="GS858" s="12"/>
      <c r="GT858" s="12"/>
      <c r="GU858" s="12"/>
      <c r="GV858" s="12"/>
      <c r="GW858" s="12"/>
      <c r="GX858" s="12"/>
      <c r="GY858" s="12"/>
      <c r="GZ858" s="12"/>
      <c r="HA858" s="12"/>
      <c r="HB858" s="12"/>
      <c r="HC858" s="12"/>
      <c r="HD858" s="12"/>
      <c r="HE858" s="12"/>
      <c r="HF858" s="12"/>
      <c r="HG858" s="12"/>
      <c r="HH858" s="12"/>
      <c r="HI858" s="12"/>
      <c r="HJ858" s="12"/>
      <c r="HK858" s="12"/>
      <c r="HL858" s="12"/>
      <c r="HM858" s="12"/>
      <c r="HN858" s="12"/>
      <c r="HO858" s="12"/>
      <c r="HP858" s="12"/>
      <c r="HQ858" s="12"/>
      <c r="HR858" s="12"/>
      <c r="HS858" s="12"/>
      <c r="HT858" s="12"/>
      <c r="HU858" s="12"/>
      <c r="HV858" s="12"/>
      <c r="HW858" s="12"/>
      <c r="HX858" s="12"/>
      <c r="HY858" s="12"/>
      <c r="HZ858" s="12"/>
      <c r="IA858" s="12"/>
      <c r="IB858" s="12"/>
      <c r="IC858" s="12"/>
      <c r="ID858" s="12"/>
      <c r="IE858" s="12"/>
      <c r="IF858" s="12"/>
      <c r="IG858" s="12"/>
      <c r="IH858" s="12"/>
      <c r="II858" s="12"/>
      <c r="IJ858" s="12"/>
      <c r="IK858" s="12"/>
      <c r="IL858" s="12"/>
      <c r="IM858" s="12"/>
      <c r="IN858" s="12"/>
    </row>
    <row r="859" spans="1:248" s="38" customFormat="1" ht="15.6" customHeight="1" x14ac:dyDescent="0.25">
      <c r="A859" s="39">
        <v>7</v>
      </c>
      <c r="B859" s="40" t="s">
        <v>769</v>
      </c>
      <c r="C859" s="42">
        <f>E570</f>
        <v>56</v>
      </c>
      <c r="D859" s="73" t="s">
        <v>775</v>
      </c>
      <c r="E859" s="73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P859" s="12"/>
      <c r="DQ859" s="12"/>
      <c r="DR859" s="12"/>
      <c r="DS859" s="12"/>
      <c r="DT859" s="12"/>
      <c r="DU859" s="12"/>
      <c r="DV859" s="12"/>
      <c r="DW859" s="12"/>
      <c r="DX859" s="12"/>
      <c r="DY859" s="12"/>
      <c r="DZ859" s="12"/>
      <c r="EA859" s="12"/>
      <c r="EB859" s="12"/>
      <c r="EC859" s="12"/>
      <c r="ED859" s="12"/>
      <c r="EE859" s="12"/>
      <c r="EF859" s="12"/>
      <c r="EG859" s="12"/>
      <c r="EH859" s="12"/>
      <c r="EI859" s="12"/>
      <c r="EJ859" s="12"/>
      <c r="EK859" s="12"/>
      <c r="EL859" s="12"/>
      <c r="EM859" s="12"/>
      <c r="EN859" s="12"/>
      <c r="EO859" s="12"/>
      <c r="EP859" s="12"/>
      <c r="EQ859" s="12"/>
      <c r="ER859" s="12"/>
      <c r="ES859" s="12"/>
      <c r="ET859" s="12"/>
      <c r="EU859" s="12"/>
      <c r="EV859" s="12"/>
      <c r="EW859" s="12"/>
      <c r="EX859" s="12"/>
      <c r="EY859" s="12"/>
      <c r="EZ859" s="12"/>
      <c r="FA859" s="12"/>
      <c r="FB859" s="12"/>
      <c r="FC859" s="12"/>
      <c r="FD859" s="12"/>
      <c r="FE859" s="12"/>
      <c r="FF859" s="12"/>
      <c r="FG859" s="12"/>
      <c r="FH859" s="12"/>
      <c r="FI859" s="12"/>
      <c r="FJ859" s="12"/>
      <c r="FK859" s="12"/>
      <c r="FL859" s="12"/>
      <c r="FM859" s="12"/>
      <c r="FN859" s="12"/>
      <c r="FO859" s="12"/>
      <c r="FP859" s="12"/>
      <c r="FQ859" s="12"/>
      <c r="FR859" s="12"/>
      <c r="FS859" s="12"/>
      <c r="FT859" s="12"/>
      <c r="FU859" s="12"/>
      <c r="FV859" s="12"/>
      <c r="FW859" s="12"/>
      <c r="FX859" s="12"/>
      <c r="FY859" s="12"/>
      <c r="FZ859" s="12"/>
      <c r="GA859" s="12"/>
      <c r="GB859" s="12"/>
      <c r="GC859" s="12"/>
      <c r="GD859" s="12"/>
      <c r="GE859" s="12"/>
      <c r="GF859" s="12"/>
      <c r="GG859" s="12"/>
      <c r="GH859" s="12"/>
      <c r="GI859" s="12"/>
      <c r="GJ859" s="12"/>
      <c r="GK859" s="12"/>
      <c r="GL859" s="12"/>
      <c r="GM859" s="12"/>
      <c r="GN859" s="12"/>
      <c r="GO859" s="12"/>
      <c r="GP859" s="12"/>
      <c r="GQ859" s="12"/>
      <c r="GR859" s="12"/>
      <c r="GS859" s="12"/>
      <c r="GT859" s="12"/>
      <c r="GU859" s="12"/>
      <c r="GV859" s="12"/>
      <c r="GW859" s="12"/>
      <c r="GX859" s="12"/>
      <c r="GY859" s="12"/>
      <c r="GZ859" s="12"/>
      <c r="HA859" s="12"/>
      <c r="HB859" s="12"/>
      <c r="HC859" s="12"/>
      <c r="HD859" s="12"/>
      <c r="HE859" s="12"/>
      <c r="HF859" s="12"/>
      <c r="HG859" s="12"/>
      <c r="HH859" s="12"/>
      <c r="HI859" s="12"/>
      <c r="HJ859" s="12"/>
      <c r="HK859" s="12"/>
      <c r="HL859" s="12"/>
      <c r="HM859" s="12"/>
      <c r="HN859" s="12"/>
      <c r="HO859" s="12"/>
      <c r="HP859" s="12"/>
      <c r="HQ859" s="12"/>
      <c r="HR859" s="12"/>
      <c r="HS859" s="12"/>
      <c r="HT859" s="12"/>
      <c r="HU859" s="12"/>
      <c r="HV859" s="12"/>
      <c r="HW859" s="12"/>
      <c r="HX859" s="12"/>
      <c r="HY859" s="12"/>
      <c r="HZ859" s="12"/>
      <c r="IA859" s="12"/>
      <c r="IB859" s="12"/>
      <c r="IC859" s="12"/>
      <c r="ID859" s="12"/>
      <c r="IE859" s="12"/>
      <c r="IF859" s="12"/>
      <c r="IG859" s="12"/>
      <c r="IH859" s="12"/>
      <c r="II859" s="12"/>
      <c r="IJ859" s="12"/>
      <c r="IK859" s="12"/>
      <c r="IL859" s="12"/>
      <c r="IM859" s="12"/>
      <c r="IN859" s="12"/>
    </row>
    <row r="860" spans="1:248" s="38" customFormat="1" ht="15.6" customHeight="1" x14ac:dyDescent="0.25">
      <c r="A860" s="39">
        <v>8</v>
      </c>
      <c r="B860" s="40" t="s">
        <v>770</v>
      </c>
      <c r="C860" s="41">
        <f>E818</f>
        <v>2018</v>
      </c>
      <c r="D860" s="73" t="s">
        <v>776</v>
      </c>
      <c r="E860" s="73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P860" s="12"/>
      <c r="DQ860" s="12"/>
      <c r="DR860" s="12"/>
      <c r="DS860" s="12"/>
      <c r="DT860" s="12"/>
      <c r="DU860" s="12"/>
      <c r="DV860" s="12"/>
      <c r="DW860" s="12"/>
      <c r="DX860" s="12"/>
      <c r="DY860" s="12"/>
      <c r="DZ860" s="12"/>
      <c r="EA860" s="12"/>
      <c r="EB860" s="12"/>
      <c r="EC860" s="12"/>
      <c r="ED860" s="12"/>
      <c r="EE860" s="12"/>
      <c r="EF860" s="12"/>
      <c r="EG860" s="12"/>
      <c r="EH860" s="12"/>
      <c r="EI860" s="12"/>
      <c r="EJ860" s="12"/>
      <c r="EK860" s="12"/>
      <c r="EL860" s="12"/>
      <c r="EM860" s="12"/>
      <c r="EN860" s="12"/>
      <c r="EO860" s="12"/>
      <c r="EP860" s="12"/>
      <c r="EQ860" s="12"/>
      <c r="ER860" s="12"/>
      <c r="ES860" s="12"/>
      <c r="ET860" s="12"/>
      <c r="EU860" s="12"/>
      <c r="EV860" s="12"/>
      <c r="EW860" s="12"/>
      <c r="EX860" s="12"/>
      <c r="EY860" s="12"/>
      <c r="EZ860" s="12"/>
      <c r="FA860" s="12"/>
      <c r="FB860" s="12"/>
      <c r="FC860" s="12"/>
      <c r="FD860" s="12"/>
      <c r="FE860" s="12"/>
      <c r="FF860" s="12"/>
      <c r="FG860" s="12"/>
      <c r="FH860" s="12"/>
      <c r="FI860" s="12"/>
      <c r="FJ860" s="12"/>
      <c r="FK860" s="12"/>
      <c r="FL860" s="12"/>
      <c r="FM860" s="12"/>
      <c r="FN860" s="12"/>
      <c r="FO860" s="12"/>
      <c r="FP860" s="12"/>
      <c r="FQ860" s="12"/>
      <c r="FR860" s="12"/>
      <c r="FS860" s="12"/>
      <c r="FT860" s="12"/>
      <c r="FU860" s="12"/>
      <c r="FV860" s="12"/>
      <c r="FW860" s="12"/>
      <c r="FX860" s="12"/>
      <c r="FY860" s="12"/>
      <c r="FZ860" s="12"/>
      <c r="GA860" s="12"/>
      <c r="GB860" s="12"/>
      <c r="GC860" s="12"/>
      <c r="GD860" s="12"/>
      <c r="GE860" s="12"/>
      <c r="GF860" s="12"/>
      <c r="GG860" s="12"/>
      <c r="GH860" s="12"/>
      <c r="GI860" s="12"/>
      <c r="GJ860" s="12"/>
      <c r="GK860" s="12"/>
      <c r="GL860" s="12"/>
      <c r="GM860" s="12"/>
      <c r="GN860" s="12"/>
      <c r="GO860" s="12"/>
      <c r="GP860" s="12"/>
      <c r="GQ860" s="12"/>
      <c r="GR860" s="12"/>
      <c r="GS860" s="12"/>
      <c r="GT860" s="12"/>
      <c r="GU860" s="12"/>
      <c r="GV860" s="12"/>
      <c r="GW860" s="12"/>
      <c r="GX860" s="12"/>
      <c r="GY860" s="12"/>
      <c r="GZ860" s="12"/>
      <c r="HA860" s="12"/>
      <c r="HB860" s="12"/>
      <c r="HC860" s="12"/>
      <c r="HD860" s="12"/>
      <c r="HE860" s="12"/>
      <c r="HF860" s="12"/>
      <c r="HG860" s="12"/>
      <c r="HH860" s="12"/>
      <c r="HI860" s="12"/>
      <c r="HJ860" s="12"/>
      <c r="HK860" s="12"/>
      <c r="HL860" s="12"/>
      <c r="HM860" s="12"/>
      <c r="HN860" s="12"/>
      <c r="HO860" s="12"/>
      <c r="HP860" s="12"/>
      <c r="HQ860" s="12"/>
      <c r="HR860" s="12"/>
      <c r="HS860" s="12"/>
      <c r="HT860" s="12"/>
      <c r="HU860" s="12"/>
      <c r="HV860" s="12"/>
      <c r="HW860" s="12"/>
      <c r="HX860" s="12"/>
      <c r="HY860" s="12"/>
      <c r="HZ860" s="12"/>
      <c r="IA860" s="12"/>
      <c r="IB860" s="12"/>
      <c r="IC860" s="12"/>
      <c r="ID860" s="12"/>
      <c r="IE860" s="12"/>
      <c r="IF860" s="12"/>
      <c r="IG860" s="12"/>
      <c r="IH860" s="12"/>
      <c r="II860" s="12"/>
      <c r="IJ860" s="12"/>
      <c r="IK860" s="12"/>
      <c r="IL860" s="12"/>
      <c r="IM860" s="12"/>
      <c r="IN860" s="12"/>
    </row>
    <row r="861" spans="1:248" s="38" customFormat="1" ht="15.75" x14ac:dyDescent="0.25">
      <c r="A861" s="33"/>
      <c r="B861" s="43"/>
      <c r="C861" s="35"/>
      <c r="D861" s="36"/>
      <c r="E861" s="36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P861" s="12"/>
      <c r="DQ861" s="12"/>
      <c r="DR861" s="12"/>
      <c r="DS861" s="12"/>
      <c r="DT861" s="12"/>
      <c r="DU861" s="12"/>
      <c r="DV861" s="12"/>
      <c r="DW861" s="12"/>
      <c r="DX861" s="12"/>
      <c r="DY861" s="12"/>
      <c r="DZ861" s="12"/>
      <c r="EA861" s="12"/>
      <c r="EB861" s="12"/>
      <c r="EC861" s="12"/>
      <c r="ED861" s="12"/>
      <c r="EE861" s="12"/>
      <c r="EF861" s="12"/>
      <c r="EG861" s="12"/>
      <c r="EH861" s="12"/>
      <c r="EI861" s="12"/>
      <c r="EJ861" s="12"/>
      <c r="EK861" s="12"/>
      <c r="EL861" s="12"/>
      <c r="EM861" s="12"/>
      <c r="EN861" s="12"/>
      <c r="EO861" s="12"/>
      <c r="EP861" s="12"/>
      <c r="EQ861" s="12"/>
      <c r="ER861" s="12"/>
      <c r="ES861" s="12"/>
      <c r="ET861" s="12"/>
      <c r="EU861" s="12"/>
      <c r="EV861" s="12"/>
      <c r="EW861" s="12"/>
      <c r="EX861" s="12"/>
      <c r="EY861" s="12"/>
      <c r="EZ861" s="12"/>
      <c r="FA861" s="12"/>
      <c r="FB861" s="12"/>
      <c r="FC861" s="12"/>
      <c r="FD861" s="12"/>
      <c r="FE861" s="12"/>
      <c r="FF861" s="12"/>
      <c r="FG861" s="12"/>
      <c r="FH861" s="12"/>
      <c r="FI861" s="12"/>
      <c r="FJ861" s="12"/>
      <c r="FK861" s="12"/>
      <c r="FL861" s="12"/>
      <c r="FM861" s="12"/>
      <c r="FN861" s="12"/>
      <c r="FO861" s="12"/>
      <c r="FP861" s="12"/>
      <c r="FQ861" s="12"/>
      <c r="FR861" s="12"/>
      <c r="FS861" s="12"/>
      <c r="FT861" s="12"/>
      <c r="FU861" s="12"/>
      <c r="FV861" s="12"/>
      <c r="FW861" s="12"/>
      <c r="FX861" s="12"/>
      <c r="FY861" s="12"/>
      <c r="FZ861" s="12"/>
      <c r="GA861" s="12"/>
      <c r="GB861" s="12"/>
      <c r="GC861" s="12"/>
      <c r="GD861" s="12"/>
      <c r="GE861" s="12"/>
      <c r="GF861" s="12"/>
      <c r="GG861" s="12"/>
      <c r="GH861" s="12"/>
      <c r="GI861" s="12"/>
      <c r="GJ861" s="12"/>
      <c r="GK861" s="12"/>
      <c r="GL861" s="12"/>
      <c r="GM861" s="12"/>
      <c r="GN861" s="12"/>
      <c r="GO861" s="12"/>
      <c r="GP861" s="12"/>
      <c r="GQ861" s="12"/>
      <c r="GR861" s="12"/>
      <c r="GS861" s="12"/>
      <c r="GT861" s="12"/>
      <c r="GU861" s="12"/>
      <c r="GV861" s="12"/>
      <c r="GW861" s="12"/>
      <c r="GX861" s="12"/>
      <c r="GY861" s="12"/>
      <c r="GZ861" s="12"/>
      <c r="HA861" s="12"/>
      <c r="HB861" s="12"/>
      <c r="HC861" s="12"/>
      <c r="HD861" s="12"/>
      <c r="HE861" s="12"/>
      <c r="HF861" s="12"/>
      <c r="HG861" s="12"/>
      <c r="HH861" s="12"/>
      <c r="HI861" s="12"/>
      <c r="HJ861" s="12"/>
      <c r="HK861" s="12"/>
      <c r="HL861" s="12"/>
      <c r="HM861" s="12"/>
      <c r="HN861" s="12"/>
      <c r="HO861" s="12"/>
      <c r="HP861" s="12"/>
      <c r="HQ861" s="12"/>
      <c r="HR861" s="12"/>
      <c r="HS861" s="12"/>
      <c r="HT861" s="12"/>
      <c r="HU861" s="12"/>
      <c r="HV861" s="12"/>
      <c r="HW861" s="12"/>
      <c r="HX861" s="12"/>
      <c r="HY861" s="12"/>
      <c r="HZ861" s="12"/>
      <c r="IA861" s="12"/>
      <c r="IB861" s="12"/>
      <c r="IC861" s="12"/>
      <c r="ID861" s="12"/>
      <c r="IE861" s="12"/>
      <c r="IF861" s="12"/>
      <c r="IG861" s="12"/>
      <c r="IH861" s="12"/>
      <c r="II861" s="12"/>
      <c r="IJ861" s="12"/>
      <c r="IK861" s="12"/>
      <c r="IL861" s="12"/>
      <c r="IM861" s="12"/>
      <c r="IN861" s="12"/>
    </row>
    <row r="862" spans="1:248" s="38" customFormat="1" ht="17.100000000000001" customHeight="1" x14ac:dyDescent="0.25">
      <c r="A862" s="33"/>
      <c r="B862" s="33"/>
      <c r="C862" s="74" t="s">
        <v>791</v>
      </c>
      <c r="D862" s="74"/>
      <c r="E862" s="74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P862" s="12"/>
      <c r="DQ862" s="12"/>
      <c r="DR862" s="12"/>
      <c r="DS862" s="12"/>
      <c r="DT862" s="12"/>
      <c r="DU862" s="12"/>
      <c r="DV862" s="12"/>
      <c r="DW862" s="12"/>
      <c r="DX862" s="12"/>
      <c r="DY862" s="12"/>
      <c r="DZ862" s="12"/>
      <c r="EA862" s="12"/>
      <c r="EB862" s="12"/>
      <c r="EC862" s="12"/>
      <c r="ED862" s="12"/>
      <c r="EE862" s="12"/>
      <c r="EF862" s="12"/>
      <c r="EG862" s="12"/>
      <c r="EH862" s="12"/>
      <c r="EI862" s="12"/>
      <c r="EJ862" s="12"/>
      <c r="EK862" s="12"/>
      <c r="EL862" s="12"/>
      <c r="EM862" s="12"/>
      <c r="EN862" s="12"/>
      <c r="EO862" s="12"/>
      <c r="EP862" s="12"/>
      <c r="EQ862" s="12"/>
      <c r="ER862" s="12"/>
      <c r="ES862" s="12"/>
      <c r="ET862" s="12"/>
      <c r="EU862" s="12"/>
      <c r="EV862" s="12"/>
      <c r="EW862" s="12"/>
      <c r="EX862" s="12"/>
      <c r="EY862" s="12"/>
      <c r="EZ862" s="12"/>
      <c r="FA862" s="12"/>
      <c r="FB862" s="12"/>
      <c r="FC862" s="12"/>
      <c r="FD862" s="12"/>
      <c r="FE862" s="12"/>
      <c r="FF862" s="12"/>
      <c r="FG862" s="12"/>
      <c r="FH862" s="12"/>
      <c r="FI862" s="12"/>
      <c r="FJ862" s="12"/>
      <c r="FK862" s="12"/>
      <c r="FL862" s="12"/>
      <c r="FM862" s="12"/>
      <c r="FN862" s="12"/>
      <c r="FO862" s="12"/>
      <c r="FP862" s="12"/>
      <c r="FQ862" s="12"/>
      <c r="FR862" s="12"/>
      <c r="FS862" s="12"/>
      <c r="FT862" s="12"/>
      <c r="FU862" s="12"/>
      <c r="FV862" s="12"/>
      <c r="FW862" s="12"/>
      <c r="FX862" s="12"/>
      <c r="FY862" s="12"/>
      <c r="FZ862" s="12"/>
      <c r="GA862" s="12"/>
      <c r="GB862" s="12"/>
      <c r="GC862" s="12"/>
      <c r="GD862" s="12"/>
      <c r="GE862" s="12"/>
      <c r="GF862" s="12"/>
      <c r="GG862" s="12"/>
      <c r="GH862" s="12"/>
      <c r="GI862" s="12"/>
      <c r="GJ862" s="12"/>
      <c r="GK862" s="12"/>
      <c r="GL862" s="12"/>
      <c r="GM862" s="12"/>
      <c r="GN862" s="12"/>
      <c r="GO862" s="12"/>
      <c r="GP862" s="12"/>
      <c r="GQ862" s="12"/>
      <c r="GR862" s="12"/>
      <c r="GS862" s="12"/>
      <c r="GT862" s="12"/>
      <c r="GU862" s="12"/>
      <c r="GV862" s="12"/>
      <c r="GW862" s="12"/>
      <c r="GX862" s="12"/>
      <c r="GY862" s="12"/>
      <c r="GZ862" s="12"/>
      <c r="HA862" s="12"/>
      <c r="HB862" s="12"/>
      <c r="HC862" s="12"/>
      <c r="HD862" s="12"/>
      <c r="HE862" s="12"/>
      <c r="HF862" s="12"/>
      <c r="HG862" s="12"/>
      <c r="HH862" s="12"/>
      <c r="HI862" s="12"/>
      <c r="HJ862" s="12"/>
      <c r="HK862" s="12"/>
      <c r="HL862" s="12"/>
      <c r="HM862" s="12"/>
      <c r="HN862" s="12"/>
      <c r="HO862" s="12"/>
      <c r="HP862" s="12"/>
      <c r="HQ862" s="12"/>
      <c r="HR862" s="12"/>
      <c r="HS862" s="12"/>
      <c r="HT862" s="12"/>
      <c r="HU862" s="12"/>
      <c r="HV862" s="12"/>
      <c r="HW862" s="12"/>
      <c r="HX862" s="12"/>
      <c r="HY862" s="12"/>
      <c r="HZ862" s="12"/>
      <c r="IA862" s="12"/>
      <c r="IB862" s="12"/>
      <c r="IC862" s="12"/>
      <c r="ID862" s="12"/>
      <c r="IE862" s="12"/>
      <c r="IF862" s="12"/>
      <c r="IG862" s="12"/>
      <c r="IH862" s="12"/>
      <c r="II862" s="12"/>
      <c r="IJ862" s="12"/>
      <c r="IK862" s="12"/>
      <c r="IL862" s="12"/>
      <c r="IM862" s="12"/>
      <c r="IN862" s="12"/>
    </row>
    <row r="863" spans="1:248" s="38" customFormat="1" ht="17.100000000000001" customHeight="1" x14ac:dyDescent="0.25">
      <c r="A863" s="75" t="s">
        <v>777</v>
      </c>
      <c r="B863" s="75"/>
      <c r="C863" s="76" t="s">
        <v>778</v>
      </c>
      <c r="D863" s="76"/>
      <c r="E863" s="76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P863" s="12"/>
      <c r="DQ863" s="12"/>
      <c r="DR863" s="12"/>
      <c r="DS863" s="12"/>
      <c r="DT863" s="12"/>
      <c r="DU863" s="12"/>
      <c r="DV863" s="12"/>
      <c r="DW863" s="12"/>
      <c r="DX863" s="12"/>
      <c r="DY863" s="12"/>
      <c r="DZ863" s="12"/>
      <c r="EA863" s="12"/>
      <c r="EB863" s="12"/>
      <c r="EC863" s="12"/>
      <c r="ED863" s="12"/>
      <c r="EE863" s="12"/>
      <c r="EF863" s="12"/>
      <c r="EG863" s="12"/>
      <c r="EH863" s="12"/>
      <c r="EI863" s="12"/>
      <c r="EJ863" s="12"/>
      <c r="EK863" s="12"/>
      <c r="EL863" s="12"/>
      <c r="EM863" s="12"/>
      <c r="EN863" s="12"/>
      <c r="EO863" s="12"/>
      <c r="EP863" s="12"/>
      <c r="EQ863" s="12"/>
      <c r="ER863" s="12"/>
      <c r="ES863" s="12"/>
      <c r="ET863" s="12"/>
      <c r="EU863" s="12"/>
      <c r="EV863" s="12"/>
      <c r="EW863" s="12"/>
      <c r="EX863" s="12"/>
      <c r="EY863" s="12"/>
      <c r="EZ863" s="12"/>
      <c r="FA863" s="12"/>
      <c r="FB863" s="12"/>
      <c r="FC863" s="12"/>
      <c r="FD863" s="12"/>
      <c r="FE863" s="12"/>
      <c r="FF863" s="12"/>
      <c r="FG863" s="12"/>
      <c r="FH863" s="12"/>
      <c r="FI863" s="12"/>
      <c r="FJ863" s="12"/>
      <c r="FK863" s="12"/>
      <c r="FL863" s="12"/>
      <c r="FM863" s="12"/>
      <c r="FN863" s="12"/>
      <c r="FO863" s="12"/>
      <c r="FP863" s="12"/>
      <c r="FQ863" s="12"/>
      <c r="FR863" s="12"/>
      <c r="FS863" s="12"/>
      <c r="FT863" s="12"/>
      <c r="FU863" s="12"/>
      <c r="FV863" s="12"/>
      <c r="FW863" s="12"/>
      <c r="FX863" s="12"/>
      <c r="FY863" s="12"/>
      <c r="FZ863" s="12"/>
      <c r="GA863" s="12"/>
      <c r="GB863" s="12"/>
      <c r="GC863" s="12"/>
      <c r="GD863" s="12"/>
      <c r="GE863" s="12"/>
      <c r="GF863" s="12"/>
      <c r="GG863" s="12"/>
      <c r="GH863" s="12"/>
      <c r="GI863" s="12"/>
      <c r="GJ863" s="12"/>
      <c r="GK863" s="12"/>
      <c r="GL863" s="12"/>
      <c r="GM863" s="12"/>
      <c r="GN863" s="12"/>
      <c r="GO863" s="12"/>
      <c r="GP863" s="12"/>
      <c r="GQ863" s="12"/>
      <c r="GR863" s="12"/>
      <c r="GS863" s="12"/>
      <c r="GT863" s="12"/>
      <c r="GU863" s="12"/>
      <c r="GV863" s="12"/>
      <c r="GW863" s="12"/>
      <c r="GX863" s="12"/>
      <c r="GY863" s="12"/>
      <c r="GZ863" s="12"/>
      <c r="HA863" s="12"/>
      <c r="HB863" s="12"/>
      <c r="HC863" s="12"/>
      <c r="HD863" s="12"/>
      <c r="HE863" s="12"/>
      <c r="HF863" s="12"/>
      <c r="HG863" s="12"/>
      <c r="HH863" s="12"/>
      <c r="HI863" s="12"/>
      <c r="HJ863" s="12"/>
      <c r="HK863" s="12"/>
      <c r="HL863" s="12"/>
      <c r="HM863" s="12"/>
      <c r="HN863" s="12"/>
      <c r="HO863" s="12"/>
      <c r="HP863" s="12"/>
      <c r="HQ863" s="12"/>
      <c r="HR863" s="12"/>
      <c r="HS863" s="12"/>
      <c r="HT863" s="12"/>
      <c r="HU863" s="12"/>
      <c r="HV863" s="12"/>
      <c r="HW863" s="12"/>
      <c r="HX863" s="12"/>
      <c r="HY863" s="12"/>
      <c r="HZ863" s="12"/>
      <c r="IA863" s="12"/>
      <c r="IB863" s="12"/>
      <c r="IC863" s="12"/>
      <c r="ID863" s="12"/>
      <c r="IE863" s="12"/>
      <c r="IF863" s="12"/>
      <c r="IG863" s="12"/>
      <c r="IH863" s="12"/>
      <c r="II863" s="12"/>
      <c r="IJ863" s="12"/>
      <c r="IK863" s="12"/>
      <c r="IL863" s="12"/>
      <c r="IM863" s="12"/>
      <c r="IN863" s="12"/>
    </row>
    <row r="864" spans="1:248" s="38" customFormat="1" ht="15.95" customHeight="1" x14ac:dyDescent="0.25">
      <c r="A864" s="33"/>
      <c r="B864" s="34"/>
      <c r="C864" s="35"/>
      <c r="D864" s="36"/>
      <c r="E864" s="36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P864" s="12"/>
      <c r="DQ864" s="12"/>
      <c r="DR864" s="12"/>
      <c r="DS864" s="12"/>
      <c r="DT864" s="12"/>
      <c r="DU864" s="12"/>
      <c r="DV864" s="12"/>
      <c r="DW864" s="12"/>
      <c r="DX864" s="12"/>
      <c r="DY864" s="12"/>
      <c r="DZ864" s="12"/>
      <c r="EA864" s="12"/>
      <c r="EB864" s="12"/>
      <c r="EC864" s="12"/>
      <c r="ED864" s="12"/>
      <c r="EE864" s="12"/>
      <c r="EF864" s="12"/>
      <c r="EG864" s="12"/>
      <c r="EH864" s="12"/>
      <c r="EI864" s="12"/>
      <c r="EJ864" s="12"/>
      <c r="EK864" s="12"/>
      <c r="EL864" s="12"/>
      <c r="EM864" s="12"/>
      <c r="EN864" s="12"/>
      <c r="EO864" s="12"/>
      <c r="EP864" s="12"/>
      <c r="EQ864" s="12"/>
      <c r="ER864" s="12"/>
      <c r="ES864" s="12"/>
      <c r="ET864" s="12"/>
      <c r="EU864" s="12"/>
      <c r="EV864" s="12"/>
      <c r="EW864" s="12"/>
      <c r="EX864" s="12"/>
      <c r="EY864" s="12"/>
      <c r="EZ864" s="12"/>
      <c r="FA864" s="12"/>
      <c r="FB864" s="12"/>
      <c r="FC864" s="12"/>
      <c r="FD864" s="12"/>
      <c r="FE864" s="12"/>
      <c r="FF864" s="12"/>
      <c r="FG864" s="12"/>
      <c r="FH864" s="12"/>
      <c r="FI864" s="12"/>
      <c r="FJ864" s="12"/>
      <c r="FK864" s="12"/>
      <c r="FL864" s="12"/>
      <c r="FM864" s="12"/>
      <c r="FN864" s="12"/>
      <c r="FO864" s="12"/>
      <c r="FP864" s="12"/>
      <c r="FQ864" s="12"/>
      <c r="FR864" s="12"/>
      <c r="FS864" s="12"/>
      <c r="FT864" s="12"/>
      <c r="FU864" s="12"/>
      <c r="FV864" s="12"/>
      <c r="FW864" s="12"/>
      <c r="FX864" s="12"/>
      <c r="FY864" s="12"/>
      <c r="FZ864" s="12"/>
      <c r="GA864" s="12"/>
      <c r="GB864" s="12"/>
      <c r="GC864" s="12"/>
      <c r="GD864" s="12"/>
      <c r="GE864" s="12"/>
      <c r="GF864" s="12"/>
      <c r="GG864" s="12"/>
      <c r="GH864" s="12"/>
      <c r="GI864" s="12"/>
      <c r="GJ864" s="12"/>
      <c r="GK864" s="12"/>
      <c r="GL864" s="12"/>
      <c r="GM864" s="12"/>
      <c r="GN864" s="12"/>
      <c r="GO864" s="12"/>
      <c r="GP864" s="12"/>
      <c r="GQ864" s="12"/>
      <c r="GR864" s="12"/>
      <c r="GS864" s="12"/>
      <c r="GT864" s="12"/>
      <c r="GU864" s="12"/>
      <c r="GV864" s="12"/>
      <c r="GW864" s="12"/>
      <c r="GX864" s="12"/>
      <c r="GY864" s="12"/>
      <c r="GZ864" s="12"/>
      <c r="HA864" s="12"/>
      <c r="HB864" s="12"/>
      <c r="HC864" s="12"/>
      <c r="HD864" s="12"/>
      <c r="HE864" s="12"/>
      <c r="HF864" s="12"/>
      <c r="HG864" s="12"/>
      <c r="HH864" s="12"/>
      <c r="HI864" s="12"/>
      <c r="HJ864" s="12"/>
      <c r="HK864" s="12"/>
      <c r="HL864" s="12"/>
      <c r="HM864" s="12"/>
      <c r="HN864" s="12"/>
      <c r="HO864" s="12"/>
      <c r="HP864" s="12"/>
      <c r="HQ864" s="12"/>
      <c r="HR864" s="12"/>
      <c r="HS864" s="12"/>
      <c r="HT864" s="12"/>
      <c r="HU864" s="12"/>
      <c r="HV864" s="12"/>
      <c r="HW864" s="12"/>
      <c r="HX864" s="12"/>
      <c r="HY864" s="12"/>
      <c r="HZ864" s="12"/>
      <c r="IA864" s="12"/>
      <c r="IB864" s="12"/>
      <c r="IC864" s="12"/>
      <c r="ID864" s="12"/>
      <c r="IE864" s="12"/>
      <c r="IF864" s="12"/>
      <c r="IG864" s="12"/>
      <c r="IH864" s="12"/>
      <c r="II864" s="12"/>
      <c r="IJ864" s="12"/>
      <c r="IK864" s="12"/>
      <c r="IL864" s="12"/>
      <c r="IM864" s="12"/>
      <c r="IN864" s="12"/>
    </row>
    <row r="865" spans="1:248" s="38" customFormat="1" ht="15.95" customHeight="1" x14ac:dyDescent="0.25">
      <c r="A865" s="33"/>
      <c r="B865" s="34"/>
      <c r="C865" s="35"/>
      <c r="D865" s="36"/>
      <c r="E865" s="36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P865" s="12"/>
      <c r="DQ865" s="12"/>
      <c r="DR865" s="12"/>
      <c r="DS865" s="12"/>
      <c r="DT865" s="12"/>
      <c r="DU865" s="12"/>
      <c r="DV865" s="12"/>
      <c r="DW865" s="12"/>
      <c r="DX865" s="12"/>
      <c r="DY865" s="12"/>
      <c r="DZ865" s="12"/>
      <c r="EA865" s="12"/>
      <c r="EB865" s="12"/>
      <c r="EC865" s="12"/>
      <c r="ED865" s="12"/>
      <c r="EE865" s="12"/>
      <c r="EF865" s="12"/>
      <c r="EG865" s="12"/>
      <c r="EH865" s="12"/>
      <c r="EI865" s="12"/>
      <c r="EJ865" s="12"/>
      <c r="EK865" s="12"/>
      <c r="EL865" s="12"/>
      <c r="EM865" s="12"/>
      <c r="EN865" s="12"/>
      <c r="EO865" s="12"/>
      <c r="EP865" s="12"/>
      <c r="EQ865" s="12"/>
      <c r="ER865" s="12"/>
      <c r="ES865" s="12"/>
      <c r="ET865" s="12"/>
      <c r="EU865" s="12"/>
      <c r="EV865" s="12"/>
      <c r="EW865" s="12"/>
      <c r="EX865" s="12"/>
      <c r="EY865" s="12"/>
      <c r="EZ865" s="12"/>
      <c r="FA865" s="12"/>
      <c r="FB865" s="12"/>
      <c r="FC865" s="12"/>
      <c r="FD865" s="12"/>
      <c r="FE865" s="12"/>
      <c r="FF865" s="12"/>
      <c r="FG865" s="12"/>
      <c r="FH865" s="12"/>
      <c r="FI865" s="12"/>
      <c r="FJ865" s="12"/>
      <c r="FK865" s="12"/>
      <c r="FL865" s="12"/>
      <c r="FM865" s="12"/>
      <c r="FN865" s="12"/>
      <c r="FO865" s="12"/>
      <c r="FP865" s="12"/>
      <c r="FQ865" s="12"/>
      <c r="FR865" s="12"/>
      <c r="FS865" s="12"/>
      <c r="FT865" s="12"/>
      <c r="FU865" s="12"/>
      <c r="FV865" s="12"/>
      <c r="FW865" s="12"/>
      <c r="FX865" s="12"/>
      <c r="FY865" s="12"/>
      <c r="FZ865" s="12"/>
      <c r="GA865" s="12"/>
      <c r="GB865" s="12"/>
      <c r="GC865" s="12"/>
      <c r="GD865" s="12"/>
      <c r="GE865" s="12"/>
      <c r="GF865" s="12"/>
      <c r="GG865" s="12"/>
      <c r="GH865" s="12"/>
      <c r="GI865" s="12"/>
      <c r="GJ865" s="12"/>
      <c r="GK865" s="12"/>
      <c r="GL865" s="12"/>
      <c r="GM865" s="12"/>
      <c r="GN865" s="12"/>
      <c r="GO865" s="12"/>
      <c r="GP865" s="12"/>
      <c r="GQ865" s="12"/>
      <c r="GR865" s="12"/>
      <c r="GS865" s="12"/>
      <c r="GT865" s="12"/>
      <c r="GU865" s="12"/>
      <c r="GV865" s="12"/>
      <c r="GW865" s="12"/>
      <c r="GX865" s="12"/>
      <c r="GY865" s="12"/>
      <c r="GZ865" s="12"/>
      <c r="HA865" s="12"/>
      <c r="HB865" s="12"/>
      <c r="HC865" s="12"/>
      <c r="HD865" s="12"/>
      <c r="HE865" s="12"/>
      <c r="HF865" s="12"/>
      <c r="HG865" s="12"/>
      <c r="HH865" s="12"/>
      <c r="HI865" s="12"/>
      <c r="HJ865" s="12"/>
      <c r="HK865" s="12"/>
      <c r="HL865" s="12"/>
      <c r="HM865" s="12"/>
      <c r="HN865" s="12"/>
      <c r="HO865" s="12"/>
      <c r="HP865" s="12"/>
      <c r="HQ865" s="12"/>
      <c r="HR865" s="12"/>
      <c r="HS865" s="12"/>
      <c r="HT865" s="12"/>
      <c r="HU865" s="12"/>
      <c r="HV865" s="12"/>
      <c r="HW865" s="12"/>
      <c r="HX865" s="12"/>
      <c r="HY865" s="12"/>
      <c r="HZ865" s="12"/>
      <c r="IA865" s="12"/>
      <c r="IB865" s="12"/>
      <c r="IC865" s="12"/>
      <c r="ID865" s="12"/>
      <c r="IE865" s="12"/>
      <c r="IF865" s="12"/>
      <c r="IG865" s="12"/>
      <c r="IH865" s="12"/>
      <c r="II865" s="12"/>
      <c r="IJ865" s="12"/>
      <c r="IK865" s="12"/>
      <c r="IL865" s="12"/>
      <c r="IM865" s="12"/>
      <c r="IN865" s="12"/>
    </row>
    <row r="866" spans="1:248" s="38" customFormat="1" ht="15.95" customHeight="1" x14ac:dyDescent="0.25">
      <c r="A866" s="33"/>
      <c r="B866" s="34"/>
      <c r="C866" s="35"/>
      <c r="D866" s="36"/>
      <c r="E866" s="36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P866" s="12"/>
      <c r="DQ866" s="12"/>
      <c r="DR866" s="12"/>
      <c r="DS866" s="12"/>
      <c r="DT866" s="12"/>
      <c r="DU866" s="12"/>
      <c r="DV866" s="12"/>
      <c r="DW866" s="12"/>
      <c r="DX866" s="12"/>
      <c r="DY866" s="12"/>
      <c r="DZ866" s="12"/>
      <c r="EA866" s="12"/>
      <c r="EB866" s="12"/>
      <c r="EC866" s="12"/>
      <c r="ED866" s="12"/>
      <c r="EE866" s="12"/>
      <c r="EF866" s="12"/>
      <c r="EG866" s="12"/>
      <c r="EH866" s="12"/>
      <c r="EI866" s="12"/>
      <c r="EJ866" s="12"/>
      <c r="EK866" s="12"/>
      <c r="EL866" s="12"/>
      <c r="EM866" s="12"/>
      <c r="EN866" s="12"/>
      <c r="EO866" s="12"/>
      <c r="EP866" s="12"/>
      <c r="EQ866" s="12"/>
      <c r="ER866" s="12"/>
      <c r="ES866" s="12"/>
      <c r="ET866" s="12"/>
      <c r="EU866" s="12"/>
      <c r="EV866" s="12"/>
      <c r="EW866" s="12"/>
      <c r="EX866" s="12"/>
      <c r="EY866" s="12"/>
      <c r="EZ866" s="12"/>
      <c r="FA866" s="12"/>
      <c r="FB866" s="12"/>
      <c r="FC866" s="12"/>
      <c r="FD866" s="12"/>
      <c r="FE866" s="12"/>
      <c r="FF866" s="12"/>
      <c r="FG866" s="12"/>
      <c r="FH866" s="12"/>
      <c r="FI866" s="12"/>
      <c r="FJ866" s="12"/>
      <c r="FK866" s="12"/>
      <c r="FL866" s="12"/>
      <c r="FM866" s="12"/>
      <c r="FN866" s="12"/>
      <c r="FO866" s="12"/>
      <c r="FP866" s="12"/>
      <c r="FQ866" s="12"/>
      <c r="FR866" s="12"/>
      <c r="FS866" s="12"/>
      <c r="FT866" s="12"/>
      <c r="FU866" s="12"/>
      <c r="FV866" s="12"/>
      <c r="FW866" s="12"/>
      <c r="FX866" s="12"/>
      <c r="FY866" s="12"/>
      <c r="FZ866" s="12"/>
      <c r="GA866" s="12"/>
      <c r="GB866" s="12"/>
      <c r="GC866" s="12"/>
      <c r="GD866" s="12"/>
      <c r="GE866" s="12"/>
      <c r="GF866" s="12"/>
      <c r="GG866" s="12"/>
      <c r="GH866" s="12"/>
      <c r="GI866" s="12"/>
      <c r="GJ866" s="12"/>
      <c r="GK866" s="12"/>
      <c r="GL866" s="12"/>
      <c r="GM866" s="12"/>
      <c r="GN866" s="12"/>
      <c r="GO866" s="12"/>
      <c r="GP866" s="12"/>
      <c r="GQ866" s="12"/>
      <c r="GR866" s="12"/>
      <c r="GS866" s="12"/>
      <c r="GT866" s="12"/>
      <c r="GU866" s="12"/>
      <c r="GV866" s="12"/>
      <c r="GW866" s="12"/>
      <c r="GX866" s="12"/>
      <c r="GY866" s="12"/>
      <c r="GZ866" s="12"/>
      <c r="HA866" s="12"/>
      <c r="HB866" s="12"/>
      <c r="HC866" s="12"/>
      <c r="HD866" s="12"/>
      <c r="HE866" s="12"/>
      <c r="HF866" s="12"/>
      <c r="HG866" s="12"/>
      <c r="HH866" s="12"/>
      <c r="HI866" s="12"/>
      <c r="HJ866" s="12"/>
      <c r="HK866" s="12"/>
      <c r="HL866" s="12"/>
      <c r="HM866" s="12"/>
      <c r="HN866" s="12"/>
      <c r="HO866" s="12"/>
      <c r="HP866" s="12"/>
      <c r="HQ866" s="12"/>
      <c r="HR866" s="12"/>
      <c r="HS866" s="12"/>
      <c r="HT866" s="12"/>
      <c r="HU866" s="12"/>
      <c r="HV866" s="12"/>
      <c r="HW866" s="12"/>
      <c r="HX866" s="12"/>
      <c r="HY866" s="12"/>
      <c r="HZ866" s="12"/>
      <c r="IA866" s="12"/>
      <c r="IB866" s="12"/>
      <c r="IC866" s="12"/>
      <c r="ID866" s="12"/>
      <c r="IE866" s="12"/>
      <c r="IF866" s="12"/>
      <c r="IG866" s="12"/>
      <c r="IH866" s="12"/>
      <c r="II866" s="12"/>
      <c r="IJ866" s="12"/>
      <c r="IK866" s="12"/>
      <c r="IL866" s="12"/>
      <c r="IM866" s="12"/>
      <c r="IN866" s="12"/>
    </row>
    <row r="867" spans="1:248" s="38" customFormat="1" ht="15.95" customHeight="1" x14ac:dyDescent="0.25">
      <c r="A867" s="33"/>
      <c r="B867" s="34"/>
      <c r="C867" s="35"/>
      <c r="D867" s="36"/>
      <c r="E867" s="36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P867" s="12"/>
      <c r="DQ867" s="12"/>
      <c r="DR867" s="12"/>
      <c r="DS867" s="12"/>
      <c r="DT867" s="12"/>
      <c r="DU867" s="12"/>
      <c r="DV867" s="12"/>
      <c r="DW867" s="12"/>
      <c r="DX867" s="12"/>
      <c r="DY867" s="12"/>
      <c r="DZ867" s="12"/>
      <c r="EA867" s="12"/>
      <c r="EB867" s="12"/>
      <c r="EC867" s="12"/>
      <c r="ED867" s="12"/>
      <c r="EE867" s="12"/>
      <c r="EF867" s="12"/>
      <c r="EG867" s="12"/>
      <c r="EH867" s="12"/>
      <c r="EI867" s="12"/>
      <c r="EJ867" s="12"/>
      <c r="EK867" s="12"/>
      <c r="EL867" s="12"/>
      <c r="EM867" s="12"/>
      <c r="EN867" s="12"/>
      <c r="EO867" s="12"/>
      <c r="EP867" s="12"/>
      <c r="EQ867" s="12"/>
      <c r="ER867" s="12"/>
      <c r="ES867" s="12"/>
      <c r="ET867" s="12"/>
      <c r="EU867" s="12"/>
      <c r="EV867" s="12"/>
      <c r="EW867" s="12"/>
      <c r="EX867" s="12"/>
      <c r="EY867" s="12"/>
      <c r="EZ867" s="12"/>
      <c r="FA867" s="12"/>
      <c r="FB867" s="12"/>
      <c r="FC867" s="12"/>
      <c r="FD867" s="12"/>
      <c r="FE867" s="12"/>
      <c r="FF867" s="12"/>
      <c r="FG867" s="12"/>
      <c r="FH867" s="12"/>
      <c r="FI867" s="12"/>
      <c r="FJ867" s="12"/>
      <c r="FK867" s="12"/>
      <c r="FL867" s="12"/>
      <c r="FM867" s="12"/>
      <c r="FN867" s="12"/>
      <c r="FO867" s="12"/>
      <c r="FP867" s="12"/>
      <c r="FQ867" s="12"/>
      <c r="FR867" s="12"/>
      <c r="FS867" s="12"/>
      <c r="FT867" s="12"/>
      <c r="FU867" s="12"/>
      <c r="FV867" s="12"/>
      <c r="FW867" s="12"/>
      <c r="FX867" s="12"/>
      <c r="FY867" s="12"/>
      <c r="FZ867" s="12"/>
      <c r="GA867" s="12"/>
      <c r="GB867" s="12"/>
      <c r="GC867" s="12"/>
      <c r="GD867" s="12"/>
      <c r="GE867" s="12"/>
      <c r="GF867" s="12"/>
      <c r="GG867" s="12"/>
      <c r="GH867" s="12"/>
      <c r="GI867" s="12"/>
      <c r="GJ867" s="12"/>
      <c r="GK867" s="12"/>
      <c r="GL867" s="12"/>
      <c r="GM867" s="12"/>
      <c r="GN867" s="12"/>
      <c r="GO867" s="12"/>
      <c r="GP867" s="12"/>
      <c r="GQ867" s="12"/>
      <c r="GR867" s="12"/>
      <c r="GS867" s="12"/>
      <c r="GT867" s="12"/>
      <c r="GU867" s="12"/>
      <c r="GV867" s="12"/>
      <c r="GW867" s="12"/>
      <c r="GX867" s="12"/>
      <c r="GY867" s="12"/>
      <c r="GZ867" s="12"/>
      <c r="HA867" s="12"/>
      <c r="HB867" s="12"/>
      <c r="HC867" s="12"/>
      <c r="HD867" s="12"/>
      <c r="HE867" s="12"/>
      <c r="HF867" s="12"/>
      <c r="HG867" s="12"/>
      <c r="HH867" s="12"/>
      <c r="HI867" s="12"/>
      <c r="HJ867" s="12"/>
      <c r="HK867" s="12"/>
      <c r="HL867" s="12"/>
      <c r="HM867" s="12"/>
      <c r="HN867" s="12"/>
      <c r="HO867" s="12"/>
      <c r="HP867" s="12"/>
      <c r="HQ867" s="12"/>
      <c r="HR867" s="12"/>
      <c r="HS867" s="12"/>
      <c r="HT867" s="12"/>
      <c r="HU867" s="12"/>
      <c r="HV867" s="12"/>
      <c r="HW867" s="12"/>
      <c r="HX867" s="12"/>
      <c r="HY867" s="12"/>
      <c r="HZ867" s="12"/>
      <c r="IA867" s="12"/>
      <c r="IB867" s="12"/>
      <c r="IC867" s="12"/>
      <c r="ID867" s="12"/>
      <c r="IE867" s="12"/>
      <c r="IF867" s="12"/>
      <c r="IG867" s="12"/>
      <c r="IH867" s="12"/>
      <c r="II867" s="12"/>
      <c r="IJ867" s="12"/>
      <c r="IK867" s="12"/>
      <c r="IL867" s="12"/>
      <c r="IM867" s="12"/>
      <c r="IN867" s="12"/>
    </row>
    <row r="868" spans="1:248" s="38" customFormat="1" ht="17.100000000000001" customHeight="1" x14ac:dyDescent="0.25">
      <c r="A868" s="77" t="s">
        <v>779</v>
      </c>
      <c r="B868" s="77"/>
      <c r="C868" s="76" t="s">
        <v>780</v>
      </c>
      <c r="D868" s="76"/>
      <c r="E868" s="76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P868" s="12"/>
      <c r="DQ868" s="12"/>
      <c r="DR868" s="12"/>
      <c r="DS868" s="12"/>
      <c r="DT868" s="12"/>
      <c r="DU868" s="12"/>
      <c r="DV868" s="12"/>
      <c r="DW868" s="12"/>
      <c r="DX868" s="12"/>
      <c r="DY868" s="12"/>
      <c r="DZ868" s="12"/>
      <c r="EA868" s="12"/>
      <c r="EB868" s="12"/>
      <c r="EC868" s="12"/>
      <c r="ED868" s="12"/>
      <c r="EE868" s="12"/>
      <c r="EF868" s="12"/>
      <c r="EG868" s="12"/>
      <c r="EH868" s="12"/>
      <c r="EI868" s="12"/>
      <c r="EJ868" s="12"/>
      <c r="EK868" s="12"/>
      <c r="EL868" s="12"/>
      <c r="EM868" s="12"/>
      <c r="EN868" s="12"/>
      <c r="EO868" s="12"/>
      <c r="EP868" s="12"/>
      <c r="EQ868" s="12"/>
      <c r="ER868" s="12"/>
      <c r="ES868" s="12"/>
      <c r="ET868" s="12"/>
      <c r="EU868" s="12"/>
      <c r="EV868" s="12"/>
      <c r="EW868" s="12"/>
      <c r="EX868" s="12"/>
      <c r="EY868" s="12"/>
      <c r="EZ868" s="12"/>
      <c r="FA868" s="12"/>
      <c r="FB868" s="12"/>
      <c r="FC868" s="12"/>
      <c r="FD868" s="12"/>
      <c r="FE868" s="12"/>
      <c r="FF868" s="12"/>
      <c r="FG868" s="12"/>
      <c r="FH868" s="12"/>
      <c r="FI868" s="12"/>
      <c r="FJ868" s="12"/>
      <c r="FK868" s="12"/>
      <c r="FL868" s="12"/>
      <c r="FM868" s="12"/>
      <c r="FN868" s="12"/>
      <c r="FO868" s="12"/>
      <c r="FP868" s="12"/>
      <c r="FQ868" s="12"/>
      <c r="FR868" s="12"/>
      <c r="FS868" s="12"/>
      <c r="FT868" s="12"/>
      <c r="FU868" s="12"/>
      <c r="FV868" s="12"/>
      <c r="FW868" s="12"/>
      <c r="FX868" s="12"/>
      <c r="FY868" s="12"/>
      <c r="FZ868" s="12"/>
      <c r="GA868" s="12"/>
      <c r="GB868" s="12"/>
      <c r="GC868" s="12"/>
      <c r="GD868" s="12"/>
      <c r="GE868" s="12"/>
      <c r="GF868" s="12"/>
      <c r="GG868" s="12"/>
      <c r="GH868" s="12"/>
      <c r="GI868" s="12"/>
      <c r="GJ868" s="12"/>
      <c r="GK868" s="12"/>
      <c r="GL868" s="12"/>
      <c r="GM868" s="12"/>
      <c r="GN868" s="12"/>
      <c r="GO868" s="12"/>
      <c r="GP868" s="12"/>
      <c r="GQ868" s="12"/>
      <c r="GR868" s="12"/>
      <c r="GS868" s="12"/>
      <c r="GT868" s="12"/>
      <c r="GU868" s="12"/>
      <c r="GV868" s="12"/>
      <c r="GW868" s="12"/>
      <c r="GX868" s="12"/>
      <c r="GY868" s="12"/>
      <c r="GZ868" s="12"/>
      <c r="HA868" s="12"/>
      <c r="HB868" s="12"/>
      <c r="HC868" s="12"/>
      <c r="HD868" s="12"/>
      <c r="HE868" s="12"/>
      <c r="HF868" s="12"/>
      <c r="HG868" s="12"/>
      <c r="HH868" s="12"/>
      <c r="HI868" s="12"/>
      <c r="HJ868" s="12"/>
      <c r="HK868" s="12"/>
      <c r="HL868" s="12"/>
      <c r="HM868" s="12"/>
      <c r="HN868" s="12"/>
      <c r="HO868" s="12"/>
      <c r="HP868" s="12"/>
      <c r="HQ868" s="12"/>
      <c r="HR868" s="12"/>
      <c r="HS868" s="12"/>
      <c r="HT868" s="12"/>
      <c r="HU868" s="12"/>
      <c r="HV868" s="12"/>
      <c r="HW868" s="12"/>
      <c r="HX868" s="12"/>
      <c r="HY868" s="12"/>
      <c r="HZ868" s="12"/>
      <c r="IA868" s="12"/>
      <c r="IB868" s="12"/>
      <c r="IC868" s="12"/>
      <c r="ID868" s="12"/>
      <c r="IE868" s="12"/>
      <c r="IF868" s="12"/>
      <c r="IG868" s="12"/>
      <c r="IH868" s="12"/>
      <c r="II868" s="12"/>
      <c r="IJ868" s="12"/>
      <c r="IK868" s="12"/>
      <c r="IL868" s="12"/>
      <c r="IM868" s="12"/>
      <c r="IN868" s="12"/>
    </row>
    <row r="869" spans="1:248" s="38" customFormat="1" ht="15" x14ac:dyDescent="0.25">
      <c r="A869" s="51"/>
      <c r="B869" s="51"/>
      <c r="C869" s="64"/>
      <c r="D869" s="64"/>
      <c r="E869" s="64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P869" s="12"/>
      <c r="DQ869" s="12"/>
      <c r="DR869" s="12"/>
      <c r="DS869" s="12"/>
      <c r="DT869" s="12"/>
      <c r="DU869" s="12"/>
      <c r="DV869" s="12"/>
      <c r="DW869" s="12"/>
      <c r="DX869" s="12"/>
      <c r="DY869" s="12"/>
      <c r="DZ869" s="12"/>
      <c r="EA869" s="12"/>
      <c r="EB869" s="12"/>
      <c r="EC869" s="12"/>
      <c r="ED869" s="12"/>
      <c r="EE869" s="12"/>
      <c r="EF869" s="12"/>
      <c r="EG869" s="12"/>
      <c r="EH869" s="12"/>
      <c r="EI869" s="12"/>
      <c r="EJ869" s="12"/>
      <c r="EK869" s="12"/>
      <c r="EL869" s="12"/>
      <c r="EM869" s="12"/>
      <c r="EN869" s="12"/>
      <c r="EO869" s="12"/>
      <c r="EP869" s="12"/>
      <c r="EQ869" s="12"/>
      <c r="ER869" s="12"/>
      <c r="ES869" s="12"/>
      <c r="ET869" s="12"/>
      <c r="EU869" s="12"/>
      <c r="EV869" s="12"/>
      <c r="EW869" s="12"/>
      <c r="EX869" s="12"/>
      <c r="EY869" s="12"/>
      <c r="EZ869" s="12"/>
      <c r="FA869" s="12"/>
      <c r="FB869" s="12"/>
      <c r="FC869" s="12"/>
      <c r="FD869" s="12"/>
      <c r="FE869" s="12"/>
      <c r="FF869" s="12"/>
      <c r="FG869" s="12"/>
      <c r="FH869" s="12"/>
      <c r="FI869" s="12"/>
      <c r="FJ869" s="12"/>
      <c r="FK869" s="12"/>
      <c r="FL869" s="12"/>
      <c r="FM869" s="12"/>
      <c r="FN869" s="12"/>
      <c r="FO869" s="12"/>
      <c r="FP869" s="12"/>
      <c r="FQ869" s="12"/>
      <c r="FR869" s="12"/>
      <c r="FS869" s="12"/>
      <c r="FT869" s="12"/>
      <c r="FU869" s="12"/>
      <c r="FV869" s="12"/>
      <c r="FW869" s="12"/>
      <c r="FX869" s="12"/>
      <c r="FY869" s="12"/>
      <c r="FZ869" s="12"/>
      <c r="GA869" s="12"/>
      <c r="GB869" s="12"/>
      <c r="GC869" s="12"/>
      <c r="GD869" s="12"/>
      <c r="GE869" s="12"/>
      <c r="GF869" s="12"/>
      <c r="GG869" s="12"/>
      <c r="GH869" s="12"/>
      <c r="GI869" s="12"/>
      <c r="GJ869" s="12"/>
      <c r="GK869" s="12"/>
      <c r="GL869" s="12"/>
      <c r="GM869" s="12"/>
      <c r="GN869" s="12"/>
      <c r="GO869" s="12"/>
      <c r="GP869" s="12"/>
      <c r="GQ869" s="12"/>
      <c r="GR869" s="12"/>
      <c r="GS869" s="12"/>
      <c r="GT869" s="12"/>
      <c r="GU869" s="12"/>
      <c r="GV869" s="12"/>
      <c r="GW869" s="12"/>
      <c r="GX869" s="12"/>
      <c r="GY869" s="12"/>
      <c r="GZ869" s="12"/>
      <c r="HA869" s="12"/>
      <c r="HB869" s="12"/>
      <c r="HC869" s="12"/>
      <c r="HD869" s="12"/>
      <c r="HE869" s="12"/>
      <c r="HF869" s="12"/>
      <c r="HG869" s="12"/>
      <c r="HH869" s="12"/>
      <c r="HI869" s="12"/>
      <c r="HJ869" s="12"/>
      <c r="HK869" s="12"/>
      <c r="HL869" s="12"/>
      <c r="HM869" s="12"/>
      <c r="HN869" s="12"/>
      <c r="HO869" s="12"/>
      <c r="HP869" s="12"/>
      <c r="HQ869" s="12"/>
      <c r="HR869" s="12"/>
      <c r="HS869" s="12"/>
      <c r="HT869" s="12"/>
      <c r="HU869" s="12"/>
      <c r="HV869" s="12"/>
      <c r="HW869" s="12"/>
      <c r="HX869" s="12"/>
      <c r="HY869" s="12"/>
      <c r="HZ869" s="12"/>
      <c r="IA869" s="12"/>
      <c r="IB869" s="12"/>
      <c r="IC869" s="12"/>
      <c r="ID869" s="12"/>
      <c r="IE869" s="12"/>
      <c r="IF869" s="12"/>
      <c r="IG869" s="12"/>
      <c r="IH869" s="12"/>
      <c r="II869" s="12"/>
      <c r="IJ869" s="12"/>
      <c r="IK869" s="12"/>
      <c r="IL869" s="12"/>
      <c r="IM869" s="12"/>
      <c r="IN869" s="12"/>
    </row>
    <row r="870" spans="1:248" s="38" customFormat="1" ht="15" x14ac:dyDescent="0.25">
      <c r="A870" s="51"/>
      <c r="B870" s="51"/>
      <c r="C870" s="52"/>
      <c r="D870" s="52"/>
      <c r="E870" s="5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P870" s="12"/>
      <c r="DQ870" s="12"/>
      <c r="DR870" s="12"/>
      <c r="DS870" s="12"/>
      <c r="DT870" s="12"/>
      <c r="DU870" s="12"/>
      <c r="DV870" s="12"/>
      <c r="DW870" s="12"/>
      <c r="DX870" s="12"/>
      <c r="DY870" s="12"/>
      <c r="DZ870" s="12"/>
      <c r="EA870" s="12"/>
      <c r="EB870" s="12"/>
      <c r="EC870" s="12"/>
      <c r="ED870" s="12"/>
      <c r="EE870" s="12"/>
      <c r="EF870" s="12"/>
      <c r="EG870" s="12"/>
      <c r="EH870" s="12"/>
      <c r="EI870" s="12"/>
      <c r="EJ870" s="12"/>
      <c r="EK870" s="12"/>
      <c r="EL870" s="12"/>
      <c r="EM870" s="12"/>
      <c r="EN870" s="12"/>
      <c r="EO870" s="12"/>
      <c r="EP870" s="12"/>
      <c r="EQ870" s="12"/>
      <c r="ER870" s="12"/>
      <c r="ES870" s="12"/>
      <c r="ET870" s="12"/>
      <c r="EU870" s="12"/>
      <c r="EV870" s="12"/>
      <c r="EW870" s="12"/>
      <c r="EX870" s="12"/>
      <c r="EY870" s="12"/>
      <c r="EZ870" s="12"/>
      <c r="FA870" s="12"/>
      <c r="FB870" s="12"/>
      <c r="FC870" s="12"/>
      <c r="FD870" s="12"/>
      <c r="FE870" s="12"/>
      <c r="FF870" s="12"/>
      <c r="FG870" s="12"/>
      <c r="FH870" s="12"/>
      <c r="FI870" s="12"/>
      <c r="FJ870" s="12"/>
      <c r="FK870" s="12"/>
      <c r="FL870" s="12"/>
      <c r="FM870" s="12"/>
      <c r="FN870" s="12"/>
      <c r="FO870" s="12"/>
      <c r="FP870" s="12"/>
      <c r="FQ870" s="12"/>
      <c r="FR870" s="12"/>
      <c r="FS870" s="12"/>
      <c r="FT870" s="12"/>
      <c r="FU870" s="12"/>
      <c r="FV870" s="12"/>
      <c r="FW870" s="12"/>
      <c r="FX870" s="12"/>
      <c r="FY870" s="12"/>
      <c r="FZ870" s="12"/>
      <c r="GA870" s="12"/>
      <c r="GB870" s="12"/>
      <c r="GC870" s="12"/>
      <c r="GD870" s="12"/>
      <c r="GE870" s="12"/>
      <c r="GF870" s="12"/>
      <c r="GG870" s="12"/>
      <c r="GH870" s="12"/>
      <c r="GI870" s="12"/>
      <c r="GJ870" s="12"/>
      <c r="GK870" s="12"/>
      <c r="GL870" s="12"/>
      <c r="GM870" s="12"/>
      <c r="GN870" s="12"/>
      <c r="GO870" s="12"/>
      <c r="GP870" s="12"/>
      <c r="GQ870" s="12"/>
      <c r="GR870" s="12"/>
      <c r="GS870" s="12"/>
      <c r="GT870" s="12"/>
      <c r="GU870" s="12"/>
      <c r="GV870" s="12"/>
      <c r="GW870" s="12"/>
      <c r="GX870" s="12"/>
      <c r="GY870" s="12"/>
      <c r="GZ870" s="12"/>
      <c r="HA870" s="12"/>
      <c r="HB870" s="12"/>
      <c r="HC870" s="12"/>
      <c r="HD870" s="12"/>
      <c r="HE870" s="12"/>
      <c r="HF870" s="12"/>
      <c r="HG870" s="12"/>
      <c r="HH870" s="12"/>
      <c r="HI870" s="12"/>
      <c r="HJ870" s="12"/>
      <c r="HK870" s="12"/>
      <c r="HL870" s="12"/>
      <c r="HM870" s="12"/>
      <c r="HN870" s="12"/>
      <c r="HO870" s="12"/>
      <c r="HP870" s="12"/>
      <c r="HQ870" s="12"/>
      <c r="HR870" s="12"/>
      <c r="HS870" s="12"/>
      <c r="HT870" s="12"/>
      <c r="HU870" s="12"/>
      <c r="HV870" s="12"/>
      <c r="HW870" s="12"/>
      <c r="HX870" s="12"/>
      <c r="HY870" s="12"/>
      <c r="HZ870" s="12"/>
      <c r="IA870" s="12"/>
      <c r="IB870" s="12"/>
      <c r="IC870" s="12"/>
      <c r="ID870" s="12"/>
      <c r="IE870" s="12"/>
      <c r="IF870" s="12"/>
      <c r="IG870" s="12"/>
      <c r="IH870" s="12"/>
      <c r="II870" s="12"/>
      <c r="IJ870" s="12"/>
      <c r="IK870" s="12"/>
      <c r="IL870" s="12"/>
      <c r="IM870" s="12"/>
      <c r="IN870" s="12"/>
    </row>
    <row r="871" spans="1:248" s="38" customFormat="1" ht="15.95" customHeight="1" x14ac:dyDescent="0.25">
      <c r="A871" s="53" t="s">
        <v>781</v>
      </c>
      <c r="B871" s="54"/>
      <c r="C871" s="59">
        <f>SUM(E12:E22,E67:E75,E126:E131,E170:E176,E233:E237,E279:E283,E333,E343,E367,E373,E379,E399,E413,E421,E433:E434,E460:E461,E477:E478,E497,E513,E530:E531,E550,E558,E563,E574:E576,E597:E599,E632:E636,E675:E678,E723:E726,E772:E775,E822,E832)</f>
        <v>2061</v>
      </c>
      <c r="D871" s="51"/>
      <c r="E871" s="51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P871" s="12"/>
      <c r="DQ871" s="12"/>
      <c r="DR871" s="12"/>
      <c r="DS871" s="12"/>
      <c r="DT871" s="12"/>
      <c r="DU871" s="12"/>
      <c r="DV871" s="12"/>
      <c r="DW871" s="12"/>
      <c r="DX871" s="12"/>
      <c r="DY871" s="12"/>
      <c r="DZ871" s="12"/>
      <c r="EA871" s="12"/>
      <c r="EB871" s="12"/>
      <c r="EC871" s="12"/>
      <c r="ED871" s="12"/>
      <c r="EE871" s="12"/>
      <c r="EF871" s="12"/>
      <c r="EG871" s="12"/>
      <c r="EH871" s="12"/>
      <c r="EI871" s="12"/>
      <c r="EJ871" s="12"/>
      <c r="EK871" s="12"/>
      <c r="EL871" s="12"/>
      <c r="EM871" s="12"/>
      <c r="EN871" s="12"/>
      <c r="EO871" s="12"/>
      <c r="EP871" s="12"/>
      <c r="EQ871" s="12"/>
      <c r="ER871" s="12"/>
      <c r="ES871" s="12"/>
      <c r="ET871" s="12"/>
      <c r="EU871" s="12"/>
      <c r="EV871" s="12"/>
      <c r="EW871" s="12"/>
      <c r="EX871" s="12"/>
      <c r="EY871" s="12"/>
      <c r="EZ871" s="12"/>
      <c r="FA871" s="12"/>
      <c r="FB871" s="12"/>
      <c r="FC871" s="12"/>
      <c r="FD871" s="12"/>
      <c r="FE871" s="12"/>
      <c r="FF871" s="12"/>
      <c r="FG871" s="12"/>
      <c r="FH871" s="12"/>
      <c r="FI871" s="12"/>
      <c r="FJ871" s="12"/>
      <c r="FK871" s="12"/>
      <c r="FL871" s="12"/>
      <c r="FM871" s="12"/>
      <c r="FN871" s="12"/>
      <c r="FO871" s="12"/>
      <c r="FP871" s="12"/>
      <c r="FQ871" s="12"/>
      <c r="FR871" s="12"/>
      <c r="FS871" s="12"/>
      <c r="FT871" s="12"/>
      <c r="FU871" s="12"/>
      <c r="FV871" s="12"/>
      <c r="FW871" s="12"/>
      <c r="FX871" s="12"/>
      <c r="FY871" s="12"/>
      <c r="FZ871" s="12"/>
      <c r="GA871" s="12"/>
      <c r="GB871" s="12"/>
      <c r="GC871" s="12"/>
      <c r="GD871" s="12"/>
      <c r="GE871" s="12"/>
      <c r="GF871" s="12"/>
      <c r="GG871" s="12"/>
      <c r="GH871" s="12"/>
      <c r="GI871" s="12"/>
      <c r="GJ871" s="12"/>
      <c r="GK871" s="12"/>
      <c r="GL871" s="12"/>
      <c r="GM871" s="12"/>
      <c r="GN871" s="12"/>
      <c r="GO871" s="12"/>
      <c r="GP871" s="12"/>
      <c r="GQ871" s="12"/>
      <c r="GR871" s="12"/>
      <c r="GS871" s="12"/>
      <c r="GT871" s="12"/>
      <c r="GU871" s="12"/>
      <c r="GV871" s="12"/>
      <c r="GW871" s="12"/>
      <c r="GX871" s="12"/>
      <c r="GY871" s="12"/>
      <c r="GZ871" s="12"/>
      <c r="HA871" s="12"/>
      <c r="HB871" s="12"/>
      <c r="HC871" s="12"/>
      <c r="HD871" s="12"/>
      <c r="HE871" s="12"/>
      <c r="HF871" s="12"/>
      <c r="HG871" s="12"/>
      <c r="HH871" s="12"/>
      <c r="HI871" s="12"/>
      <c r="HJ871" s="12"/>
      <c r="HK871" s="12"/>
      <c r="HL871" s="12"/>
      <c r="HM871" s="12"/>
      <c r="HN871" s="12"/>
      <c r="HO871" s="12"/>
      <c r="HP871" s="12"/>
      <c r="HQ871" s="12"/>
      <c r="HR871" s="12"/>
      <c r="HS871" s="12"/>
      <c r="HT871" s="12"/>
      <c r="HU871" s="12"/>
      <c r="HV871" s="12"/>
      <c r="HW871" s="12"/>
      <c r="HX871" s="12"/>
      <c r="HY871" s="12"/>
      <c r="HZ871" s="12"/>
      <c r="IA871" s="12"/>
      <c r="IB871" s="12"/>
      <c r="IC871" s="12"/>
      <c r="ID871" s="12"/>
      <c r="IE871" s="12"/>
      <c r="IF871" s="12"/>
      <c r="IG871" s="12"/>
      <c r="IH871" s="12"/>
      <c r="II871" s="12"/>
      <c r="IJ871" s="12"/>
      <c r="IK871" s="12"/>
      <c r="IL871" s="12"/>
      <c r="IM871" s="12"/>
      <c r="IN871" s="12"/>
    </row>
    <row r="872" spans="1:248" s="38" customFormat="1" ht="15.95" customHeight="1" x14ac:dyDescent="0.25">
      <c r="A872" s="55" t="s">
        <v>782</v>
      </c>
      <c r="B872" s="51"/>
      <c r="C872" s="60">
        <f>SUM(E23:E27,E76:E81,E132:E137,E177:E183,E238:E240,E284:E286,E422,E435:E436,E462,E480:E481,E496,E532:E533,E577:E578,E600:E602,E637:E640,E679:E682,E727:E728,E776:E778)</f>
        <v>1281</v>
      </c>
      <c r="D872" s="51"/>
      <c r="E872" s="51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P872" s="12"/>
      <c r="DQ872" s="12"/>
      <c r="DR872" s="12"/>
      <c r="DS872" s="12"/>
      <c r="DT872" s="12"/>
      <c r="DU872" s="12"/>
      <c r="DV872" s="12"/>
      <c r="DW872" s="12"/>
      <c r="DX872" s="12"/>
      <c r="DY872" s="12"/>
      <c r="DZ872" s="12"/>
      <c r="EA872" s="12"/>
      <c r="EB872" s="12"/>
      <c r="EC872" s="12"/>
      <c r="ED872" s="12"/>
      <c r="EE872" s="12"/>
      <c r="EF872" s="12"/>
      <c r="EG872" s="12"/>
      <c r="EH872" s="12"/>
      <c r="EI872" s="12"/>
      <c r="EJ872" s="12"/>
      <c r="EK872" s="12"/>
      <c r="EL872" s="12"/>
      <c r="EM872" s="12"/>
      <c r="EN872" s="12"/>
      <c r="EO872" s="12"/>
      <c r="EP872" s="12"/>
      <c r="EQ872" s="12"/>
      <c r="ER872" s="12"/>
      <c r="ES872" s="12"/>
      <c r="ET872" s="12"/>
      <c r="EU872" s="12"/>
      <c r="EV872" s="12"/>
      <c r="EW872" s="12"/>
      <c r="EX872" s="12"/>
      <c r="EY872" s="12"/>
      <c r="EZ872" s="12"/>
      <c r="FA872" s="12"/>
      <c r="FB872" s="12"/>
      <c r="FC872" s="12"/>
      <c r="FD872" s="12"/>
      <c r="FE872" s="12"/>
      <c r="FF872" s="12"/>
      <c r="FG872" s="12"/>
      <c r="FH872" s="12"/>
      <c r="FI872" s="12"/>
      <c r="FJ872" s="12"/>
      <c r="FK872" s="12"/>
      <c r="FL872" s="12"/>
      <c r="FM872" s="12"/>
      <c r="FN872" s="12"/>
      <c r="FO872" s="12"/>
      <c r="FP872" s="12"/>
      <c r="FQ872" s="12"/>
      <c r="FR872" s="12"/>
      <c r="FS872" s="12"/>
      <c r="FT872" s="12"/>
      <c r="FU872" s="12"/>
      <c r="FV872" s="12"/>
      <c r="FW872" s="12"/>
      <c r="FX872" s="12"/>
      <c r="FY872" s="12"/>
      <c r="FZ872" s="12"/>
      <c r="GA872" s="12"/>
      <c r="GB872" s="12"/>
      <c r="GC872" s="12"/>
      <c r="GD872" s="12"/>
      <c r="GE872" s="12"/>
      <c r="GF872" s="12"/>
      <c r="GG872" s="12"/>
      <c r="GH872" s="12"/>
      <c r="GI872" s="12"/>
      <c r="GJ872" s="12"/>
      <c r="GK872" s="12"/>
      <c r="GL872" s="12"/>
      <c r="GM872" s="12"/>
      <c r="GN872" s="12"/>
      <c r="GO872" s="12"/>
      <c r="GP872" s="12"/>
      <c r="GQ872" s="12"/>
      <c r="GR872" s="12"/>
      <c r="GS872" s="12"/>
      <c r="GT872" s="12"/>
      <c r="GU872" s="12"/>
      <c r="GV872" s="12"/>
      <c r="GW872" s="12"/>
      <c r="GX872" s="12"/>
      <c r="GY872" s="12"/>
      <c r="GZ872" s="12"/>
      <c r="HA872" s="12"/>
      <c r="HB872" s="12"/>
      <c r="HC872" s="12"/>
      <c r="HD872" s="12"/>
      <c r="HE872" s="12"/>
      <c r="HF872" s="12"/>
      <c r="HG872" s="12"/>
      <c r="HH872" s="12"/>
      <c r="HI872" s="12"/>
      <c r="HJ872" s="12"/>
      <c r="HK872" s="12"/>
      <c r="HL872" s="12"/>
      <c r="HM872" s="12"/>
      <c r="HN872" s="12"/>
      <c r="HO872" s="12"/>
      <c r="HP872" s="12"/>
      <c r="HQ872" s="12"/>
      <c r="HR872" s="12"/>
      <c r="HS872" s="12"/>
      <c r="HT872" s="12"/>
      <c r="HU872" s="12"/>
      <c r="HV872" s="12"/>
      <c r="HW872" s="12"/>
      <c r="HX872" s="12"/>
      <c r="HY872" s="12"/>
      <c r="HZ872" s="12"/>
      <c r="IA872" s="12"/>
      <c r="IB872" s="12"/>
      <c r="IC872" s="12"/>
      <c r="ID872" s="12"/>
      <c r="IE872" s="12"/>
      <c r="IF872" s="12"/>
      <c r="IG872" s="12"/>
      <c r="IH872" s="12"/>
      <c r="II872" s="12"/>
      <c r="IJ872" s="12"/>
      <c r="IK872" s="12"/>
      <c r="IL872" s="12"/>
      <c r="IM872" s="12"/>
      <c r="IN872" s="12"/>
    </row>
    <row r="873" spans="1:248" s="38" customFormat="1" ht="15.95" customHeight="1" x14ac:dyDescent="0.25">
      <c r="A873" s="55" t="s">
        <v>783</v>
      </c>
      <c r="B873" s="51"/>
      <c r="C873" s="60">
        <f>SUM(E28:E38,E82:E91,E138:E144,E184:E194,E241:E245,E287:E291,E327,E334:E335,E344,E354,E400,E407,E414,E423,E437:E438,E463,E482:E483,E534,E551,E579:E580,E603:E604,E641:E643,E683:E686,E729:E731,E779:E781)</f>
        <v>1862</v>
      </c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P873" s="12"/>
      <c r="DQ873" s="12"/>
      <c r="DR873" s="12"/>
      <c r="DS873" s="12"/>
      <c r="DT873" s="12"/>
      <c r="DU873" s="12"/>
      <c r="DV873" s="12"/>
      <c r="DW873" s="12"/>
      <c r="DX873" s="12"/>
      <c r="DY873" s="12"/>
      <c r="DZ873" s="12"/>
      <c r="EA873" s="12"/>
      <c r="EB873" s="12"/>
      <c r="EC873" s="12"/>
      <c r="ED873" s="12"/>
      <c r="EE873" s="12"/>
      <c r="EF873" s="12"/>
      <c r="EG873" s="12"/>
      <c r="EH873" s="12"/>
      <c r="EI873" s="12"/>
      <c r="EJ873" s="12"/>
      <c r="EK873" s="12"/>
      <c r="EL873" s="12"/>
      <c r="EM873" s="12"/>
      <c r="EN873" s="12"/>
      <c r="EO873" s="12"/>
      <c r="EP873" s="12"/>
      <c r="EQ873" s="12"/>
      <c r="ER873" s="12"/>
      <c r="ES873" s="12"/>
      <c r="ET873" s="12"/>
      <c r="EU873" s="12"/>
      <c r="EV873" s="12"/>
      <c r="EW873" s="12"/>
      <c r="EX873" s="12"/>
      <c r="EY873" s="12"/>
      <c r="EZ873" s="12"/>
      <c r="FA873" s="12"/>
      <c r="FB873" s="12"/>
      <c r="FC873" s="12"/>
      <c r="FD873" s="12"/>
      <c r="FE873" s="12"/>
      <c r="FF873" s="12"/>
      <c r="FG873" s="12"/>
      <c r="FH873" s="12"/>
      <c r="FI873" s="12"/>
      <c r="FJ873" s="12"/>
      <c r="FK873" s="12"/>
      <c r="FL873" s="12"/>
      <c r="FM873" s="12"/>
      <c r="FN873" s="12"/>
      <c r="FO873" s="12"/>
      <c r="FP873" s="12"/>
      <c r="FQ873" s="12"/>
      <c r="FR873" s="12"/>
      <c r="FS873" s="12"/>
      <c r="FT873" s="12"/>
      <c r="FU873" s="12"/>
      <c r="FV873" s="12"/>
      <c r="FW873" s="12"/>
      <c r="FX873" s="12"/>
      <c r="FY873" s="12"/>
      <c r="FZ873" s="12"/>
      <c r="GA873" s="12"/>
      <c r="GB873" s="12"/>
      <c r="GC873" s="12"/>
      <c r="GD873" s="12"/>
      <c r="GE873" s="12"/>
      <c r="GF873" s="12"/>
      <c r="GG873" s="12"/>
      <c r="GH873" s="12"/>
      <c r="GI873" s="12"/>
      <c r="GJ873" s="12"/>
      <c r="GK873" s="12"/>
      <c r="GL873" s="12"/>
      <c r="GM873" s="12"/>
      <c r="GN873" s="12"/>
      <c r="GO873" s="12"/>
      <c r="GP873" s="12"/>
      <c r="GQ873" s="12"/>
      <c r="GR873" s="12"/>
      <c r="GS873" s="12"/>
      <c r="GT873" s="12"/>
      <c r="GU873" s="12"/>
      <c r="GV873" s="12"/>
      <c r="GW873" s="12"/>
      <c r="GX873" s="12"/>
      <c r="GY873" s="12"/>
      <c r="GZ873" s="12"/>
      <c r="HA873" s="12"/>
      <c r="HB873" s="12"/>
      <c r="HC873" s="12"/>
      <c r="HD873" s="12"/>
      <c r="HE873" s="12"/>
      <c r="HF873" s="12"/>
      <c r="HG873" s="12"/>
      <c r="HH873" s="12"/>
      <c r="HI873" s="12"/>
      <c r="HJ873" s="12"/>
      <c r="HK873" s="12"/>
      <c r="HL873" s="12"/>
      <c r="HM873" s="12"/>
      <c r="HN873" s="12"/>
      <c r="HO873" s="12"/>
      <c r="HP873" s="12"/>
      <c r="HQ873" s="12"/>
      <c r="HR873" s="12"/>
      <c r="HS873" s="12"/>
      <c r="HT873" s="12"/>
      <c r="HU873" s="12"/>
      <c r="HV873" s="12"/>
      <c r="HW873" s="12"/>
      <c r="HX873" s="12"/>
      <c r="HY873" s="12"/>
      <c r="HZ873" s="12"/>
      <c r="IA873" s="12"/>
      <c r="IB873" s="12"/>
      <c r="IC873" s="12"/>
      <c r="ID873" s="12"/>
      <c r="IE873" s="12"/>
      <c r="IF873" s="12"/>
      <c r="IG873" s="12"/>
      <c r="IH873" s="12"/>
      <c r="II873" s="12"/>
      <c r="IJ873" s="12"/>
      <c r="IK873" s="12"/>
      <c r="IL873" s="12"/>
      <c r="IM873" s="12"/>
      <c r="IN873" s="12"/>
    </row>
    <row r="874" spans="1:248" s="38" customFormat="1" ht="15.95" customHeight="1" x14ac:dyDescent="0.25">
      <c r="A874" s="53" t="s">
        <v>784</v>
      </c>
      <c r="B874" s="54"/>
      <c r="C874" s="59">
        <f>SUM(E39:E51,E92:E108,E145:E153,E195:E208,E246:E255,E292:E301,E328,E336:E338,E345:E348,E355:E357,E362,E368,E374,E380:E383,E388:E389,E394,E415,E419,E424,E440:E442,E455,E464,E484:E485,E507,E514:E516,E523,E535:E536,E545,E552,E568,E581:E583,E605:E609,E644:E648,E687:E691,E732:E735,E782:E787)</f>
        <v>3817</v>
      </c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P874" s="12"/>
      <c r="DQ874" s="12"/>
      <c r="DR874" s="12"/>
      <c r="DS874" s="12"/>
      <c r="DT874" s="12"/>
      <c r="DU874" s="12"/>
      <c r="DV874" s="12"/>
      <c r="DW874" s="12"/>
      <c r="DX874" s="12"/>
      <c r="DY874" s="12"/>
      <c r="DZ874" s="12"/>
      <c r="EA874" s="12"/>
      <c r="EB874" s="12"/>
      <c r="EC874" s="12"/>
      <c r="ED874" s="12"/>
      <c r="EE874" s="12"/>
      <c r="EF874" s="12"/>
      <c r="EG874" s="12"/>
      <c r="EH874" s="12"/>
      <c r="EI874" s="12"/>
      <c r="EJ874" s="12"/>
      <c r="EK874" s="12"/>
      <c r="EL874" s="12"/>
      <c r="EM874" s="12"/>
      <c r="EN874" s="12"/>
      <c r="EO874" s="12"/>
      <c r="EP874" s="12"/>
      <c r="EQ874" s="12"/>
      <c r="ER874" s="12"/>
      <c r="ES874" s="12"/>
      <c r="ET874" s="12"/>
      <c r="EU874" s="12"/>
      <c r="EV874" s="12"/>
      <c r="EW874" s="12"/>
      <c r="EX874" s="12"/>
      <c r="EY874" s="12"/>
      <c r="EZ874" s="12"/>
      <c r="FA874" s="12"/>
      <c r="FB874" s="12"/>
      <c r="FC874" s="12"/>
      <c r="FD874" s="12"/>
      <c r="FE874" s="12"/>
      <c r="FF874" s="12"/>
      <c r="FG874" s="12"/>
      <c r="FH874" s="12"/>
      <c r="FI874" s="12"/>
      <c r="FJ874" s="12"/>
      <c r="FK874" s="12"/>
      <c r="FL874" s="12"/>
      <c r="FM874" s="12"/>
      <c r="FN874" s="12"/>
      <c r="FO874" s="12"/>
      <c r="FP874" s="12"/>
      <c r="FQ874" s="12"/>
      <c r="FR874" s="12"/>
      <c r="FS874" s="12"/>
      <c r="FT874" s="12"/>
      <c r="FU874" s="12"/>
      <c r="FV874" s="12"/>
      <c r="FW874" s="12"/>
      <c r="FX874" s="12"/>
      <c r="FY874" s="12"/>
      <c r="FZ874" s="12"/>
      <c r="GA874" s="12"/>
      <c r="GB874" s="12"/>
      <c r="GC874" s="12"/>
      <c r="GD874" s="12"/>
      <c r="GE874" s="12"/>
      <c r="GF874" s="12"/>
      <c r="GG874" s="12"/>
      <c r="GH874" s="12"/>
      <c r="GI874" s="12"/>
      <c r="GJ874" s="12"/>
      <c r="GK874" s="12"/>
      <c r="GL874" s="12"/>
      <c r="GM874" s="12"/>
      <c r="GN874" s="12"/>
      <c r="GO874" s="12"/>
      <c r="GP874" s="12"/>
      <c r="GQ874" s="12"/>
      <c r="GR874" s="12"/>
      <c r="GS874" s="12"/>
      <c r="GT874" s="12"/>
      <c r="GU874" s="12"/>
      <c r="GV874" s="12"/>
      <c r="GW874" s="12"/>
      <c r="GX874" s="12"/>
      <c r="GY874" s="12"/>
      <c r="GZ874" s="12"/>
      <c r="HA874" s="12"/>
      <c r="HB874" s="12"/>
      <c r="HC874" s="12"/>
      <c r="HD874" s="12"/>
      <c r="HE874" s="12"/>
      <c r="HF874" s="12"/>
      <c r="HG874" s="12"/>
      <c r="HH874" s="12"/>
      <c r="HI874" s="12"/>
      <c r="HJ874" s="12"/>
      <c r="HK874" s="12"/>
      <c r="HL874" s="12"/>
      <c r="HM874" s="12"/>
      <c r="HN874" s="12"/>
      <c r="HO874" s="12"/>
      <c r="HP874" s="12"/>
      <c r="HQ874" s="12"/>
      <c r="HR874" s="12"/>
      <c r="HS874" s="12"/>
      <c r="HT874" s="12"/>
      <c r="HU874" s="12"/>
      <c r="HV874" s="12"/>
      <c r="HW874" s="12"/>
      <c r="HX874" s="12"/>
      <c r="HY874" s="12"/>
      <c r="HZ874" s="12"/>
      <c r="IA874" s="12"/>
      <c r="IB874" s="12"/>
      <c r="IC874" s="12"/>
      <c r="ID874" s="12"/>
      <c r="IE874" s="12"/>
      <c r="IF874" s="12"/>
      <c r="IG874" s="12"/>
      <c r="IH874" s="12"/>
      <c r="II874" s="12"/>
      <c r="IJ874" s="12"/>
      <c r="IK874" s="12"/>
      <c r="IL874" s="12"/>
      <c r="IM874" s="12"/>
      <c r="IN874" s="12"/>
    </row>
    <row r="875" spans="1:248" s="38" customFormat="1" ht="15.95" customHeight="1" x14ac:dyDescent="0.25">
      <c r="A875" s="55" t="s">
        <v>785</v>
      </c>
      <c r="B875" s="51"/>
      <c r="C875" s="55">
        <f>SUM(E52,E109,E154,E209,E256,E302,E420,E425,E443,E469,E479,E524,E584,E610,E649,E692,E736,E788)</f>
        <v>246</v>
      </c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P875" s="12"/>
      <c r="DQ875" s="12"/>
      <c r="DR875" s="12"/>
      <c r="DS875" s="12"/>
      <c r="DT875" s="12"/>
      <c r="DU875" s="12"/>
      <c r="DV875" s="12"/>
      <c r="DW875" s="12"/>
      <c r="DX875" s="12"/>
      <c r="DY875" s="12"/>
      <c r="DZ875" s="12"/>
      <c r="EA875" s="12"/>
      <c r="EB875" s="12"/>
      <c r="EC875" s="12"/>
      <c r="ED875" s="12"/>
      <c r="EE875" s="12"/>
      <c r="EF875" s="12"/>
      <c r="EG875" s="12"/>
      <c r="EH875" s="12"/>
      <c r="EI875" s="12"/>
      <c r="EJ875" s="12"/>
      <c r="EK875" s="12"/>
      <c r="EL875" s="12"/>
      <c r="EM875" s="12"/>
      <c r="EN875" s="12"/>
      <c r="EO875" s="12"/>
      <c r="EP875" s="12"/>
      <c r="EQ875" s="12"/>
      <c r="ER875" s="12"/>
      <c r="ES875" s="12"/>
      <c r="ET875" s="12"/>
      <c r="EU875" s="12"/>
      <c r="EV875" s="12"/>
      <c r="EW875" s="12"/>
      <c r="EX875" s="12"/>
      <c r="EY875" s="12"/>
      <c r="EZ875" s="12"/>
      <c r="FA875" s="12"/>
      <c r="FB875" s="12"/>
      <c r="FC875" s="12"/>
      <c r="FD875" s="12"/>
      <c r="FE875" s="12"/>
      <c r="FF875" s="12"/>
      <c r="FG875" s="12"/>
      <c r="FH875" s="12"/>
      <c r="FI875" s="12"/>
      <c r="FJ875" s="12"/>
      <c r="FK875" s="12"/>
      <c r="FL875" s="12"/>
      <c r="FM875" s="12"/>
      <c r="FN875" s="12"/>
      <c r="FO875" s="12"/>
      <c r="FP875" s="12"/>
      <c r="FQ875" s="12"/>
      <c r="FR875" s="12"/>
      <c r="FS875" s="12"/>
      <c r="FT875" s="12"/>
      <c r="FU875" s="12"/>
      <c r="FV875" s="12"/>
      <c r="FW875" s="12"/>
      <c r="FX875" s="12"/>
      <c r="FY875" s="12"/>
      <c r="FZ875" s="12"/>
      <c r="GA875" s="12"/>
      <c r="GB875" s="12"/>
      <c r="GC875" s="12"/>
      <c r="GD875" s="12"/>
      <c r="GE875" s="12"/>
      <c r="GF875" s="12"/>
      <c r="GG875" s="12"/>
      <c r="GH875" s="12"/>
      <c r="GI875" s="12"/>
      <c r="GJ875" s="12"/>
      <c r="GK875" s="12"/>
      <c r="GL875" s="12"/>
      <c r="GM875" s="12"/>
      <c r="GN875" s="12"/>
      <c r="GO875" s="12"/>
      <c r="GP875" s="12"/>
      <c r="GQ875" s="12"/>
      <c r="GR875" s="12"/>
      <c r="GS875" s="12"/>
      <c r="GT875" s="12"/>
      <c r="GU875" s="12"/>
      <c r="GV875" s="12"/>
      <c r="GW875" s="12"/>
      <c r="GX875" s="12"/>
      <c r="GY875" s="12"/>
      <c r="GZ875" s="12"/>
      <c r="HA875" s="12"/>
      <c r="HB875" s="12"/>
      <c r="HC875" s="12"/>
      <c r="HD875" s="12"/>
      <c r="HE875" s="12"/>
      <c r="HF875" s="12"/>
      <c r="HG875" s="12"/>
      <c r="HH875" s="12"/>
      <c r="HI875" s="12"/>
      <c r="HJ875" s="12"/>
      <c r="HK875" s="12"/>
      <c r="HL875" s="12"/>
      <c r="HM875" s="12"/>
      <c r="HN875" s="12"/>
      <c r="HO875" s="12"/>
      <c r="HP875" s="12"/>
      <c r="HQ875" s="12"/>
      <c r="HR875" s="12"/>
      <c r="HS875" s="12"/>
      <c r="HT875" s="12"/>
      <c r="HU875" s="12"/>
      <c r="HV875" s="12"/>
      <c r="HW875" s="12"/>
      <c r="HX875" s="12"/>
      <c r="HY875" s="12"/>
      <c r="HZ875" s="12"/>
      <c r="IA875" s="12"/>
      <c r="IB875" s="12"/>
      <c r="IC875" s="12"/>
      <c r="ID875" s="12"/>
      <c r="IE875" s="12"/>
      <c r="IF875" s="12"/>
      <c r="IG875" s="12"/>
      <c r="IH875" s="12"/>
      <c r="II875" s="12"/>
      <c r="IJ875" s="12"/>
      <c r="IK875" s="12"/>
      <c r="IL875" s="12"/>
      <c r="IM875" s="12"/>
      <c r="IN875" s="12"/>
    </row>
    <row r="876" spans="1:248" s="38" customFormat="1" ht="15.95" customHeight="1" x14ac:dyDescent="0.25">
      <c r="A876" s="53" t="s">
        <v>786</v>
      </c>
      <c r="B876" s="54"/>
      <c r="C876" s="59">
        <f>SUM(E53:E59,E110:E115,E155:E161,E210:E217,E257:E263,E303:E309,E349,E401,E408,E416,E426,E439,E444:E447,E465:E468,E486:E492,E517:E518,E525,E537:E538,E553,E585:E589,E611:E619,E650:E660,E693:E704,E737:E749,E789:E801,E827)</f>
        <v>3609</v>
      </c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P876" s="12"/>
      <c r="DQ876" s="12"/>
      <c r="DR876" s="12"/>
      <c r="DS876" s="12"/>
      <c r="DT876" s="12"/>
      <c r="DU876" s="12"/>
      <c r="DV876" s="12"/>
      <c r="DW876" s="12"/>
      <c r="DX876" s="12"/>
      <c r="DY876" s="12"/>
      <c r="DZ876" s="12"/>
      <c r="EA876" s="12"/>
      <c r="EB876" s="12"/>
      <c r="EC876" s="12"/>
      <c r="ED876" s="12"/>
      <c r="EE876" s="12"/>
      <c r="EF876" s="12"/>
      <c r="EG876" s="12"/>
      <c r="EH876" s="12"/>
      <c r="EI876" s="12"/>
      <c r="EJ876" s="12"/>
      <c r="EK876" s="12"/>
      <c r="EL876" s="12"/>
      <c r="EM876" s="12"/>
      <c r="EN876" s="12"/>
      <c r="EO876" s="12"/>
      <c r="EP876" s="12"/>
      <c r="EQ876" s="12"/>
      <c r="ER876" s="12"/>
      <c r="ES876" s="12"/>
      <c r="ET876" s="12"/>
      <c r="EU876" s="12"/>
      <c r="EV876" s="12"/>
      <c r="EW876" s="12"/>
      <c r="EX876" s="12"/>
      <c r="EY876" s="12"/>
      <c r="EZ876" s="12"/>
      <c r="FA876" s="12"/>
      <c r="FB876" s="12"/>
      <c r="FC876" s="12"/>
      <c r="FD876" s="12"/>
      <c r="FE876" s="12"/>
      <c r="FF876" s="12"/>
      <c r="FG876" s="12"/>
      <c r="FH876" s="12"/>
      <c r="FI876" s="12"/>
      <c r="FJ876" s="12"/>
      <c r="FK876" s="12"/>
      <c r="FL876" s="12"/>
      <c r="FM876" s="12"/>
      <c r="FN876" s="12"/>
      <c r="FO876" s="12"/>
      <c r="FP876" s="12"/>
      <c r="FQ876" s="12"/>
      <c r="FR876" s="12"/>
      <c r="FS876" s="12"/>
      <c r="FT876" s="12"/>
      <c r="FU876" s="12"/>
      <c r="FV876" s="12"/>
      <c r="FW876" s="12"/>
      <c r="FX876" s="12"/>
      <c r="FY876" s="12"/>
      <c r="FZ876" s="12"/>
      <c r="GA876" s="12"/>
      <c r="GB876" s="12"/>
      <c r="GC876" s="12"/>
      <c r="GD876" s="12"/>
      <c r="GE876" s="12"/>
      <c r="GF876" s="12"/>
      <c r="GG876" s="12"/>
      <c r="GH876" s="12"/>
      <c r="GI876" s="12"/>
      <c r="GJ876" s="12"/>
      <c r="GK876" s="12"/>
      <c r="GL876" s="12"/>
      <c r="GM876" s="12"/>
      <c r="GN876" s="12"/>
      <c r="GO876" s="12"/>
      <c r="GP876" s="12"/>
      <c r="GQ876" s="12"/>
      <c r="GR876" s="12"/>
      <c r="GS876" s="12"/>
      <c r="GT876" s="12"/>
      <c r="GU876" s="12"/>
      <c r="GV876" s="12"/>
      <c r="GW876" s="12"/>
      <c r="GX876" s="12"/>
      <c r="GY876" s="12"/>
      <c r="GZ876" s="12"/>
      <c r="HA876" s="12"/>
      <c r="HB876" s="12"/>
      <c r="HC876" s="12"/>
      <c r="HD876" s="12"/>
      <c r="HE876" s="12"/>
      <c r="HF876" s="12"/>
      <c r="HG876" s="12"/>
      <c r="HH876" s="12"/>
      <c r="HI876" s="12"/>
      <c r="HJ876" s="12"/>
      <c r="HK876" s="12"/>
      <c r="HL876" s="12"/>
      <c r="HM876" s="12"/>
      <c r="HN876" s="12"/>
      <c r="HO876" s="12"/>
      <c r="HP876" s="12"/>
      <c r="HQ876" s="12"/>
      <c r="HR876" s="12"/>
      <c r="HS876" s="12"/>
      <c r="HT876" s="12"/>
      <c r="HU876" s="12"/>
      <c r="HV876" s="12"/>
      <c r="HW876" s="12"/>
      <c r="HX876" s="12"/>
      <c r="HY876" s="12"/>
      <c r="HZ876" s="12"/>
      <c r="IA876" s="12"/>
      <c r="IB876" s="12"/>
      <c r="IC876" s="12"/>
      <c r="ID876" s="12"/>
      <c r="IE876" s="12"/>
      <c r="IF876" s="12"/>
      <c r="IG876" s="12"/>
      <c r="IH876" s="12"/>
      <c r="II876" s="12"/>
      <c r="IJ876" s="12"/>
      <c r="IK876" s="12"/>
      <c r="IL876" s="12"/>
      <c r="IM876" s="12"/>
      <c r="IN876" s="12"/>
    </row>
    <row r="877" spans="1:248" s="38" customFormat="1" ht="15.95" customHeight="1" x14ac:dyDescent="0.25">
      <c r="A877" s="55" t="s">
        <v>787</v>
      </c>
      <c r="B877" s="51"/>
      <c r="C877" s="60">
        <f>SUM(E60:E61,E116:E119,E162:E163,E218:E225,E264:E272,E310:E318,E417:E418,E427:E428,E448:E449,E470:E471,E493:E494,E498:E499,E501,E508,E539:E540,E590:E591,E620:E623,E661:E666,E705:E714,E750:E762,E802:E812)</f>
        <v>2424</v>
      </c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P877" s="12"/>
      <c r="DQ877" s="12"/>
      <c r="DR877" s="12"/>
      <c r="DS877" s="12"/>
      <c r="DT877" s="12"/>
      <c r="DU877" s="12"/>
      <c r="DV877" s="12"/>
      <c r="DW877" s="12"/>
      <c r="DX877" s="12"/>
      <c r="DY877" s="12"/>
      <c r="DZ877" s="12"/>
      <c r="EA877" s="12"/>
      <c r="EB877" s="12"/>
      <c r="EC877" s="12"/>
      <c r="ED877" s="12"/>
      <c r="EE877" s="12"/>
      <c r="EF877" s="12"/>
      <c r="EG877" s="12"/>
      <c r="EH877" s="12"/>
      <c r="EI877" s="12"/>
      <c r="EJ877" s="12"/>
      <c r="EK877" s="12"/>
      <c r="EL877" s="12"/>
      <c r="EM877" s="12"/>
      <c r="EN877" s="12"/>
      <c r="EO877" s="12"/>
      <c r="EP877" s="12"/>
      <c r="EQ877" s="12"/>
      <c r="ER877" s="12"/>
      <c r="ES877" s="12"/>
      <c r="ET877" s="12"/>
      <c r="EU877" s="12"/>
      <c r="EV877" s="12"/>
      <c r="EW877" s="12"/>
      <c r="EX877" s="12"/>
      <c r="EY877" s="12"/>
      <c r="EZ877" s="12"/>
      <c r="FA877" s="12"/>
      <c r="FB877" s="12"/>
      <c r="FC877" s="12"/>
      <c r="FD877" s="12"/>
      <c r="FE877" s="12"/>
      <c r="FF877" s="12"/>
      <c r="FG877" s="12"/>
      <c r="FH877" s="12"/>
      <c r="FI877" s="12"/>
      <c r="FJ877" s="12"/>
      <c r="FK877" s="12"/>
      <c r="FL877" s="12"/>
      <c r="FM877" s="12"/>
      <c r="FN877" s="12"/>
      <c r="FO877" s="12"/>
      <c r="FP877" s="12"/>
      <c r="FQ877" s="12"/>
      <c r="FR877" s="12"/>
      <c r="FS877" s="12"/>
      <c r="FT877" s="12"/>
      <c r="FU877" s="12"/>
      <c r="FV877" s="12"/>
      <c r="FW877" s="12"/>
      <c r="FX877" s="12"/>
      <c r="FY877" s="12"/>
      <c r="FZ877" s="12"/>
      <c r="GA877" s="12"/>
      <c r="GB877" s="12"/>
      <c r="GC877" s="12"/>
      <c r="GD877" s="12"/>
      <c r="GE877" s="12"/>
      <c r="GF877" s="12"/>
      <c r="GG877" s="12"/>
      <c r="GH877" s="12"/>
      <c r="GI877" s="12"/>
      <c r="GJ877" s="12"/>
      <c r="GK877" s="12"/>
      <c r="GL877" s="12"/>
      <c r="GM877" s="12"/>
      <c r="GN877" s="12"/>
      <c r="GO877" s="12"/>
      <c r="GP877" s="12"/>
      <c r="GQ877" s="12"/>
      <c r="GR877" s="12"/>
      <c r="GS877" s="12"/>
      <c r="GT877" s="12"/>
      <c r="GU877" s="12"/>
      <c r="GV877" s="12"/>
      <c r="GW877" s="12"/>
      <c r="GX877" s="12"/>
      <c r="GY877" s="12"/>
      <c r="GZ877" s="12"/>
      <c r="HA877" s="12"/>
      <c r="HB877" s="12"/>
      <c r="HC877" s="12"/>
      <c r="HD877" s="12"/>
      <c r="HE877" s="12"/>
      <c r="HF877" s="12"/>
      <c r="HG877" s="12"/>
      <c r="HH877" s="12"/>
      <c r="HI877" s="12"/>
      <c r="HJ877" s="12"/>
      <c r="HK877" s="12"/>
      <c r="HL877" s="12"/>
      <c r="HM877" s="12"/>
      <c r="HN877" s="12"/>
      <c r="HO877" s="12"/>
      <c r="HP877" s="12"/>
      <c r="HQ877" s="12"/>
      <c r="HR877" s="12"/>
      <c r="HS877" s="12"/>
      <c r="HT877" s="12"/>
      <c r="HU877" s="12"/>
      <c r="HV877" s="12"/>
      <c r="HW877" s="12"/>
      <c r="HX877" s="12"/>
      <c r="HY877" s="12"/>
      <c r="HZ877" s="12"/>
      <c r="IA877" s="12"/>
      <c r="IB877" s="12"/>
      <c r="IC877" s="12"/>
      <c r="ID877" s="12"/>
      <c r="IE877" s="12"/>
      <c r="IF877" s="12"/>
      <c r="IG877" s="12"/>
      <c r="IH877" s="12"/>
      <c r="II877" s="12"/>
      <c r="IJ877" s="12"/>
      <c r="IK877" s="12"/>
      <c r="IL877" s="12"/>
      <c r="IM877" s="12"/>
      <c r="IN877" s="12"/>
    </row>
    <row r="878" spans="1:248" s="38" customFormat="1" ht="15.95" customHeight="1" x14ac:dyDescent="0.25">
      <c r="A878" s="55" t="s">
        <v>788</v>
      </c>
      <c r="B878" s="51"/>
      <c r="C878" s="55">
        <f>SUM(E62,E120,E164,E226,E273,E319:E321,E402,E450,E472,E495,E500,E569,E592,E624:E626,E667:E669,E715:E717,E763:E766,E813:E816)</f>
        <v>809</v>
      </c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P878" s="12"/>
      <c r="DQ878" s="12"/>
      <c r="DR878" s="12"/>
      <c r="DS878" s="12"/>
      <c r="DT878" s="12"/>
      <c r="DU878" s="12"/>
      <c r="DV878" s="12"/>
      <c r="DW878" s="12"/>
      <c r="DX878" s="12"/>
      <c r="DY878" s="12"/>
      <c r="DZ878" s="12"/>
      <c r="EA878" s="12"/>
      <c r="EB878" s="12"/>
      <c r="EC878" s="12"/>
      <c r="ED878" s="12"/>
      <c r="EE878" s="12"/>
      <c r="EF878" s="12"/>
      <c r="EG878" s="12"/>
      <c r="EH878" s="12"/>
      <c r="EI878" s="12"/>
      <c r="EJ878" s="12"/>
      <c r="EK878" s="12"/>
      <c r="EL878" s="12"/>
      <c r="EM878" s="12"/>
      <c r="EN878" s="12"/>
      <c r="EO878" s="12"/>
      <c r="EP878" s="12"/>
      <c r="EQ878" s="12"/>
      <c r="ER878" s="12"/>
      <c r="ES878" s="12"/>
      <c r="ET878" s="12"/>
      <c r="EU878" s="12"/>
      <c r="EV878" s="12"/>
      <c r="EW878" s="12"/>
      <c r="EX878" s="12"/>
      <c r="EY878" s="12"/>
      <c r="EZ878" s="12"/>
      <c r="FA878" s="12"/>
      <c r="FB878" s="12"/>
      <c r="FC878" s="12"/>
      <c r="FD878" s="12"/>
      <c r="FE878" s="12"/>
      <c r="FF878" s="12"/>
      <c r="FG878" s="12"/>
      <c r="FH878" s="12"/>
      <c r="FI878" s="12"/>
      <c r="FJ878" s="12"/>
      <c r="FK878" s="12"/>
      <c r="FL878" s="12"/>
      <c r="FM878" s="12"/>
      <c r="FN878" s="12"/>
      <c r="FO878" s="12"/>
      <c r="FP878" s="12"/>
      <c r="FQ878" s="12"/>
      <c r="FR878" s="12"/>
      <c r="FS878" s="12"/>
      <c r="FT878" s="12"/>
      <c r="FU878" s="12"/>
      <c r="FV878" s="12"/>
      <c r="FW878" s="12"/>
      <c r="FX878" s="12"/>
      <c r="FY878" s="12"/>
      <c r="FZ878" s="12"/>
      <c r="GA878" s="12"/>
      <c r="GB878" s="12"/>
      <c r="GC878" s="12"/>
      <c r="GD878" s="12"/>
      <c r="GE878" s="12"/>
      <c r="GF878" s="12"/>
      <c r="GG878" s="12"/>
      <c r="GH878" s="12"/>
      <c r="GI878" s="12"/>
      <c r="GJ878" s="12"/>
      <c r="GK878" s="12"/>
      <c r="GL878" s="12"/>
      <c r="GM878" s="12"/>
      <c r="GN878" s="12"/>
      <c r="GO878" s="12"/>
      <c r="GP878" s="12"/>
      <c r="GQ878" s="12"/>
      <c r="GR878" s="12"/>
      <c r="GS878" s="12"/>
      <c r="GT878" s="12"/>
      <c r="GU878" s="12"/>
      <c r="GV878" s="12"/>
      <c r="GW878" s="12"/>
      <c r="GX878" s="12"/>
      <c r="GY878" s="12"/>
      <c r="GZ878" s="12"/>
      <c r="HA878" s="12"/>
      <c r="HB878" s="12"/>
      <c r="HC878" s="12"/>
      <c r="HD878" s="12"/>
      <c r="HE878" s="12"/>
      <c r="HF878" s="12"/>
      <c r="HG878" s="12"/>
      <c r="HH878" s="12"/>
      <c r="HI878" s="12"/>
      <c r="HJ878" s="12"/>
      <c r="HK878" s="12"/>
      <c r="HL878" s="12"/>
      <c r="HM878" s="12"/>
      <c r="HN878" s="12"/>
      <c r="HO878" s="12"/>
      <c r="HP878" s="12"/>
      <c r="HQ878" s="12"/>
      <c r="HR878" s="12"/>
      <c r="HS878" s="12"/>
      <c r="HT878" s="12"/>
      <c r="HU878" s="12"/>
      <c r="HV878" s="12"/>
      <c r="HW878" s="12"/>
      <c r="HX878" s="12"/>
      <c r="HY878" s="12"/>
      <c r="HZ878" s="12"/>
      <c r="IA878" s="12"/>
      <c r="IB878" s="12"/>
      <c r="IC878" s="12"/>
      <c r="ID878" s="12"/>
      <c r="IE878" s="12"/>
      <c r="IF878" s="12"/>
      <c r="IG878" s="12"/>
      <c r="IH878" s="12"/>
      <c r="II878" s="12"/>
      <c r="IJ878" s="12"/>
      <c r="IK878" s="12"/>
      <c r="IL878" s="12"/>
      <c r="IM878" s="12"/>
      <c r="IN878" s="12"/>
    </row>
    <row r="879" spans="1:248" s="38" customFormat="1" ht="15.95" customHeight="1" x14ac:dyDescent="0.25">
      <c r="A879" s="55" t="s">
        <v>789</v>
      </c>
      <c r="B879" s="51"/>
      <c r="C879" s="55">
        <f>SUM(E121,E165,E227:E228,E274,E322,E502,E627,E670,E718,E767,E817)</f>
        <v>224</v>
      </c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P879" s="12"/>
      <c r="DQ879" s="12"/>
      <c r="DR879" s="12"/>
      <c r="DS879" s="12"/>
      <c r="DT879" s="12"/>
      <c r="DU879" s="12"/>
      <c r="DV879" s="12"/>
      <c r="DW879" s="12"/>
      <c r="DX879" s="12"/>
      <c r="DY879" s="12"/>
      <c r="DZ879" s="12"/>
      <c r="EA879" s="12"/>
      <c r="EB879" s="12"/>
      <c r="EC879" s="12"/>
      <c r="ED879" s="12"/>
      <c r="EE879" s="12"/>
      <c r="EF879" s="12"/>
      <c r="EG879" s="12"/>
      <c r="EH879" s="12"/>
      <c r="EI879" s="12"/>
      <c r="EJ879" s="12"/>
      <c r="EK879" s="12"/>
      <c r="EL879" s="12"/>
      <c r="EM879" s="12"/>
      <c r="EN879" s="12"/>
      <c r="EO879" s="12"/>
      <c r="EP879" s="12"/>
      <c r="EQ879" s="12"/>
      <c r="ER879" s="12"/>
      <c r="ES879" s="12"/>
      <c r="ET879" s="12"/>
      <c r="EU879" s="12"/>
      <c r="EV879" s="12"/>
      <c r="EW879" s="12"/>
      <c r="EX879" s="12"/>
      <c r="EY879" s="12"/>
      <c r="EZ879" s="12"/>
      <c r="FA879" s="12"/>
      <c r="FB879" s="12"/>
      <c r="FC879" s="12"/>
      <c r="FD879" s="12"/>
      <c r="FE879" s="12"/>
      <c r="FF879" s="12"/>
      <c r="FG879" s="12"/>
      <c r="FH879" s="12"/>
      <c r="FI879" s="12"/>
      <c r="FJ879" s="12"/>
      <c r="FK879" s="12"/>
      <c r="FL879" s="12"/>
      <c r="FM879" s="12"/>
      <c r="FN879" s="12"/>
      <c r="FO879" s="12"/>
      <c r="FP879" s="12"/>
      <c r="FQ879" s="12"/>
      <c r="FR879" s="12"/>
      <c r="FS879" s="12"/>
      <c r="FT879" s="12"/>
      <c r="FU879" s="12"/>
      <c r="FV879" s="12"/>
      <c r="FW879" s="12"/>
      <c r="FX879" s="12"/>
      <c r="FY879" s="12"/>
      <c r="FZ879" s="12"/>
      <c r="GA879" s="12"/>
      <c r="GB879" s="12"/>
      <c r="GC879" s="12"/>
      <c r="GD879" s="12"/>
      <c r="GE879" s="12"/>
      <c r="GF879" s="12"/>
      <c r="GG879" s="12"/>
      <c r="GH879" s="12"/>
      <c r="GI879" s="12"/>
      <c r="GJ879" s="12"/>
      <c r="GK879" s="12"/>
      <c r="GL879" s="12"/>
      <c r="GM879" s="12"/>
      <c r="GN879" s="12"/>
      <c r="GO879" s="12"/>
      <c r="GP879" s="12"/>
      <c r="GQ879" s="12"/>
      <c r="GR879" s="12"/>
      <c r="GS879" s="12"/>
      <c r="GT879" s="12"/>
      <c r="GU879" s="12"/>
      <c r="GV879" s="12"/>
      <c r="GW879" s="12"/>
      <c r="GX879" s="12"/>
      <c r="GY879" s="12"/>
      <c r="GZ879" s="12"/>
      <c r="HA879" s="12"/>
      <c r="HB879" s="12"/>
      <c r="HC879" s="12"/>
      <c r="HD879" s="12"/>
      <c r="HE879" s="12"/>
      <c r="HF879" s="12"/>
      <c r="HG879" s="12"/>
      <c r="HH879" s="12"/>
      <c r="HI879" s="12"/>
      <c r="HJ879" s="12"/>
      <c r="HK879" s="12"/>
      <c r="HL879" s="12"/>
      <c r="HM879" s="12"/>
      <c r="HN879" s="12"/>
      <c r="HO879" s="12"/>
      <c r="HP879" s="12"/>
      <c r="HQ879" s="12"/>
      <c r="HR879" s="12"/>
      <c r="HS879" s="12"/>
      <c r="HT879" s="12"/>
      <c r="HU879" s="12"/>
      <c r="HV879" s="12"/>
      <c r="HW879" s="12"/>
      <c r="HX879" s="12"/>
      <c r="HY879" s="12"/>
      <c r="HZ879" s="12"/>
      <c r="IA879" s="12"/>
      <c r="IB879" s="12"/>
      <c r="IC879" s="12"/>
      <c r="ID879" s="12"/>
      <c r="IE879" s="12"/>
      <c r="IF879" s="12"/>
      <c r="IG879" s="12"/>
      <c r="IH879" s="12"/>
      <c r="II879" s="12"/>
      <c r="IJ879" s="12"/>
      <c r="IK879" s="12"/>
      <c r="IL879" s="12"/>
      <c r="IM879" s="12"/>
      <c r="IN879" s="12"/>
    </row>
    <row r="880" spans="1:248" s="38" customFormat="1" ht="15.95" customHeight="1" x14ac:dyDescent="0.25">
      <c r="A880" s="51"/>
      <c r="B880" s="62" t="s">
        <v>790</v>
      </c>
      <c r="C880" s="61">
        <f>SUM(C871:C879)</f>
        <v>16333</v>
      </c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P880" s="12"/>
      <c r="DQ880" s="12"/>
      <c r="DR880" s="12"/>
      <c r="DS880" s="12"/>
      <c r="DT880" s="12"/>
      <c r="DU880" s="12"/>
      <c r="DV880" s="12"/>
      <c r="DW880" s="12"/>
      <c r="DX880" s="12"/>
      <c r="DY880" s="12"/>
      <c r="DZ880" s="12"/>
      <c r="EA880" s="12"/>
      <c r="EB880" s="12"/>
      <c r="EC880" s="12"/>
      <c r="ED880" s="12"/>
      <c r="EE880" s="12"/>
      <c r="EF880" s="12"/>
      <c r="EG880" s="12"/>
      <c r="EH880" s="12"/>
      <c r="EI880" s="12"/>
      <c r="EJ880" s="12"/>
      <c r="EK880" s="12"/>
      <c r="EL880" s="12"/>
      <c r="EM880" s="12"/>
      <c r="EN880" s="12"/>
      <c r="EO880" s="12"/>
      <c r="EP880" s="12"/>
      <c r="EQ880" s="12"/>
      <c r="ER880" s="12"/>
      <c r="ES880" s="12"/>
      <c r="ET880" s="12"/>
      <c r="EU880" s="12"/>
      <c r="EV880" s="12"/>
      <c r="EW880" s="12"/>
      <c r="EX880" s="12"/>
      <c r="EY880" s="12"/>
      <c r="EZ880" s="12"/>
      <c r="FA880" s="12"/>
      <c r="FB880" s="12"/>
      <c r="FC880" s="12"/>
      <c r="FD880" s="12"/>
      <c r="FE880" s="12"/>
      <c r="FF880" s="12"/>
      <c r="FG880" s="12"/>
      <c r="FH880" s="12"/>
      <c r="FI880" s="12"/>
      <c r="FJ880" s="12"/>
      <c r="FK880" s="12"/>
      <c r="FL880" s="12"/>
      <c r="FM880" s="12"/>
      <c r="FN880" s="12"/>
      <c r="FO880" s="12"/>
      <c r="FP880" s="12"/>
      <c r="FQ880" s="12"/>
      <c r="FR880" s="12"/>
      <c r="FS880" s="12"/>
      <c r="FT880" s="12"/>
      <c r="FU880" s="12"/>
      <c r="FV880" s="12"/>
      <c r="FW880" s="12"/>
      <c r="FX880" s="12"/>
      <c r="FY880" s="12"/>
      <c r="FZ880" s="12"/>
      <c r="GA880" s="12"/>
      <c r="GB880" s="12"/>
      <c r="GC880" s="12"/>
      <c r="GD880" s="12"/>
      <c r="GE880" s="12"/>
      <c r="GF880" s="12"/>
      <c r="GG880" s="12"/>
      <c r="GH880" s="12"/>
      <c r="GI880" s="12"/>
      <c r="GJ880" s="12"/>
      <c r="GK880" s="12"/>
      <c r="GL880" s="12"/>
      <c r="GM880" s="12"/>
      <c r="GN880" s="12"/>
      <c r="GO880" s="12"/>
      <c r="GP880" s="12"/>
      <c r="GQ880" s="12"/>
      <c r="GR880" s="12"/>
      <c r="GS880" s="12"/>
      <c r="GT880" s="12"/>
      <c r="GU880" s="12"/>
      <c r="GV880" s="12"/>
      <c r="GW880" s="12"/>
      <c r="GX880" s="12"/>
      <c r="GY880" s="12"/>
      <c r="GZ880" s="12"/>
      <c r="HA880" s="12"/>
      <c r="HB880" s="12"/>
      <c r="HC880" s="12"/>
      <c r="HD880" s="12"/>
      <c r="HE880" s="12"/>
      <c r="HF880" s="12"/>
      <c r="HG880" s="12"/>
      <c r="HH880" s="12"/>
      <c r="HI880" s="12"/>
      <c r="HJ880" s="12"/>
      <c r="HK880" s="12"/>
      <c r="HL880" s="12"/>
      <c r="HM880" s="12"/>
      <c r="HN880" s="12"/>
      <c r="HO880" s="12"/>
      <c r="HP880" s="12"/>
      <c r="HQ880" s="12"/>
      <c r="HR880" s="12"/>
      <c r="HS880" s="12"/>
      <c r="HT880" s="12"/>
      <c r="HU880" s="12"/>
      <c r="HV880" s="12"/>
      <c r="HW880" s="12"/>
      <c r="HX880" s="12"/>
      <c r="HY880" s="12"/>
      <c r="HZ880" s="12"/>
      <c r="IA880" s="12"/>
      <c r="IB880" s="12"/>
      <c r="IC880" s="12"/>
      <c r="ID880" s="12"/>
      <c r="IE880" s="12"/>
      <c r="IF880" s="12"/>
      <c r="IG880" s="12"/>
      <c r="IH880" s="12"/>
      <c r="II880" s="12"/>
      <c r="IJ880" s="12"/>
      <c r="IK880" s="12"/>
      <c r="IL880" s="12"/>
      <c r="IM880" s="12"/>
      <c r="IN880" s="12"/>
    </row>
    <row r="881" spans="2:3" ht="15" x14ac:dyDescent="0.25">
      <c r="B881" s="63"/>
      <c r="C881" s="38"/>
    </row>
    <row r="882" spans="2:3" ht="14.25" customHeight="1" x14ac:dyDescent="0.2"/>
    <row r="883" spans="2:3" ht="14.25" customHeight="1" x14ac:dyDescent="0.2"/>
    <row r="884" spans="2:3" ht="14.25" customHeight="1" x14ac:dyDescent="0.2"/>
    <row r="885" spans="2:3" ht="14.25" customHeight="1" x14ac:dyDescent="0.2"/>
    <row r="886" spans="2:3" ht="14.25" customHeight="1" x14ac:dyDescent="0.2"/>
    <row r="887" spans="2:3" ht="14.25" customHeight="1" x14ac:dyDescent="0.2"/>
    <row r="888" spans="2:3" ht="14.25" customHeight="1" x14ac:dyDescent="0.2"/>
    <row r="889" spans="2:3" ht="14.25" customHeight="1" x14ac:dyDescent="0.2"/>
  </sheetData>
  <sortState ref="A273:IN274">
    <sortCondition ref="A273"/>
  </sortState>
  <mergeCells count="116">
    <mergeCell ref="A543:E543"/>
    <mergeCell ref="A544:E544"/>
    <mergeCell ref="A820:E820"/>
    <mergeCell ref="A821:E821"/>
    <mergeCell ref="A528:E528"/>
    <mergeCell ref="A529:E529"/>
    <mergeCell ref="A5:E5"/>
    <mergeCell ref="A595:E595"/>
    <mergeCell ref="A596:E596"/>
    <mergeCell ref="A572:E572"/>
    <mergeCell ref="A573:E573"/>
    <mergeCell ref="A511:E511"/>
    <mergeCell ref="A512:E512"/>
    <mergeCell ref="A505:E505"/>
    <mergeCell ref="A506:E506"/>
    <mergeCell ref="A521:E521"/>
    <mergeCell ref="A522:E522"/>
    <mergeCell ref="A10:E10"/>
    <mergeCell ref="A11:E11"/>
    <mergeCell ref="A65:E65"/>
    <mergeCell ref="A66:E66"/>
    <mergeCell ref="A232:E232"/>
    <mergeCell ref="A341:E341"/>
    <mergeCell ref="A342:E342"/>
    <mergeCell ref="A4:E4"/>
    <mergeCell ref="A566:E566"/>
    <mergeCell ref="A567:E567"/>
    <mergeCell ref="A7:B8"/>
    <mergeCell ref="A770:E770"/>
    <mergeCell ref="A771:E771"/>
    <mergeCell ref="A561:E561"/>
    <mergeCell ref="A562:E562"/>
    <mergeCell ref="A721:E721"/>
    <mergeCell ref="A722:E722"/>
    <mergeCell ref="A556:E556"/>
    <mergeCell ref="A557:E557"/>
    <mergeCell ref="A673:E673"/>
    <mergeCell ref="A674:E674"/>
    <mergeCell ref="A360:E360"/>
    <mergeCell ref="A361:E361"/>
    <mergeCell ref="A411:E411"/>
    <mergeCell ref="A412:E412"/>
    <mergeCell ref="A378:E378"/>
    <mergeCell ref="A431:E431"/>
    <mergeCell ref="A432:E432"/>
    <mergeCell ref="A372:E372"/>
    <mergeCell ref="A386:E386"/>
    <mergeCell ref="A387:E387"/>
    <mergeCell ref="A830:E830"/>
    <mergeCell ref="A831:E831"/>
    <mergeCell ref="A325:E325"/>
    <mergeCell ref="A326:E326"/>
    <mergeCell ref="A124:E124"/>
    <mergeCell ref="A125:E125"/>
    <mergeCell ref="A548:E548"/>
    <mergeCell ref="A549:E549"/>
    <mergeCell ref="A168:E168"/>
    <mergeCell ref="A169:E169"/>
    <mergeCell ref="A331:E331"/>
    <mergeCell ref="A332:E332"/>
    <mergeCell ref="A365:E365"/>
    <mergeCell ref="A366:E366"/>
    <mergeCell ref="A377:E377"/>
    <mergeCell ref="A825:E825"/>
    <mergeCell ref="A826:E826"/>
    <mergeCell ref="A397:E397"/>
    <mergeCell ref="A398:E398"/>
    <mergeCell ref="A453:E453"/>
    <mergeCell ref="A454:E454"/>
    <mergeCell ref="A392:E392"/>
    <mergeCell ref="A630:E630"/>
    <mergeCell ref="A231:E231"/>
    <mergeCell ref="A371:E371"/>
    <mergeCell ref="A277:E277"/>
    <mergeCell ref="A278:E278"/>
    <mergeCell ref="A352:E352"/>
    <mergeCell ref="A353:E353"/>
    <mergeCell ref="A460:A461"/>
    <mergeCell ref="A466:A467"/>
    <mergeCell ref="A468:A469"/>
    <mergeCell ref="A470:A471"/>
    <mergeCell ref="A393:E393"/>
    <mergeCell ref="A405:E405"/>
    <mergeCell ref="A406:E406"/>
    <mergeCell ref="A458:E458"/>
    <mergeCell ref="A459:E459"/>
    <mergeCell ref="A413:A418"/>
    <mergeCell ref="A419:A420"/>
    <mergeCell ref="A435:A436"/>
    <mergeCell ref="A438:A439"/>
    <mergeCell ref="A444:A445"/>
    <mergeCell ref="A446:A447"/>
    <mergeCell ref="C869:E869"/>
    <mergeCell ref="A475:E475"/>
    <mergeCell ref="A476:E476"/>
    <mergeCell ref="A478:A479"/>
    <mergeCell ref="A480:A481"/>
    <mergeCell ref="A482:A483"/>
    <mergeCell ref="A486:A487"/>
    <mergeCell ref="A490:A491"/>
    <mergeCell ref="A498:A499"/>
    <mergeCell ref="A496:A497"/>
    <mergeCell ref="D858:E858"/>
    <mergeCell ref="C862:E862"/>
    <mergeCell ref="A863:B863"/>
    <mergeCell ref="C863:E863"/>
    <mergeCell ref="A868:B868"/>
    <mergeCell ref="C868:E868"/>
    <mergeCell ref="D855:E855"/>
    <mergeCell ref="D856:E856"/>
    <mergeCell ref="D857:E857"/>
    <mergeCell ref="D859:E859"/>
    <mergeCell ref="D860:E860"/>
    <mergeCell ref="D853:E853"/>
    <mergeCell ref="D854:E854"/>
    <mergeCell ref="A631:E631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N562"/>
  <sheetViews>
    <sheetView showGridLines="0" view="pageBreakPreview" zoomScaleSheetLayoutView="100" workbookViewId="0">
      <selection activeCell="I532" sqref="I532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6" width="9.140625" style="12" customWidth="1"/>
    <col min="7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80" t="s">
        <v>58</v>
      </c>
      <c r="B4" s="80"/>
      <c r="C4" s="80"/>
      <c r="D4" s="80"/>
      <c r="E4" s="80"/>
    </row>
    <row r="5" spans="1:5" ht="24.95" customHeight="1" x14ac:dyDescent="0.2">
      <c r="A5" s="85" t="s">
        <v>751</v>
      </c>
      <c r="B5" s="85"/>
      <c r="C5" s="85"/>
      <c r="D5" s="85"/>
      <c r="E5" s="85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81" t="s">
        <v>63</v>
      </c>
      <c r="B7" s="82"/>
      <c r="C7" s="17" t="s">
        <v>64</v>
      </c>
      <c r="D7" s="17" t="s">
        <v>65</v>
      </c>
      <c r="E7" s="17" t="s">
        <v>66</v>
      </c>
    </row>
    <row r="8" spans="1:5" ht="20.100000000000001" customHeight="1" x14ac:dyDescent="0.2">
      <c r="A8" s="83"/>
      <c r="B8" s="84"/>
      <c r="C8" s="57">
        <f>SUM(C14,C77,C123,C171,C175,C185,C196,C204,C209,C215,C221,C230,C236,C241,C249,C255,C260,C265,C282,C312,C316,C320,C324,C328,C334,C339,C345,C351,C399,C448,C498,C503,C507)</f>
        <v>13769</v>
      </c>
      <c r="D8" s="57">
        <f t="shared" ref="D8:E8" si="0">SUM(D14,D77,D123,D171,D175,D185,D196,D204,D209,D215,D221,D230,D236,D241,D249,D255,D260,D265,D282,D312,D316,D320,D324,D328,D334,D339,D345,D351,D399,D448,D498,D503,D507)</f>
        <v>2564</v>
      </c>
      <c r="E8" s="57">
        <f t="shared" si="0"/>
        <v>16333</v>
      </c>
    </row>
    <row r="9" spans="1:5" ht="20.100000000000001" customHeight="1" x14ac:dyDescent="0.2">
      <c r="A9" s="18" t="s">
        <v>0</v>
      </c>
      <c r="B9" s="19" t="s">
        <v>62</v>
      </c>
      <c r="C9" s="19" t="s">
        <v>60</v>
      </c>
      <c r="D9" s="19" t="s">
        <v>61</v>
      </c>
      <c r="E9" s="19" t="s">
        <v>59</v>
      </c>
    </row>
    <row r="10" spans="1:5" s="13" customFormat="1" ht="18" customHeight="1" x14ac:dyDescent="0.2">
      <c r="A10" s="68" t="s">
        <v>752</v>
      </c>
      <c r="B10" s="69"/>
      <c r="C10" s="69"/>
      <c r="D10" s="69"/>
      <c r="E10" s="70"/>
    </row>
    <row r="11" spans="1:5" s="13" customFormat="1" ht="18" customHeight="1" x14ac:dyDescent="0.2">
      <c r="A11" s="20">
        <v>1</v>
      </c>
      <c r="B11" s="58" t="s">
        <v>847</v>
      </c>
      <c r="C11" s="22">
        <v>263</v>
      </c>
      <c r="D11" s="22">
        <v>10</v>
      </c>
      <c r="E11" s="22">
        <f>SUM(C11:D11)</f>
        <v>273</v>
      </c>
    </row>
    <row r="12" spans="1:5" s="13" customFormat="1" ht="18" customHeight="1" x14ac:dyDescent="0.2">
      <c r="A12" s="20">
        <v>2</v>
      </c>
      <c r="B12" s="58" t="s">
        <v>848</v>
      </c>
      <c r="C12" s="22">
        <v>475</v>
      </c>
      <c r="D12" s="22">
        <v>6</v>
      </c>
      <c r="E12" s="22">
        <f>SUM(C12:D12)</f>
        <v>481</v>
      </c>
    </row>
    <row r="13" spans="1:5" s="13" customFormat="1" ht="18" customHeight="1" x14ac:dyDescent="0.2">
      <c r="A13" s="20">
        <v>3</v>
      </c>
      <c r="B13" s="58" t="s">
        <v>849</v>
      </c>
      <c r="C13" s="22">
        <v>563</v>
      </c>
      <c r="D13" s="22">
        <v>14</v>
      </c>
      <c r="E13" s="22">
        <f>SUM(C13:D13)</f>
        <v>577</v>
      </c>
    </row>
    <row r="14" spans="1:5" s="13" customFormat="1" ht="18" customHeight="1" x14ac:dyDescent="0.2">
      <c r="A14" s="24" t="s">
        <v>59</v>
      </c>
      <c r="B14" s="23"/>
      <c r="C14" s="32">
        <f>SUM(C11:C13)</f>
        <v>1301</v>
      </c>
      <c r="D14" s="32">
        <f>SUM(D11:D13)</f>
        <v>30</v>
      </c>
      <c r="E14" s="32">
        <f>SUM(E11:E13)</f>
        <v>1331</v>
      </c>
    </row>
    <row r="15" spans="1:5" s="13" customFormat="1" ht="9.9499999999999993" customHeight="1" x14ac:dyDescent="0.2">
      <c r="A15" s="28"/>
      <c r="B15" s="29"/>
      <c r="C15" s="30"/>
      <c r="D15" s="30"/>
      <c r="E15" s="30"/>
    </row>
    <row r="16" spans="1:5" s="13" customFormat="1" ht="18" customHeight="1" x14ac:dyDescent="0.2">
      <c r="A16" s="65" t="s">
        <v>338</v>
      </c>
      <c r="B16" s="66"/>
      <c r="C16" s="66"/>
      <c r="D16" s="66"/>
      <c r="E16" s="67"/>
    </row>
    <row r="17" spans="1:6" s="13" customFormat="1" ht="18" customHeight="1" x14ac:dyDescent="0.2">
      <c r="A17" s="68" t="s">
        <v>752</v>
      </c>
      <c r="B17" s="69"/>
      <c r="C17" s="69"/>
      <c r="D17" s="69"/>
      <c r="E17" s="70"/>
    </row>
    <row r="18" spans="1:6" s="13" customFormat="1" ht="15.95" customHeight="1" x14ac:dyDescent="0.2">
      <c r="A18" s="20">
        <v>1</v>
      </c>
      <c r="B18" s="21" t="s">
        <v>393</v>
      </c>
      <c r="C18" s="22">
        <v>41</v>
      </c>
      <c r="D18" s="22">
        <v>0</v>
      </c>
      <c r="E18" s="22">
        <f t="shared" ref="E18:E49" si="1">SUM(C18:D18)</f>
        <v>41</v>
      </c>
      <c r="F18" s="13" t="s">
        <v>796</v>
      </c>
    </row>
    <row r="19" spans="1:6" s="13" customFormat="1" ht="15.95" customHeight="1" x14ac:dyDescent="0.2">
      <c r="A19" s="20">
        <v>2</v>
      </c>
      <c r="B19" s="21" t="s">
        <v>368</v>
      </c>
      <c r="C19" s="22">
        <v>27</v>
      </c>
      <c r="D19" s="22">
        <v>0</v>
      </c>
      <c r="E19" s="22">
        <f t="shared" si="1"/>
        <v>27</v>
      </c>
      <c r="F19" s="13" t="s">
        <v>796</v>
      </c>
    </row>
    <row r="20" spans="1:6" s="13" customFormat="1" ht="15.95" customHeight="1" x14ac:dyDescent="0.2">
      <c r="A20" s="20">
        <v>3</v>
      </c>
      <c r="B20" s="21" t="s">
        <v>394</v>
      </c>
      <c r="C20" s="22">
        <v>40</v>
      </c>
      <c r="D20" s="22">
        <v>0</v>
      </c>
      <c r="E20" s="22">
        <f t="shared" si="1"/>
        <v>40</v>
      </c>
      <c r="F20" s="13" t="s">
        <v>797</v>
      </c>
    </row>
    <row r="21" spans="1:6" s="13" customFormat="1" ht="15.95" customHeight="1" x14ac:dyDescent="0.2">
      <c r="A21" s="20">
        <v>4</v>
      </c>
      <c r="B21" s="21" t="s">
        <v>372</v>
      </c>
      <c r="C21" s="22">
        <v>24</v>
      </c>
      <c r="D21" s="22">
        <v>0</v>
      </c>
      <c r="E21" s="22">
        <f t="shared" si="1"/>
        <v>24</v>
      </c>
      <c r="F21" s="13" t="s">
        <v>797</v>
      </c>
    </row>
    <row r="22" spans="1:6" s="13" customFormat="1" ht="15.95" customHeight="1" x14ac:dyDescent="0.2">
      <c r="A22" s="20">
        <v>5</v>
      </c>
      <c r="B22" s="21" t="s">
        <v>386</v>
      </c>
      <c r="C22" s="22">
        <v>43</v>
      </c>
      <c r="D22" s="22">
        <v>0</v>
      </c>
      <c r="E22" s="22">
        <f t="shared" si="1"/>
        <v>43</v>
      </c>
      <c r="F22" s="13" t="s">
        <v>799</v>
      </c>
    </row>
    <row r="23" spans="1:6" s="13" customFormat="1" ht="15.95" customHeight="1" x14ac:dyDescent="0.2">
      <c r="A23" s="20">
        <v>6</v>
      </c>
      <c r="B23" s="21" t="s">
        <v>392</v>
      </c>
      <c r="C23" s="22">
        <v>30</v>
      </c>
      <c r="D23" s="22">
        <v>0</v>
      </c>
      <c r="E23" s="22">
        <f t="shared" si="1"/>
        <v>30</v>
      </c>
      <c r="F23" s="13" t="s">
        <v>800</v>
      </c>
    </row>
    <row r="24" spans="1:6" s="13" customFormat="1" ht="15.95" customHeight="1" x14ac:dyDescent="0.2">
      <c r="A24" s="20">
        <v>7</v>
      </c>
      <c r="B24" s="21" t="s">
        <v>376</v>
      </c>
      <c r="C24" s="22">
        <v>25</v>
      </c>
      <c r="D24" s="22">
        <v>0</v>
      </c>
      <c r="E24" s="22">
        <f t="shared" si="1"/>
        <v>25</v>
      </c>
      <c r="F24" s="13" t="s">
        <v>800</v>
      </c>
    </row>
    <row r="25" spans="1:6" s="13" customFormat="1" ht="15.95" customHeight="1" x14ac:dyDescent="0.2">
      <c r="A25" s="20">
        <v>8</v>
      </c>
      <c r="B25" s="21" t="s">
        <v>407</v>
      </c>
      <c r="C25" s="22">
        <v>22</v>
      </c>
      <c r="D25" s="22">
        <v>0</v>
      </c>
      <c r="E25" s="22">
        <f t="shared" si="1"/>
        <v>22</v>
      </c>
      <c r="F25" s="13" t="s">
        <v>801</v>
      </c>
    </row>
    <row r="26" spans="1:6" s="13" customFormat="1" ht="15.95" customHeight="1" x14ac:dyDescent="0.2">
      <c r="A26" s="20">
        <v>9</v>
      </c>
      <c r="B26" s="21" t="s">
        <v>375</v>
      </c>
      <c r="C26" s="22">
        <v>21</v>
      </c>
      <c r="D26" s="22">
        <v>0</v>
      </c>
      <c r="E26" s="22">
        <f t="shared" si="1"/>
        <v>21</v>
      </c>
      <c r="F26" s="13" t="s">
        <v>801</v>
      </c>
    </row>
    <row r="27" spans="1:6" s="13" customFormat="1" ht="15.95" customHeight="1" x14ac:dyDescent="0.2">
      <c r="A27" s="20">
        <v>10</v>
      </c>
      <c r="B27" s="21" t="s">
        <v>409</v>
      </c>
      <c r="C27" s="22">
        <v>24</v>
      </c>
      <c r="D27" s="22">
        <v>0</v>
      </c>
      <c r="E27" s="22">
        <f t="shared" si="1"/>
        <v>24</v>
      </c>
      <c r="F27" s="13" t="s">
        <v>802</v>
      </c>
    </row>
    <row r="28" spans="1:6" s="13" customFormat="1" ht="15.95" customHeight="1" x14ac:dyDescent="0.2">
      <c r="A28" s="20">
        <v>11</v>
      </c>
      <c r="B28" s="21" t="s">
        <v>377</v>
      </c>
      <c r="C28" s="22">
        <v>21</v>
      </c>
      <c r="D28" s="22">
        <v>0</v>
      </c>
      <c r="E28" s="22">
        <f t="shared" si="1"/>
        <v>21</v>
      </c>
      <c r="F28" s="13" t="s">
        <v>802</v>
      </c>
    </row>
    <row r="29" spans="1:6" s="13" customFormat="1" ht="15.95" customHeight="1" x14ac:dyDescent="0.2">
      <c r="A29" s="20">
        <v>12</v>
      </c>
      <c r="B29" s="21" t="s">
        <v>408</v>
      </c>
      <c r="C29" s="22">
        <v>14</v>
      </c>
      <c r="D29" s="22">
        <v>0</v>
      </c>
      <c r="E29" s="22">
        <f t="shared" si="1"/>
        <v>14</v>
      </c>
      <c r="F29" s="13" t="s">
        <v>822</v>
      </c>
    </row>
    <row r="30" spans="1:6" s="13" customFormat="1" ht="15.95" customHeight="1" x14ac:dyDescent="0.2">
      <c r="A30" s="20">
        <v>13</v>
      </c>
      <c r="B30" s="21" t="s">
        <v>388</v>
      </c>
      <c r="C30" s="22">
        <v>39</v>
      </c>
      <c r="D30" s="22">
        <v>0</v>
      </c>
      <c r="E30" s="22">
        <f t="shared" si="1"/>
        <v>39</v>
      </c>
      <c r="F30" s="13" t="s">
        <v>803</v>
      </c>
    </row>
    <row r="31" spans="1:6" s="13" customFormat="1" ht="15.95" customHeight="1" x14ac:dyDescent="0.2">
      <c r="A31" s="20">
        <v>14</v>
      </c>
      <c r="B31" s="21" t="s">
        <v>373</v>
      </c>
      <c r="C31" s="22">
        <v>37</v>
      </c>
      <c r="D31" s="22">
        <v>0</v>
      </c>
      <c r="E31" s="22">
        <f t="shared" si="1"/>
        <v>37</v>
      </c>
      <c r="F31" s="13" t="s">
        <v>803</v>
      </c>
    </row>
    <row r="32" spans="1:6" s="13" customFormat="1" ht="15.95" customHeight="1" x14ac:dyDescent="0.2">
      <c r="A32" s="20">
        <v>15</v>
      </c>
      <c r="B32" s="21" t="s">
        <v>385</v>
      </c>
      <c r="C32" s="22">
        <v>31</v>
      </c>
      <c r="D32" s="22">
        <v>0</v>
      </c>
      <c r="E32" s="22">
        <f t="shared" si="1"/>
        <v>31</v>
      </c>
      <c r="F32" s="13" t="s">
        <v>804</v>
      </c>
    </row>
    <row r="33" spans="1:6" s="13" customFormat="1" ht="15.95" customHeight="1" x14ac:dyDescent="0.2">
      <c r="A33" s="20">
        <v>16</v>
      </c>
      <c r="B33" s="21" t="s">
        <v>356</v>
      </c>
      <c r="C33" s="22">
        <v>29</v>
      </c>
      <c r="D33" s="22">
        <v>0</v>
      </c>
      <c r="E33" s="22">
        <f t="shared" si="1"/>
        <v>29</v>
      </c>
      <c r="F33" s="13" t="s">
        <v>804</v>
      </c>
    </row>
    <row r="34" spans="1:6" s="13" customFormat="1" ht="15.95" customHeight="1" x14ac:dyDescent="0.2">
      <c r="A34" s="20">
        <v>17</v>
      </c>
      <c r="B34" s="21" t="s">
        <v>361</v>
      </c>
      <c r="C34" s="22">
        <v>37</v>
      </c>
      <c r="D34" s="22">
        <v>0</v>
      </c>
      <c r="E34" s="22">
        <f t="shared" si="1"/>
        <v>37</v>
      </c>
      <c r="F34" s="13" t="s">
        <v>804</v>
      </c>
    </row>
    <row r="35" spans="1:6" s="13" customFormat="1" ht="15.95" customHeight="1" x14ac:dyDescent="0.2">
      <c r="A35" s="20">
        <v>18</v>
      </c>
      <c r="B35" s="21" t="s">
        <v>369</v>
      </c>
      <c r="C35" s="22">
        <v>32</v>
      </c>
      <c r="D35" s="22">
        <v>0</v>
      </c>
      <c r="E35" s="22">
        <f t="shared" si="1"/>
        <v>32</v>
      </c>
      <c r="F35" s="13" t="s">
        <v>804</v>
      </c>
    </row>
    <row r="36" spans="1:6" s="13" customFormat="1" ht="15.95" customHeight="1" x14ac:dyDescent="0.2">
      <c r="A36" s="20">
        <v>19</v>
      </c>
      <c r="B36" s="21" t="s">
        <v>371</v>
      </c>
      <c r="C36" s="22">
        <v>29</v>
      </c>
      <c r="D36" s="22">
        <v>0</v>
      </c>
      <c r="E36" s="22">
        <f t="shared" si="1"/>
        <v>29</v>
      </c>
      <c r="F36" s="13" t="s">
        <v>804</v>
      </c>
    </row>
    <row r="37" spans="1:6" s="13" customFormat="1" ht="15.95" customHeight="1" x14ac:dyDescent="0.2">
      <c r="A37" s="20">
        <v>20</v>
      </c>
      <c r="B37" s="21" t="s">
        <v>390</v>
      </c>
      <c r="C37" s="22">
        <v>40</v>
      </c>
      <c r="D37" s="22">
        <v>0</v>
      </c>
      <c r="E37" s="22">
        <f t="shared" si="1"/>
        <v>40</v>
      </c>
      <c r="F37" s="13" t="s">
        <v>805</v>
      </c>
    </row>
    <row r="38" spans="1:6" s="13" customFormat="1" ht="15.95" customHeight="1" x14ac:dyDescent="0.2">
      <c r="A38" s="20">
        <v>21</v>
      </c>
      <c r="B38" s="21" t="s">
        <v>370</v>
      </c>
      <c r="C38" s="22">
        <v>27</v>
      </c>
      <c r="D38" s="22">
        <v>0</v>
      </c>
      <c r="E38" s="22">
        <f t="shared" si="1"/>
        <v>27</v>
      </c>
      <c r="F38" s="13" t="s">
        <v>805</v>
      </c>
    </row>
    <row r="39" spans="1:6" s="13" customFormat="1" ht="15.95" customHeight="1" x14ac:dyDescent="0.2">
      <c r="A39" s="20">
        <v>22</v>
      </c>
      <c r="B39" s="21" t="s">
        <v>378</v>
      </c>
      <c r="C39" s="22">
        <v>14</v>
      </c>
      <c r="D39" s="22">
        <v>0</v>
      </c>
      <c r="E39" s="22">
        <f t="shared" si="1"/>
        <v>14</v>
      </c>
      <c r="F39" s="13" t="s">
        <v>805</v>
      </c>
    </row>
    <row r="40" spans="1:6" s="13" customFormat="1" ht="15.95" customHeight="1" x14ac:dyDescent="0.2">
      <c r="A40" s="20">
        <v>23</v>
      </c>
      <c r="B40" s="21" t="s">
        <v>410</v>
      </c>
      <c r="C40" s="22">
        <v>10</v>
      </c>
      <c r="D40" s="22">
        <v>0</v>
      </c>
      <c r="E40" s="22">
        <f t="shared" si="1"/>
        <v>10</v>
      </c>
      <c r="F40" s="13" t="s">
        <v>823</v>
      </c>
    </row>
    <row r="41" spans="1:6" s="13" customFormat="1" ht="15.95" customHeight="1" x14ac:dyDescent="0.2">
      <c r="A41" s="20">
        <v>24</v>
      </c>
      <c r="B41" s="21" t="s">
        <v>382</v>
      </c>
      <c r="C41" s="22">
        <v>16</v>
      </c>
      <c r="D41" s="22">
        <v>0</v>
      </c>
      <c r="E41" s="22">
        <f t="shared" si="1"/>
        <v>16</v>
      </c>
      <c r="F41" s="13" t="s">
        <v>818</v>
      </c>
    </row>
    <row r="42" spans="1:6" s="13" customFormat="1" ht="15.95" customHeight="1" x14ac:dyDescent="0.2">
      <c r="A42" s="20">
        <v>25</v>
      </c>
      <c r="B42" s="21" t="s">
        <v>384</v>
      </c>
      <c r="C42" s="22">
        <v>19</v>
      </c>
      <c r="D42" s="22">
        <v>0</v>
      </c>
      <c r="E42" s="22">
        <f t="shared" si="1"/>
        <v>19</v>
      </c>
      <c r="F42" s="13" t="s">
        <v>806</v>
      </c>
    </row>
    <row r="43" spans="1:6" s="13" customFormat="1" ht="15.95" customHeight="1" x14ac:dyDescent="0.2">
      <c r="A43" s="20">
        <v>26</v>
      </c>
      <c r="B43" s="21" t="s">
        <v>391</v>
      </c>
      <c r="C43" s="22">
        <v>38</v>
      </c>
      <c r="D43" s="22">
        <v>0</v>
      </c>
      <c r="E43" s="22">
        <f t="shared" si="1"/>
        <v>38</v>
      </c>
      <c r="F43" s="13" t="s">
        <v>807</v>
      </c>
    </row>
    <row r="44" spans="1:6" s="13" customFormat="1" ht="15.95" customHeight="1" x14ac:dyDescent="0.2">
      <c r="A44" s="20">
        <v>27</v>
      </c>
      <c r="B44" s="21" t="s">
        <v>359</v>
      </c>
      <c r="C44" s="22">
        <v>32</v>
      </c>
      <c r="D44" s="22">
        <v>1</v>
      </c>
      <c r="E44" s="22">
        <f t="shared" si="1"/>
        <v>33</v>
      </c>
      <c r="F44" s="13" t="s">
        <v>807</v>
      </c>
    </row>
    <row r="45" spans="1:6" s="13" customFormat="1" ht="15.95" customHeight="1" x14ac:dyDescent="0.2">
      <c r="A45" s="20">
        <v>28</v>
      </c>
      <c r="B45" s="21" t="s">
        <v>352</v>
      </c>
      <c r="C45" s="22">
        <v>39</v>
      </c>
      <c r="D45" s="22">
        <v>0</v>
      </c>
      <c r="E45" s="22">
        <f t="shared" si="1"/>
        <v>39</v>
      </c>
      <c r="F45" s="13" t="s">
        <v>807</v>
      </c>
    </row>
    <row r="46" spans="1:6" s="13" customFormat="1" ht="15.95" customHeight="1" x14ac:dyDescent="0.2">
      <c r="A46" s="20">
        <v>29</v>
      </c>
      <c r="B46" s="21" t="s">
        <v>353</v>
      </c>
      <c r="C46" s="22">
        <v>45</v>
      </c>
      <c r="D46" s="22">
        <v>0</v>
      </c>
      <c r="E46" s="22">
        <f t="shared" si="1"/>
        <v>45</v>
      </c>
      <c r="F46" s="13" t="s">
        <v>807</v>
      </c>
    </row>
    <row r="47" spans="1:6" s="13" customFormat="1" ht="15.95" customHeight="1" x14ac:dyDescent="0.2">
      <c r="A47" s="20">
        <v>30</v>
      </c>
      <c r="B47" s="21" t="s">
        <v>354</v>
      </c>
      <c r="C47" s="22">
        <v>31</v>
      </c>
      <c r="D47" s="22">
        <v>0</v>
      </c>
      <c r="E47" s="22">
        <f t="shared" si="1"/>
        <v>31</v>
      </c>
      <c r="F47" s="13" t="s">
        <v>807</v>
      </c>
    </row>
    <row r="48" spans="1:6" s="13" customFormat="1" ht="15.95" customHeight="1" x14ac:dyDescent="0.2">
      <c r="A48" s="20">
        <v>31</v>
      </c>
      <c r="B48" s="21" t="s">
        <v>355</v>
      </c>
      <c r="C48" s="22">
        <v>32</v>
      </c>
      <c r="D48" s="22">
        <v>0</v>
      </c>
      <c r="E48" s="22">
        <f t="shared" si="1"/>
        <v>32</v>
      </c>
      <c r="F48" s="13" t="s">
        <v>807</v>
      </c>
    </row>
    <row r="49" spans="1:6" s="13" customFormat="1" ht="15.95" customHeight="1" x14ac:dyDescent="0.2">
      <c r="A49" s="20">
        <v>32</v>
      </c>
      <c r="B49" s="21" t="s">
        <v>357</v>
      </c>
      <c r="C49" s="22">
        <v>36</v>
      </c>
      <c r="D49" s="22">
        <v>0</v>
      </c>
      <c r="E49" s="22">
        <f t="shared" si="1"/>
        <v>36</v>
      </c>
      <c r="F49" s="13" t="s">
        <v>807</v>
      </c>
    </row>
    <row r="50" spans="1:6" s="13" customFormat="1" ht="15.95" customHeight="1" x14ac:dyDescent="0.2">
      <c r="A50" s="20">
        <v>33</v>
      </c>
      <c r="B50" s="21" t="s">
        <v>358</v>
      </c>
      <c r="C50" s="22">
        <v>47</v>
      </c>
      <c r="D50" s="22">
        <v>0</v>
      </c>
      <c r="E50" s="22">
        <f t="shared" ref="E50:E76" si="2">SUM(C50:D50)</f>
        <v>47</v>
      </c>
      <c r="F50" s="13" t="s">
        <v>807</v>
      </c>
    </row>
    <row r="51" spans="1:6" s="13" customFormat="1" ht="15.95" customHeight="1" x14ac:dyDescent="0.2">
      <c r="A51" s="20">
        <v>34</v>
      </c>
      <c r="B51" s="21" t="s">
        <v>360</v>
      </c>
      <c r="C51" s="22">
        <v>35</v>
      </c>
      <c r="D51" s="22">
        <v>0</v>
      </c>
      <c r="E51" s="22">
        <f t="shared" si="2"/>
        <v>35</v>
      </c>
      <c r="F51" s="13" t="s">
        <v>807</v>
      </c>
    </row>
    <row r="52" spans="1:6" s="13" customFormat="1" ht="15.95" customHeight="1" x14ac:dyDescent="0.2">
      <c r="A52" s="20">
        <v>35</v>
      </c>
      <c r="B52" s="21" t="s">
        <v>362</v>
      </c>
      <c r="C52" s="22">
        <v>41</v>
      </c>
      <c r="D52" s="22">
        <v>0</v>
      </c>
      <c r="E52" s="22">
        <f t="shared" si="2"/>
        <v>41</v>
      </c>
      <c r="F52" s="13" t="s">
        <v>807</v>
      </c>
    </row>
    <row r="53" spans="1:6" s="13" customFormat="1" ht="15.95" customHeight="1" x14ac:dyDescent="0.2">
      <c r="A53" s="20">
        <v>36</v>
      </c>
      <c r="B53" s="21" t="s">
        <v>363</v>
      </c>
      <c r="C53" s="22">
        <v>39</v>
      </c>
      <c r="D53" s="22">
        <v>0</v>
      </c>
      <c r="E53" s="22">
        <f t="shared" si="2"/>
        <v>39</v>
      </c>
      <c r="F53" s="13" t="s">
        <v>807</v>
      </c>
    </row>
    <row r="54" spans="1:6" s="13" customFormat="1" ht="15.95" customHeight="1" x14ac:dyDescent="0.2">
      <c r="A54" s="20">
        <v>37</v>
      </c>
      <c r="B54" s="21" t="s">
        <v>364</v>
      </c>
      <c r="C54" s="22">
        <v>28</v>
      </c>
      <c r="D54" s="22">
        <v>0</v>
      </c>
      <c r="E54" s="22">
        <f t="shared" si="2"/>
        <v>28</v>
      </c>
      <c r="F54" s="13" t="s">
        <v>807</v>
      </c>
    </row>
    <row r="55" spans="1:6" s="13" customFormat="1" ht="15.95" customHeight="1" x14ac:dyDescent="0.2">
      <c r="A55" s="20">
        <v>38</v>
      </c>
      <c r="B55" s="21" t="s">
        <v>366</v>
      </c>
      <c r="C55" s="22">
        <v>41</v>
      </c>
      <c r="D55" s="22">
        <v>0</v>
      </c>
      <c r="E55" s="22">
        <f t="shared" si="2"/>
        <v>41</v>
      </c>
      <c r="F55" s="13" t="s">
        <v>807</v>
      </c>
    </row>
    <row r="56" spans="1:6" s="13" customFormat="1" ht="15.95" customHeight="1" x14ac:dyDescent="0.2">
      <c r="A56" s="20">
        <v>39</v>
      </c>
      <c r="B56" s="21" t="s">
        <v>367</v>
      </c>
      <c r="C56" s="22">
        <v>44</v>
      </c>
      <c r="D56" s="22">
        <v>0</v>
      </c>
      <c r="E56" s="22">
        <f t="shared" si="2"/>
        <v>44</v>
      </c>
      <c r="F56" s="13" t="s">
        <v>807</v>
      </c>
    </row>
    <row r="57" spans="1:6" s="13" customFormat="1" ht="15.95" customHeight="1" x14ac:dyDescent="0.2">
      <c r="A57" s="20">
        <v>40</v>
      </c>
      <c r="B57" s="21" t="s">
        <v>400</v>
      </c>
      <c r="C57" s="22">
        <v>5</v>
      </c>
      <c r="D57" s="22">
        <v>25</v>
      </c>
      <c r="E57" s="22">
        <f t="shared" si="2"/>
        <v>30</v>
      </c>
      <c r="F57" s="13" t="s">
        <v>808</v>
      </c>
    </row>
    <row r="58" spans="1:6" s="13" customFormat="1" ht="15.95" customHeight="1" x14ac:dyDescent="0.2">
      <c r="A58" s="20">
        <v>41</v>
      </c>
      <c r="B58" s="21" t="s">
        <v>387</v>
      </c>
      <c r="C58" s="22">
        <v>39</v>
      </c>
      <c r="D58" s="22">
        <v>1</v>
      </c>
      <c r="E58" s="22">
        <f t="shared" si="2"/>
        <v>40</v>
      </c>
      <c r="F58" s="13" t="s">
        <v>810</v>
      </c>
    </row>
    <row r="59" spans="1:6" s="13" customFormat="1" ht="15.95" customHeight="1" x14ac:dyDescent="0.2">
      <c r="A59" s="20">
        <v>42</v>
      </c>
      <c r="B59" s="21" t="s">
        <v>397</v>
      </c>
      <c r="C59" s="22">
        <v>29</v>
      </c>
      <c r="D59" s="22">
        <v>5</v>
      </c>
      <c r="E59" s="22">
        <f t="shared" si="2"/>
        <v>34</v>
      </c>
      <c r="F59" s="13" t="s">
        <v>819</v>
      </c>
    </row>
    <row r="60" spans="1:6" s="13" customFormat="1" ht="15.95" customHeight="1" x14ac:dyDescent="0.2">
      <c r="A60" s="20">
        <v>43</v>
      </c>
      <c r="B60" s="21" t="s">
        <v>365</v>
      </c>
      <c r="C60" s="22">
        <v>24</v>
      </c>
      <c r="D60" s="22">
        <v>6</v>
      </c>
      <c r="E60" s="22">
        <f t="shared" si="2"/>
        <v>30</v>
      </c>
      <c r="F60" s="13" t="s">
        <v>819</v>
      </c>
    </row>
    <row r="61" spans="1:6" s="13" customFormat="1" ht="15.95" customHeight="1" x14ac:dyDescent="0.2">
      <c r="A61" s="20">
        <v>44</v>
      </c>
      <c r="B61" s="21" t="s">
        <v>398</v>
      </c>
      <c r="C61" s="22">
        <v>16</v>
      </c>
      <c r="D61" s="22">
        <v>3</v>
      </c>
      <c r="E61" s="22">
        <f t="shared" si="2"/>
        <v>19</v>
      </c>
      <c r="F61" s="13" t="s">
        <v>811</v>
      </c>
    </row>
    <row r="62" spans="1:6" s="13" customFormat="1" ht="15.95" customHeight="1" x14ac:dyDescent="0.2">
      <c r="A62" s="20">
        <v>45</v>
      </c>
      <c r="B62" s="21" t="s">
        <v>383</v>
      </c>
      <c r="C62" s="22">
        <v>18</v>
      </c>
      <c r="D62" s="22">
        <v>4</v>
      </c>
      <c r="E62" s="22">
        <f t="shared" si="2"/>
        <v>22</v>
      </c>
      <c r="F62" s="13" t="s">
        <v>824</v>
      </c>
    </row>
    <row r="63" spans="1:6" s="13" customFormat="1" ht="15.95" customHeight="1" x14ac:dyDescent="0.2">
      <c r="A63" s="20">
        <v>46</v>
      </c>
      <c r="B63" s="21" t="s">
        <v>395</v>
      </c>
      <c r="C63" s="22">
        <v>26</v>
      </c>
      <c r="D63" s="22">
        <v>0</v>
      </c>
      <c r="E63" s="22">
        <f t="shared" si="2"/>
        <v>26</v>
      </c>
      <c r="F63" s="13" t="s">
        <v>813</v>
      </c>
    </row>
    <row r="64" spans="1:6" s="13" customFormat="1" ht="15.95" customHeight="1" x14ac:dyDescent="0.2">
      <c r="A64" s="20">
        <v>47</v>
      </c>
      <c r="B64" s="21" t="s">
        <v>374</v>
      </c>
      <c r="C64" s="22">
        <v>27</v>
      </c>
      <c r="D64" s="22">
        <v>3</v>
      </c>
      <c r="E64" s="22">
        <f t="shared" si="2"/>
        <v>30</v>
      </c>
      <c r="F64" s="13" t="s">
        <v>813</v>
      </c>
    </row>
    <row r="65" spans="1:6" s="13" customFormat="1" ht="15.95" customHeight="1" x14ac:dyDescent="0.2">
      <c r="A65" s="20">
        <v>48</v>
      </c>
      <c r="B65" s="21" t="s">
        <v>396</v>
      </c>
      <c r="C65" s="22">
        <v>27</v>
      </c>
      <c r="D65" s="22">
        <v>2</v>
      </c>
      <c r="E65" s="22">
        <f t="shared" si="2"/>
        <v>29</v>
      </c>
      <c r="F65" s="13" t="s">
        <v>814</v>
      </c>
    </row>
    <row r="66" spans="1:6" s="13" customFormat="1" ht="15.95" customHeight="1" x14ac:dyDescent="0.2">
      <c r="A66" s="20">
        <v>49</v>
      </c>
      <c r="B66" s="21" t="s">
        <v>404</v>
      </c>
      <c r="C66" s="22">
        <v>17</v>
      </c>
      <c r="D66" s="22">
        <v>3</v>
      </c>
      <c r="E66" s="22">
        <f t="shared" si="2"/>
        <v>20</v>
      </c>
      <c r="F66" s="13" t="s">
        <v>825</v>
      </c>
    </row>
    <row r="67" spans="1:6" s="13" customFormat="1" ht="15.95" customHeight="1" x14ac:dyDescent="0.2">
      <c r="A67" s="20">
        <v>50</v>
      </c>
      <c r="B67" s="21" t="s">
        <v>403</v>
      </c>
      <c r="C67" s="22">
        <v>7</v>
      </c>
      <c r="D67" s="22">
        <v>5</v>
      </c>
      <c r="E67" s="22">
        <f t="shared" si="2"/>
        <v>12</v>
      </c>
      <c r="F67" s="13" t="s">
        <v>826</v>
      </c>
    </row>
    <row r="68" spans="1:6" s="13" customFormat="1" ht="15.95" customHeight="1" x14ac:dyDescent="0.2">
      <c r="A68" s="20">
        <v>51</v>
      </c>
      <c r="B68" s="21" t="s">
        <v>401</v>
      </c>
      <c r="C68" s="22">
        <v>7</v>
      </c>
      <c r="D68" s="22">
        <v>36</v>
      </c>
      <c r="E68" s="22">
        <f t="shared" si="2"/>
        <v>43</v>
      </c>
      <c r="F68" s="13" t="s">
        <v>815</v>
      </c>
    </row>
    <row r="69" spans="1:6" s="13" customFormat="1" ht="15.95" customHeight="1" x14ac:dyDescent="0.2">
      <c r="A69" s="20">
        <v>52</v>
      </c>
      <c r="B69" s="21" t="s">
        <v>402</v>
      </c>
      <c r="C69" s="22">
        <v>13</v>
      </c>
      <c r="D69" s="22">
        <v>18</v>
      </c>
      <c r="E69" s="22">
        <f t="shared" si="2"/>
        <v>31</v>
      </c>
      <c r="F69" s="13" t="s">
        <v>816</v>
      </c>
    </row>
    <row r="70" spans="1:6" s="13" customFormat="1" ht="15.95" customHeight="1" x14ac:dyDescent="0.2">
      <c r="A70" s="20">
        <v>53</v>
      </c>
      <c r="B70" s="21" t="s">
        <v>380</v>
      </c>
      <c r="C70" s="22">
        <v>12</v>
      </c>
      <c r="D70" s="22">
        <v>9</v>
      </c>
      <c r="E70" s="22">
        <f t="shared" si="2"/>
        <v>21</v>
      </c>
      <c r="F70" s="13" t="s">
        <v>827</v>
      </c>
    </row>
    <row r="71" spans="1:6" s="13" customFormat="1" ht="15.95" customHeight="1" x14ac:dyDescent="0.2">
      <c r="A71" s="20">
        <v>54</v>
      </c>
      <c r="B71" s="21" t="s">
        <v>381</v>
      </c>
      <c r="C71" s="22">
        <v>11</v>
      </c>
      <c r="D71" s="22">
        <v>5</v>
      </c>
      <c r="E71" s="22">
        <f t="shared" si="2"/>
        <v>16</v>
      </c>
      <c r="F71" s="13" t="s">
        <v>828</v>
      </c>
    </row>
    <row r="72" spans="1:6" s="13" customFormat="1" ht="15.95" customHeight="1" x14ac:dyDescent="0.2">
      <c r="A72" s="20">
        <v>55</v>
      </c>
      <c r="B72" s="21" t="s">
        <v>399</v>
      </c>
      <c r="C72" s="22">
        <v>13</v>
      </c>
      <c r="D72" s="22">
        <v>2</v>
      </c>
      <c r="E72" s="22">
        <f t="shared" si="2"/>
        <v>15</v>
      </c>
      <c r="F72" s="13" t="s">
        <v>820</v>
      </c>
    </row>
    <row r="73" spans="1:6" s="13" customFormat="1" ht="15.95" customHeight="1" x14ac:dyDescent="0.2">
      <c r="A73" s="20">
        <v>56</v>
      </c>
      <c r="B73" s="21" t="s">
        <v>379</v>
      </c>
      <c r="C73" s="22">
        <v>5</v>
      </c>
      <c r="D73" s="22">
        <v>3</v>
      </c>
      <c r="E73" s="22">
        <f t="shared" si="2"/>
        <v>8</v>
      </c>
      <c r="F73" s="13" t="s">
        <v>829</v>
      </c>
    </row>
    <row r="74" spans="1:6" s="13" customFormat="1" ht="15.95" customHeight="1" x14ac:dyDescent="0.2">
      <c r="A74" s="20">
        <v>57</v>
      </c>
      <c r="B74" s="21" t="s">
        <v>389</v>
      </c>
      <c r="C74" s="22">
        <v>19</v>
      </c>
      <c r="D74" s="22">
        <v>11</v>
      </c>
      <c r="E74" s="22">
        <f t="shared" si="2"/>
        <v>30</v>
      </c>
      <c r="F74" s="13" t="s">
        <v>817</v>
      </c>
    </row>
    <row r="75" spans="1:6" s="13" customFormat="1" ht="15.95" customHeight="1" x14ac:dyDescent="0.2">
      <c r="A75" s="20">
        <v>58</v>
      </c>
      <c r="B75" s="21" t="s">
        <v>405</v>
      </c>
      <c r="C75" s="22">
        <v>25</v>
      </c>
      <c r="D75" s="22">
        <v>0</v>
      </c>
      <c r="E75" s="22">
        <f t="shared" si="2"/>
        <v>25</v>
      </c>
      <c r="F75" s="13" t="s">
        <v>821</v>
      </c>
    </row>
    <row r="76" spans="1:6" s="13" customFormat="1" ht="15.95" customHeight="1" x14ac:dyDescent="0.2">
      <c r="A76" s="20">
        <v>59</v>
      </c>
      <c r="B76" s="21" t="s">
        <v>406</v>
      </c>
      <c r="C76" s="22">
        <v>9</v>
      </c>
      <c r="D76" s="22">
        <v>0</v>
      </c>
      <c r="E76" s="22">
        <f t="shared" si="2"/>
        <v>9</v>
      </c>
      <c r="F76" s="13" t="s">
        <v>830</v>
      </c>
    </row>
    <row r="77" spans="1:6" s="13" customFormat="1" ht="18" customHeight="1" x14ac:dyDescent="0.2">
      <c r="A77" s="24" t="s">
        <v>59</v>
      </c>
      <c r="B77" s="23"/>
      <c r="C77" s="32">
        <f>SUM(C18:C76)</f>
        <v>1569</v>
      </c>
      <c r="D77" s="32">
        <f>SUM(D18:D76)</f>
        <v>142</v>
      </c>
      <c r="E77" s="32">
        <f>SUM(E18:E76)</f>
        <v>1711</v>
      </c>
    </row>
    <row r="78" spans="1:6" s="13" customFormat="1" ht="9.9499999999999993" customHeight="1" x14ac:dyDescent="0.2">
      <c r="A78" s="28"/>
      <c r="B78" s="29"/>
      <c r="C78" s="30"/>
      <c r="D78" s="30"/>
      <c r="E78" s="30"/>
    </row>
    <row r="79" spans="1:6" s="13" customFormat="1" ht="18" customHeight="1" x14ac:dyDescent="0.2">
      <c r="A79" s="65" t="s">
        <v>212</v>
      </c>
      <c r="B79" s="66"/>
      <c r="C79" s="66"/>
      <c r="D79" s="66"/>
      <c r="E79" s="67"/>
    </row>
    <row r="80" spans="1:6" s="13" customFormat="1" ht="18" customHeight="1" x14ac:dyDescent="0.2">
      <c r="A80" s="68" t="s">
        <v>752</v>
      </c>
      <c r="B80" s="69"/>
      <c r="C80" s="69"/>
      <c r="D80" s="69"/>
      <c r="E80" s="70"/>
    </row>
    <row r="81" spans="1:6" s="13" customFormat="1" ht="16.5" customHeight="1" x14ac:dyDescent="0.2">
      <c r="A81" s="20">
        <v>1</v>
      </c>
      <c r="B81" s="21" t="s">
        <v>248</v>
      </c>
      <c r="C81" s="22">
        <v>48</v>
      </c>
      <c r="D81" s="22">
        <v>0</v>
      </c>
      <c r="E81" s="22">
        <f t="shared" ref="E81:E122" si="3">SUM(C81:D81)</f>
        <v>48</v>
      </c>
      <c r="F81" s="13" t="s">
        <v>796</v>
      </c>
    </row>
    <row r="82" spans="1:6" s="13" customFormat="1" ht="16.5" customHeight="1" x14ac:dyDescent="0.2">
      <c r="A82" s="20">
        <v>2</v>
      </c>
      <c r="B82" s="21" t="s">
        <v>229</v>
      </c>
      <c r="C82" s="22">
        <v>46</v>
      </c>
      <c r="D82" s="22">
        <v>0</v>
      </c>
      <c r="E82" s="22">
        <f t="shared" si="3"/>
        <v>46</v>
      </c>
      <c r="F82" s="13" t="s">
        <v>796</v>
      </c>
    </row>
    <row r="83" spans="1:6" s="13" customFormat="1" ht="16.5" customHeight="1" x14ac:dyDescent="0.2">
      <c r="A83" s="20">
        <v>3</v>
      </c>
      <c r="B83" s="21" t="s">
        <v>249</v>
      </c>
      <c r="C83" s="22">
        <v>58</v>
      </c>
      <c r="D83" s="22">
        <v>0</v>
      </c>
      <c r="E83" s="22">
        <f t="shared" si="3"/>
        <v>58</v>
      </c>
      <c r="F83" s="13" t="s">
        <v>797</v>
      </c>
    </row>
    <row r="84" spans="1:6" s="13" customFormat="1" ht="16.5" customHeight="1" x14ac:dyDescent="0.2">
      <c r="A84" s="20">
        <v>4</v>
      </c>
      <c r="B84" s="21" t="s">
        <v>241</v>
      </c>
      <c r="C84" s="22">
        <v>25</v>
      </c>
      <c r="D84" s="22">
        <v>1</v>
      </c>
      <c r="E84" s="22">
        <f t="shared" si="3"/>
        <v>26</v>
      </c>
      <c r="F84" s="13" t="s">
        <v>799</v>
      </c>
    </row>
    <row r="85" spans="1:6" s="13" customFormat="1" ht="16.5" customHeight="1" x14ac:dyDescent="0.2">
      <c r="A85" s="20">
        <v>5</v>
      </c>
      <c r="B85" s="21" t="s">
        <v>247</v>
      </c>
      <c r="C85" s="22">
        <v>34</v>
      </c>
      <c r="D85" s="22">
        <v>0</v>
      </c>
      <c r="E85" s="22">
        <f t="shared" si="3"/>
        <v>34</v>
      </c>
      <c r="F85" s="13" t="s">
        <v>800</v>
      </c>
    </row>
    <row r="86" spans="1:6" s="13" customFormat="1" ht="16.5" customHeight="1" x14ac:dyDescent="0.2">
      <c r="A86" s="20">
        <v>6</v>
      </c>
      <c r="B86" s="21" t="s">
        <v>261</v>
      </c>
      <c r="C86" s="22">
        <v>39</v>
      </c>
      <c r="D86" s="22">
        <v>1</v>
      </c>
      <c r="E86" s="22">
        <f t="shared" si="3"/>
        <v>40</v>
      </c>
      <c r="F86" s="13" t="s">
        <v>801</v>
      </c>
    </row>
    <row r="87" spans="1:6" s="13" customFormat="1" ht="16.5" customHeight="1" x14ac:dyDescent="0.2">
      <c r="A87" s="20">
        <v>7</v>
      </c>
      <c r="B87" s="21" t="s">
        <v>262</v>
      </c>
      <c r="C87" s="22">
        <v>42</v>
      </c>
      <c r="D87" s="22">
        <v>1</v>
      </c>
      <c r="E87" s="22">
        <f t="shared" si="3"/>
        <v>43</v>
      </c>
      <c r="F87" s="13" t="s">
        <v>802</v>
      </c>
    </row>
    <row r="88" spans="1:6" s="13" customFormat="1" ht="16.5" customHeight="1" x14ac:dyDescent="0.2">
      <c r="A88" s="20">
        <v>8</v>
      </c>
      <c r="B88" s="21" t="s">
        <v>243</v>
      </c>
      <c r="C88" s="22">
        <v>43</v>
      </c>
      <c r="D88" s="22">
        <v>0</v>
      </c>
      <c r="E88" s="22">
        <f t="shared" si="3"/>
        <v>43</v>
      </c>
      <c r="F88" s="13" t="s">
        <v>803</v>
      </c>
    </row>
    <row r="89" spans="1:6" s="13" customFormat="1" ht="16.5" customHeight="1" x14ac:dyDescent="0.2">
      <c r="A89" s="20">
        <v>9</v>
      </c>
      <c r="B89" s="21" t="s">
        <v>240</v>
      </c>
      <c r="C89" s="22">
        <v>43</v>
      </c>
      <c r="D89" s="22">
        <v>0</v>
      </c>
      <c r="E89" s="22">
        <f t="shared" si="3"/>
        <v>43</v>
      </c>
      <c r="F89" s="13" t="s">
        <v>804</v>
      </c>
    </row>
    <row r="90" spans="1:6" s="13" customFormat="1" ht="16.5" customHeight="1" x14ac:dyDescent="0.2">
      <c r="A90" s="20">
        <v>10</v>
      </c>
      <c r="B90" s="21" t="s">
        <v>236</v>
      </c>
      <c r="C90" s="22">
        <v>45</v>
      </c>
      <c r="D90" s="22">
        <v>0</v>
      </c>
      <c r="E90" s="22">
        <f t="shared" si="3"/>
        <v>45</v>
      </c>
      <c r="F90" s="13" t="s">
        <v>804</v>
      </c>
    </row>
    <row r="91" spans="1:6" s="13" customFormat="1" ht="16.5" customHeight="1" x14ac:dyDescent="0.2">
      <c r="A91" s="20">
        <v>11</v>
      </c>
      <c r="B91" s="21" t="s">
        <v>228</v>
      </c>
      <c r="C91" s="22">
        <v>38</v>
      </c>
      <c r="D91" s="22">
        <v>0</v>
      </c>
      <c r="E91" s="22">
        <f t="shared" si="3"/>
        <v>38</v>
      </c>
      <c r="F91" s="13" t="s">
        <v>804</v>
      </c>
    </row>
    <row r="92" spans="1:6" s="13" customFormat="1" ht="16.5" customHeight="1" x14ac:dyDescent="0.2">
      <c r="A92" s="20">
        <v>12</v>
      </c>
      <c r="B92" s="21" t="s">
        <v>232</v>
      </c>
      <c r="C92" s="22">
        <v>43</v>
      </c>
      <c r="D92" s="22">
        <v>0</v>
      </c>
      <c r="E92" s="22">
        <f t="shared" si="3"/>
        <v>43</v>
      </c>
      <c r="F92" s="13" t="s">
        <v>804</v>
      </c>
    </row>
    <row r="93" spans="1:6" s="13" customFormat="1" ht="16.5" customHeight="1" x14ac:dyDescent="0.2">
      <c r="A93" s="20">
        <v>13</v>
      </c>
      <c r="B93" s="21" t="s">
        <v>245</v>
      </c>
      <c r="C93" s="22">
        <v>26</v>
      </c>
      <c r="D93" s="22">
        <v>0</v>
      </c>
      <c r="E93" s="22">
        <f t="shared" si="3"/>
        <v>26</v>
      </c>
      <c r="F93" s="13" t="s">
        <v>805</v>
      </c>
    </row>
    <row r="94" spans="1:6" s="13" customFormat="1" ht="16.5" customHeight="1" x14ac:dyDescent="0.2">
      <c r="A94" s="20">
        <v>14</v>
      </c>
      <c r="B94" s="21" t="s">
        <v>246</v>
      </c>
      <c r="C94" s="22">
        <v>43</v>
      </c>
      <c r="D94" s="22">
        <v>0</v>
      </c>
      <c r="E94" s="22">
        <f t="shared" si="3"/>
        <v>43</v>
      </c>
      <c r="F94" s="13" t="s">
        <v>807</v>
      </c>
    </row>
    <row r="95" spans="1:6" s="13" customFormat="1" ht="16.5" customHeight="1" x14ac:dyDescent="0.2">
      <c r="A95" s="20">
        <v>15</v>
      </c>
      <c r="B95" s="21" t="s">
        <v>239</v>
      </c>
      <c r="C95" s="22">
        <v>47</v>
      </c>
      <c r="D95" s="22">
        <v>0</v>
      </c>
      <c r="E95" s="22">
        <f t="shared" si="3"/>
        <v>47</v>
      </c>
      <c r="F95" s="13" t="s">
        <v>807</v>
      </c>
    </row>
    <row r="96" spans="1:6" s="13" customFormat="1" ht="16.5" customHeight="1" x14ac:dyDescent="0.2">
      <c r="A96" s="20">
        <v>16</v>
      </c>
      <c r="B96" s="21" t="s">
        <v>224</v>
      </c>
      <c r="C96" s="22">
        <v>46</v>
      </c>
      <c r="D96" s="22">
        <v>0</v>
      </c>
      <c r="E96" s="22">
        <f t="shared" si="3"/>
        <v>46</v>
      </c>
      <c r="F96" s="13" t="s">
        <v>807</v>
      </c>
    </row>
    <row r="97" spans="1:6" s="13" customFormat="1" ht="16.5" customHeight="1" x14ac:dyDescent="0.2">
      <c r="A97" s="20">
        <v>17</v>
      </c>
      <c r="B97" s="21" t="s">
        <v>225</v>
      </c>
      <c r="C97" s="22">
        <v>45</v>
      </c>
      <c r="D97" s="22">
        <v>0</v>
      </c>
      <c r="E97" s="22">
        <f t="shared" si="3"/>
        <v>45</v>
      </c>
      <c r="F97" s="13" t="s">
        <v>807</v>
      </c>
    </row>
    <row r="98" spans="1:6" s="13" customFormat="1" ht="16.5" customHeight="1" x14ac:dyDescent="0.2">
      <c r="A98" s="20">
        <v>18</v>
      </c>
      <c r="B98" s="21" t="s">
        <v>226</v>
      </c>
      <c r="C98" s="22">
        <v>44</v>
      </c>
      <c r="D98" s="22">
        <v>0</v>
      </c>
      <c r="E98" s="22">
        <f t="shared" si="3"/>
        <v>44</v>
      </c>
      <c r="F98" s="13" t="s">
        <v>807</v>
      </c>
    </row>
    <row r="99" spans="1:6" s="13" customFormat="1" ht="16.5" customHeight="1" x14ac:dyDescent="0.2">
      <c r="A99" s="20">
        <v>19</v>
      </c>
      <c r="B99" s="21" t="s">
        <v>234</v>
      </c>
      <c r="C99" s="22">
        <v>50</v>
      </c>
      <c r="D99" s="22">
        <v>0</v>
      </c>
      <c r="E99" s="22">
        <f t="shared" si="3"/>
        <v>50</v>
      </c>
      <c r="F99" s="13" t="s">
        <v>807</v>
      </c>
    </row>
    <row r="100" spans="1:6" s="13" customFormat="1" ht="16.5" customHeight="1" x14ac:dyDescent="0.2">
      <c r="A100" s="20">
        <v>20</v>
      </c>
      <c r="B100" s="21" t="s">
        <v>235</v>
      </c>
      <c r="C100" s="22">
        <v>46</v>
      </c>
      <c r="D100" s="22">
        <v>0</v>
      </c>
      <c r="E100" s="22">
        <f t="shared" si="3"/>
        <v>46</v>
      </c>
      <c r="F100" s="13" t="s">
        <v>807</v>
      </c>
    </row>
    <row r="101" spans="1:6" s="13" customFormat="1" ht="16.5" customHeight="1" x14ac:dyDescent="0.2">
      <c r="A101" s="20">
        <v>21</v>
      </c>
      <c r="B101" s="21" t="s">
        <v>237</v>
      </c>
      <c r="C101" s="22">
        <v>42</v>
      </c>
      <c r="D101" s="22">
        <v>1</v>
      </c>
      <c r="E101" s="22">
        <f t="shared" si="3"/>
        <v>43</v>
      </c>
      <c r="F101" s="13" t="s">
        <v>807</v>
      </c>
    </row>
    <row r="102" spans="1:6" s="13" customFormat="1" ht="16.5" customHeight="1" x14ac:dyDescent="0.2">
      <c r="A102" s="20">
        <v>22</v>
      </c>
      <c r="B102" s="21" t="s">
        <v>238</v>
      </c>
      <c r="C102" s="22">
        <v>43</v>
      </c>
      <c r="D102" s="22">
        <v>1</v>
      </c>
      <c r="E102" s="22">
        <f t="shared" si="3"/>
        <v>44</v>
      </c>
      <c r="F102" s="13" t="s">
        <v>807</v>
      </c>
    </row>
    <row r="103" spans="1:6" s="13" customFormat="1" ht="16.5" customHeight="1" x14ac:dyDescent="0.2">
      <c r="A103" s="20">
        <v>23</v>
      </c>
      <c r="B103" s="21" t="s">
        <v>227</v>
      </c>
      <c r="C103" s="22">
        <v>50</v>
      </c>
      <c r="D103" s="22">
        <v>0</v>
      </c>
      <c r="E103" s="22">
        <f t="shared" si="3"/>
        <v>50</v>
      </c>
      <c r="F103" s="13" t="s">
        <v>807</v>
      </c>
    </row>
    <row r="104" spans="1:6" s="13" customFormat="1" ht="16.5" customHeight="1" x14ac:dyDescent="0.2">
      <c r="A104" s="20">
        <v>24</v>
      </c>
      <c r="B104" s="21" t="s">
        <v>255</v>
      </c>
      <c r="C104" s="22">
        <v>0</v>
      </c>
      <c r="D104" s="22">
        <v>11</v>
      </c>
      <c r="E104" s="22">
        <f t="shared" si="3"/>
        <v>11</v>
      </c>
      <c r="F104" s="13" t="s">
        <v>808</v>
      </c>
    </row>
    <row r="105" spans="1:6" s="13" customFormat="1" ht="16.5" customHeight="1" x14ac:dyDescent="0.2">
      <c r="A105" s="20">
        <v>25</v>
      </c>
      <c r="B105" s="21" t="s">
        <v>242</v>
      </c>
      <c r="C105" s="22">
        <v>49</v>
      </c>
      <c r="D105" s="22">
        <v>1</v>
      </c>
      <c r="E105" s="22">
        <f t="shared" si="3"/>
        <v>50</v>
      </c>
      <c r="F105" s="13" t="s">
        <v>831</v>
      </c>
    </row>
    <row r="106" spans="1:6" s="13" customFormat="1" ht="16.5" customHeight="1" x14ac:dyDescent="0.2">
      <c r="A106" s="20">
        <v>26</v>
      </c>
      <c r="B106" s="21" t="s">
        <v>252</v>
      </c>
      <c r="C106" s="22">
        <v>41</v>
      </c>
      <c r="D106" s="22">
        <v>6</v>
      </c>
      <c r="E106" s="22">
        <f t="shared" si="3"/>
        <v>47</v>
      </c>
      <c r="F106" s="13" t="s">
        <v>819</v>
      </c>
    </row>
    <row r="107" spans="1:6" s="13" customFormat="1" ht="16.5" customHeight="1" x14ac:dyDescent="0.2">
      <c r="A107" s="20">
        <v>27</v>
      </c>
      <c r="B107" s="21" t="s">
        <v>230</v>
      </c>
      <c r="C107" s="22">
        <v>33</v>
      </c>
      <c r="D107" s="22">
        <v>11</v>
      </c>
      <c r="E107" s="22">
        <f t="shared" si="3"/>
        <v>44</v>
      </c>
      <c r="F107" s="13" t="s">
        <v>819</v>
      </c>
    </row>
    <row r="108" spans="1:6" s="13" customFormat="1" ht="16.5" customHeight="1" x14ac:dyDescent="0.2">
      <c r="A108" s="20">
        <v>28</v>
      </c>
      <c r="B108" s="21" t="s">
        <v>253</v>
      </c>
      <c r="C108" s="22">
        <v>32</v>
      </c>
      <c r="D108" s="22">
        <v>2</v>
      </c>
      <c r="E108" s="22">
        <f t="shared" si="3"/>
        <v>34</v>
      </c>
      <c r="F108" s="13" t="s">
        <v>811</v>
      </c>
    </row>
    <row r="109" spans="1:6" s="13" customFormat="1" ht="16.5" customHeight="1" x14ac:dyDescent="0.2">
      <c r="A109" s="20">
        <v>29</v>
      </c>
      <c r="B109" s="21" t="s">
        <v>250</v>
      </c>
      <c r="C109" s="22">
        <v>30</v>
      </c>
      <c r="D109" s="22">
        <v>3</v>
      </c>
      <c r="E109" s="22">
        <f t="shared" si="3"/>
        <v>33</v>
      </c>
      <c r="F109" s="13" t="s">
        <v>813</v>
      </c>
    </row>
    <row r="110" spans="1:6" s="13" customFormat="1" ht="16.5" customHeight="1" x14ac:dyDescent="0.2">
      <c r="A110" s="20">
        <v>30</v>
      </c>
      <c r="B110" s="21" t="s">
        <v>233</v>
      </c>
      <c r="C110" s="22">
        <v>32</v>
      </c>
      <c r="D110" s="22">
        <v>0</v>
      </c>
      <c r="E110" s="22">
        <f t="shared" si="3"/>
        <v>32</v>
      </c>
      <c r="F110" s="13" t="s">
        <v>813</v>
      </c>
    </row>
    <row r="111" spans="1:6" s="13" customFormat="1" ht="16.5" customHeight="1" x14ac:dyDescent="0.2">
      <c r="A111" s="20">
        <v>31</v>
      </c>
      <c r="B111" s="21" t="s">
        <v>251</v>
      </c>
      <c r="C111" s="22">
        <v>25</v>
      </c>
      <c r="D111" s="22">
        <v>2</v>
      </c>
      <c r="E111" s="22">
        <f t="shared" si="3"/>
        <v>27</v>
      </c>
      <c r="F111" s="13" t="s">
        <v>814</v>
      </c>
    </row>
    <row r="112" spans="1:6" s="13" customFormat="1" ht="16.5" customHeight="1" x14ac:dyDescent="0.2">
      <c r="A112" s="20">
        <v>32</v>
      </c>
      <c r="B112" s="21" t="s">
        <v>259</v>
      </c>
      <c r="C112" s="22">
        <v>19</v>
      </c>
      <c r="D112" s="22">
        <v>10</v>
      </c>
      <c r="E112" s="22">
        <f t="shared" si="3"/>
        <v>29</v>
      </c>
      <c r="F112" s="13" t="s">
        <v>825</v>
      </c>
    </row>
    <row r="113" spans="1:6" s="13" customFormat="1" ht="16.5" customHeight="1" x14ac:dyDescent="0.2">
      <c r="A113" s="20">
        <v>33</v>
      </c>
      <c r="B113" s="21" t="s">
        <v>258</v>
      </c>
      <c r="C113" s="22">
        <v>9</v>
      </c>
      <c r="D113" s="22">
        <v>10</v>
      </c>
      <c r="E113" s="22">
        <f t="shared" si="3"/>
        <v>19</v>
      </c>
      <c r="F113" s="13" t="s">
        <v>826</v>
      </c>
    </row>
    <row r="114" spans="1:6" s="13" customFormat="1" ht="16.5" customHeight="1" x14ac:dyDescent="0.2">
      <c r="A114" s="20">
        <v>34</v>
      </c>
      <c r="B114" s="21" t="s">
        <v>256</v>
      </c>
      <c r="C114" s="22">
        <v>6</v>
      </c>
      <c r="D114" s="22">
        <v>33</v>
      </c>
      <c r="E114" s="22">
        <f t="shared" si="3"/>
        <v>39</v>
      </c>
      <c r="F114" s="13" t="s">
        <v>815</v>
      </c>
    </row>
    <row r="115" spans="1:6" s="13" customFormat="1" ht="16.5" customHeight="1" x14ac:dyDescent="0.2">
      <c r="A115" s="20">
        <v>35</v>
      </c>
      <c r="B115" s="21" t="s">
        <v>257</v>
      </c>
      <c r="C115" s="22">
        <v>19</v>
      </c>
      <c r="D115" s="22">
        <v>17</v>
      </c>
      <c r="E115" s="22">
        <f t="shared" si="3"/>
        <v>36</v>
      </c>
      <c r="F115" s="13" t="s">
        <v>816</v>
      </c>
    </row>
    <row r="116" spans="1:6" s="13" customFormat="1" ht="16.5" customHeight="1" x14ac:dyDescent="0.2">
      <c r="A116" s="20">
        <v>36</v>
      </c>
      <c r="B116" s="21" t="s">
        <v>231</v>
      </c>
      <c r="C116" s="22">
        <v>30</v>
      </c>
      <c r="D116" s="22">
        <v>22</v>
      </c>
      <c r="E116" s="22">
        <f t="shared" si="3"/>
        <v>52</v>
      </c>
      <c r="F116" s="13" t="s">
        <v>816</v>
      </c>
    </row>
    <row r="117" spans="1:6" s="13" customFormat="1" ht="16.5" customHeight="1" x14ac:dyDescent="0.2">
      <c r="A117" s="20">
        <v>37</v>
      </c>
      <c r="B117" s="21" t="s">
        <v>263</v>
      </c>
      <c r="C117" s="22">
        <v>11</v>
      </c>
      <c r="D117" s="22">
        <v>7</v>
      </c>
      <c r="E117" s="22">
        <f t="shared" si="3"/>
        <v>18</v>
      </c>
      <c r="F117" s="13" t="s">
        <v>827</v>
      </c>
    </row>
    <row r="118" spans="1:6" s="13" customFormat="1" ht="16.5" customHeight="1" x14ac:dyDescent="0.2">
      <c r="A118" s="20">
        <v>38</v>
      </c>
      <c r="B118" s="21" t="s">
        <v>264</v>
      </c>
      <c r="C118" s="22">
        <v>14</v>
      </c>
      <c r="D118" s="22">
        <v>6</v>
      </c>
      <c r="E118" s="22">
        <f t="shared" si="3"/>
        <v>20</v>
      </c>
      <c r="F118" s="13" t="s">
        <v>828</v>
      </c>
    </row>
    <row r="119" spans="1:6" s="13" customFormat="1" ht="16.5" customHeight="1" x14ac:dyDescent="0.2">
      <c r="A119" s="20">
        <v>39</v>
      </c>
      <c r="B119" s="21" t="s">
        <v>254</v>
      </c>
      <c r="C119" s="22">
        <v>12</v>
      </c>
      <c r="D119" s="22">
        <v>1</v>
      </c>
      <c r="E119" s="22">
        <f t="shared" si="3"/>
        <v>13</v>
      </c>
      <c r="F119" s="13" t="s">
        <v>820</v>
      </c>
    </row>
    <row r="120" spans="1:6" s="13" customFormat="1" ht="16.5" customHeight="1" x14ac:dyDescent="0.2">
      <c r="A120" s="20">
        <v>40</v>
      </c>
      <c r="B120" s="21" t="s">
        <v>265</v>
      </c>
      <c r="C120" s="22">
        <v>4</v>
      </c>
      <c r="D120" s="22">
        <v>7</v>
      </c>
      <c r="E120" s="22">
        <f t="shared" si="3"/>
        <v>11</v>
      </c>
      <c r="F120" s="13" t="s">
        <v>829</v>
      </c>
    </row>
    <row r="121" spans="1:6" s="13" customFormat="1" ht="16.5" customHeight="1" x14ac:dyDescent="0.2">
      <c r="A121" s="20">
        <v>41</v>
      </c>
      <c r="B121" s="21" t="s">
        <v>244</v>
      </c>
      <c r="C121" s="22">
        <v>25</v>
      </c>
      <c r="D121" s="22">
        <v>9</v>
      </c>
      <c r="E121" s="22">
        <f t="shared" si="3"/>
        <v>34</v>
      </c>
      <c r="F121" s="13" t="s">
        <v>817</v>
      </c>
    </row>
    <row r="122" spans="1:6" s="13" customFormat="1" ht="16.5" customHeight="1" x14ac:dyDescent="0.2">
      <c r="A122" s="20">
        <v>42</v>
      </c>
      <c r="B122" s="21" t="s">
        <v>260</v>
      </c>
      <c r="C122" s="22">
        <v>37</v>
      </c>
      <c r="D122" s="22">
        <v>0</v>
      </c>
      <c r="E122" s="22">
        <f t="shared" si="3"/>
        <v>37</v>
      </c>
      <c r="F122" s="13" t="s">
        <v>821</v>
      </c>
    </row>
    <row r="123" spans="1:6" s="13" customFormat="1" ht="20.100000000000001" customHeight="1" x14ac:dyDescent="0.2">
      <c r="A123" s="24" t="s">
        <v>59</v>
      </c>
      <c r="B123" s="23"/>
      <c r="C123" s="32">
        <f>SUM(C81:C122)</f>
        <v>1414</v>
      </c>
      <c r="D123" s="32">
        <f>SUM(D81:D122)</f>
        <v>163</v>
      </c>
      <c r="E123" s="32">
        <f>SUM(E81:E122)</f>
        <v>1577</v>
      </c>
    </row>
    <row r="124" spans="1:6" s="13" customFormat="1" ht="9.9499999999999993" customHeight="1" x14ac:dyDescent="0.2">
      <c r="A124" s="28"/>
      <c r="B124" s="29"/>
      <c r="C124" s="30"/>
      <c r="D124" s="30"/>
      <c r="E124" s="30"/>
    </row>
    <row r="125" spans="1:6" s="13" customFormat="1" ht="20.100000000000001" customHeight="1" x14ac:dyDescent="0.2">
      <c r="A125" s="65" t="s">
        <v>110</v>
      </c>
      <c r="B125" s="66"/>
      <c r="C125" s="66"/>
      <c r="D125" s="66"/>
      <c r="E125" s="67"/>
    </row>
    <row r="126" spans="1:6" s="13" customFormat="1" ht="20.100000000000001" customHeight="1" x14ac:dyDescent="0.2">
      <c r="A126" s="68" t="s">
        <v>752</v>
      </c>
      <c r="B126" s="69"/>
      <c r="C126" s="69"/>
      <c r="D126" s="69"/>
      <c r="E126" s="70"/>
    </row>
    <row r="127" spans="1:6" s="13" customFormat="1" ht="16.5" customHeight="1" x14ac:dyDescent="0.2">
      <c r="A127" s="20">
        <v>1</v>
      </c>
      <c r="B127" s="21" t="s">
        <v>142</v>
      </c>
      <c r="C127" s="22">
        <v>57</v>
      </c>
      <c r="D127" s="22">
        <v>0</v>
      </c>
      <c r="E127" s="22">
        <f t="shared" ref="E127:E170" si="4">SUM(C127:D127)</f>
        <v>57</v>
      </c>
      <c r="F127" s="13" t="s">
        <v>796</v>
      </c>
    </row>
    <row r="128" spans="1:6" s="13" customFormat="1" ht="16.5" customHeight="1" x14ac:dyDescent="0.2">
      <c r="A128" s="20">
        <v>2</v>
      </c>
      <c r="B128" s="21" t="s">
        <v>123</v>
      </c>
      <c r="C128" s="22">
        <v>35</v>
      </c>
      <c r="D128" s="22">
        <v>0</v>
      </c>
      <c r="E128" s="22">
        <f t="shared" si="4"/>
        <v>35</v>
      </c>
      <c r="F128" s="13" t="s">
        <v>796</v>
      </c>
    </row>
    <row r="129" spans="1:6" s="13" customFormat="1" ht="16.5" customHeight="1" x14ac:dyDescent="0.2">
      <c r="A129" s="20">
        <v>3</v>
      </c>
      <c r="B129" s="21" t="s">
        <v>136</v>
      </c>
      <c r="C129" s="22">
        <v>57</v>
      </c>
      <c r="D129" s="22">
        <v>0</v>
      </c>
      <c r="E129" s="22">
        <f t="shared" si="4"/>
        <v>57</v>
      </c>
      <c r="F129" s="13" t="s">
        <v>797</v>
      </c>
    </row>
    <row r="130" spans="1:6" s="13" customFormat="1" ht="16.5" customHeight="1" x14ac:dyDescent="0.2">
      <c r="A130" s="20">
        <v>4</v>
      </c>
      <c r="B130" s="21" t="s">
        <v>133</v>
      </c>
      <c r="C130" s="22">
        <v>57</v>
      </c>
      <c r="D130" s="22">
        <v>2</v>
      </c>
      <c r="E130" s="22">
        <f t="shared" si="4"/>
        <v>59</v>
      </c>
      <c r="F130" s="13" t="s">
        <v>799</v>
      </c>
    </row>
    <row r="131" spans="1:6" s="13" customFormat="1" ht="16.5" customHeight="1" x14ac:dyDescent="0.2">
      <c r="A131" s="20">
        <v>5</v>
      </c>
      <c r="B131" s="21" t="s">
        <v>137</v>
      </c>
      <c r="C131" s="22">
        <v>44</v>
      </c>
      <c r="D131" s="22">
        <v>0</v>
      </c>
      <c r="E131" s="22">
        <f t="shared" si="4"/>
        <v>44</v>
      </c>
      <c r="F131" s="13" t="s">
        <v>800</v>
      </c>
    </row>
    <row r="132" spans="1:6" s="13" customFormat="1" ht="16.5" customHeight="1" x14ac:dyDescent="0.2">
      <c r="A132" s="20">
        <v>6</v>
      </c>
      <c r="B132" s="21" t="s">
        <v>145</v>
      </c>
      <c r="C132" s="22">
        <v>64</v>
      </c>
      <c r="D132" s="22">
        <v>0</v>
      </c>
      <c r="E132" s="22">
        <f t="shared" si="4"/>
        <v>64</v>
      </c>
      <c r="F132" s="13" t="s">
        <v>801</v>
      </c>
    </row>
    <row r="133" spans="1:6" s="13" customFormat="1" ht="16.5" customHeight="1" x14ac:dyDescent="0.2">
      <c r="A133" s="20">
        <v>7</v>
      </c>
      <c r="B133" s="21" t="s">
        <v>159</v>
      </c>
      <c r="C133" s="22">
        <v>62</v>
      </c>
      <c r="D133" s="22">
        <v>0</v>
      </c>
      <c r="E133" s="22">
        <f t="shared" si="4"/>
        <v>62</v>
      </c>
      <c r="F133" s="13" t="s">
        <v>802</v>
      </c>
    </row>
    <row r="134" spans="1:6" s="13" customFormat="1" ht="16.5" customHeight="1" x14ac:dyDescent="0.2">
      <c r="A134" s="20">
        <v>8</v>
      </c>
      <c r="B134" s="21" t="s">
        <v>139</v>
      </c>
      <c r="C134" s="22">
        <v>20</v>
      </c>
      <c r="D134" s="22">
        <v>0</v>
      </c>
      <c r="E134" s="22">
        <f t="shared" si="4"/>
        <v>20</v>
      </c>
      <c r="F134" s="13" t="s">
        <v>803</v>
      </c>
    </row>
    <row r="135" spans="1:6" s="13" customFormat="1" ht="16.5" customHeight="1" x14ac:dyDescent="0.2">
      <c r="A135" s="20">
        <v>9</v>
      </c>
      <c r="B135" s="21" t="s">
        <v>135</v>
      </c>
      <c r="C135" s="22">
        <v>61</v>
      </c>
      <c r="D135" s="22">
        <v>0</v>
      </c>
      <c r="E135" s="22">
        <f t="shared" si="4"/>
        <v>61</v>
      </c>
      <c r="F135" s="13" t="s">
        <v>804</v>
      </c>
    </row>
    <row r="136" spans="1:6" s="13" customFormat="1" ht="16.5" customHeight="1" x14ac:dyDescent="0.2">
      <c r="A136" s="20">
        <v>10</v>
      </c>
      <c r="B136" s="21" t="s">
        <v>130</v>
      </c>
      <c r="C136" s="22">
        <v>59</v>
      </c>
      <c r="D136" s="22">
        <v>1</v>
      </c>
      <c r="E136" s="22">
        <f t="shared" si="4"/>
        <v>60</v>
      </c>
      <c r="F136" s="13" t="s">
        <v>804</v>
      </c>
    </row>
    <row r="137" spans="1:6" s="13" customFormat="1" ht="16.5" customHeight="1" x14ac:dyDescent="0.2">
      <c r="A137" s="20">
        <v>11</v>
      </c>
      <c r="B137" s="21" t="s">
        <v>121</v>
      </c>
      <c r="C137" s="22">
        <v>60</v>
      </c>
      <c r="D137" s="22">
        <v>1</v>
      </c>
      <c r="E137" s="22">
        <f t="shared" si="4"/>
        <v>61</v>
      </c>
      <c r="F137" s="13" t="s">
        <v>804</v>
      </c>
    </row>
    <row r="138" spans="1:6" s="13" customFormat="1" ht="16.5" customHeight="1" x14ac:dyDescent="0.2">
      <c r="A138" s="20">
        <v>12</v>
      </c>
      <c r="B138" s="21" t="s">
        <v>124</v>
      </c>
      <c r="C138" s="22">
        <v>60</v>
      </c>
      <c r="D138" s="22">
        <v>0</v>
      </c>
      <c r="E138" s="22">
        <f t="shared" si="4"/>
        <v>60</v>
      </c>
      <c r="F138" s="13" t="s">
        <v>804</v>
      </c>
    </row>
    <row r="139" spans="1:6" s="13" customFormat="1" ht="16.5" customHeight="1" x14ac:dyDescent="0.2">
      <c r="A139" s="20">
        <v>13</v>
      </c>
      <c r="B139" s="21" t="s">
        <v>134</v>
      </c>
      <c r="C139" s="22">
        <v>55</v>
      </c>
      <c r="D139" s="22">
        <v>0</v>
      </c>
      <c r="E139" s="22">
        <f t="shared" si="4"/>
        <v>55</v>
      </c>
      <c r="F139" s="13" t="s">
        <v>805</v>
      </c>
    </row>
    <row r="140" spans="1:6" s="13" customFormat="1" ht="16.5" customHeight="1" x14ac:dyDescent="0.2">
      <c r="A140" s="20">
        <v>14</v>
      </c>
      <c r="B140" s="21" t="s">
        <v>141</v>
      </c>
      <c r="C140" s="22">
        <v>53</v>
      </c>
      <c r="D140" s="22">
        <v>0</v>
      </c>
      <c r="E140" s="22">
        <f t="shared" si="4"/>
        <v>53</v>
      </c>
      <c r="F140" s="13" t="s">
        <v>832</v>
      </c>
    </row>
    <row r="141" spans="1:6" s="13" customFormat="1" ht="16.5" customHeight="1" x14ac:dyDescent="0.2">
      <c r="A141" s="20">
        <v>15</v>
      </c>
      <c r="B141" s="21" t="s">
        <v>117</v>
      </c>
      <c r="C141" s="22">
        <v>56</v>
      </c>
      <c r="D141" s="22">
        <v>0</v>
      </c>
      <c r="E141" s="22">
        <f t="shared" si="4"/>
        <v>56</v>
      </c>
      <c r="F141" s="13" t="s">
        <v>832</v>
      </c>
    </row>
    <row r="142" spans="1:6" s="13" customFormat="1" ht="16.5" customHeight="1" x14ac:dyDescent="0.2">
      <c r="A142" s="20">
        <v>16</v>
      </c>
      <c r="B142" s="21" t="s">
        <v>127</v>
      </c>
      <c r="C142" s="22">
        <v>58</v>
      </c>
      <c r="D142" s="22">
        <v>0</v>
      </c>
      <c r="E142" s="22">
        <f t="shared" si="4"/>
        <v>58</v>
      </c>
      <c r="F142" s="13" t="s">
        <v>832</v>
      </c>
    </row>
    <row r="143" spans="1:6" s="13" customFormat="1" ht="16.5" customHeight="1" x14ac:dyDescent="0.2">
      <c r="A143" s="20">
        <v>17</v>
      </c>
      <c r="B143" s="21" t="s">
        <v>128</v>
      </c>
      <c r="C143" s="22">
        <v>56</v>
      </c>
      <c r="D143" s="22">
        <v>2</v>
      </c>
      <c r="E143" s="22">
        <f t="shared" si="4"/>
        <v>58</v>
      </c>
      <c r="F143" s="13" t="s">
        <v>832</v>
      </c>
    </row>
    <row r="144" spans="1:6" s="13" customFormat="1" ht="16.5" customHeight="1" x14ac:dyDescent="0.2">
      <c r="A144" s="20">
        <v>18</v>
      </c>
      <c r="B144" s="21" t="s">
        <v>129</v>
      </c>
      <c r="C144" s="22">
        <v>58</v>
      </c>
      <c r="D144" s="22">
        <v>0</v>
      </c>
      <c r="E144" s="22">
        <f t="shared" si="4"/>
        <v>58</v>
      </c>
      <c r="F144" s="13" t="s">
        <v>832</v>
      </c>
    </row>
    <row r="145" spans="1:6" s="13" customFormat="1" ht="16.5" customHeight="1" x14ac:dyDescent="0.2">
      <c r="A145" s="20">
        <v>19</v>
      </c>
      <c r="B145" s="21" t="s">
        <v>131</v>
      </c>
      <c r="C145" s="22">
        <v>57</v>
      </c>
      <c r="D145" s="22">
        <v>0</v>
      </c>
      <c r="E145" s="22">
        <f t="shared" si="4"/>
        <v>57</v>
      </c>
      <c r="F145" s="13" t="s">
        <v>832</v>
      </c>
    </row>
    <row r="146" spans="1:6" s="13" customFormat="1" ht="16.5" customHeight="1" x14ac:dyDescent="0.2">
      <c r="A146" s="20">
        <v>20</v>
      </c>
      <c r="B146" s="21" t="s">
        <v>118</v>
      </c>
      <c r="C146" s="22">
        <v>58</v>
      </c>
      <c r="D146" s="22">
        <v>0</v>
      </c>
      <c r="E146" s="22">
        <f t="shared" si="4"/>
        <v>58</v>
      </c>
      <c r="F146" s="13" t="s">
        <v>832</v>
      </c>
    </row>
    <row r="147" spans="1:6" s="13" customFormat="1" ht="16.5" customHeight="1" x14ac:dyDescent="0.2">
      <c r="A147" s="20">
        <v>21</v>
      </c>
      <c r="B147" s="21" t="s">
        <v>120</v>
      </c>
      <c r="C147" s="22">
        <v>58</v>
      </c>
      <c r="D147" s="22">
        <v>0</v>
      </c>
      <c r="E147" s="22">
        <f t="shared" si="4"/>
        <v>58</v>
      </c>
      <c r="F147" s="13" t="s">
        <v>832</v>
      </c>
    </row>
    <row r="148" spans="1:6" s="13" customFormat="1" ht="16.5" customHeight="1" x14ac:dyDescent="0.2">
      <c r="A148" s="20">
        <v>22</v>
      </c>
      <c r="B148" s="21" t="s">
        <v>122</v>
      </c>
      <c r="C148" s="22">
        <v>57</v>
      </c>
      <c r="D148" s="22">
        <v>0</v>
      </c>
      <c r="E148" s="22">
        <f t="shared" si="4"/>
        <v>57</v>
      </c>
      <c r="F148" s="13" t="s">
        <v>832</v>
      </c>
    </row>
    <row r="149" spans="1:6" s="13" customFormat="1" ht="16.5" customHeight="1" x14ac:dyDescent="0.2">
      <c r="A149" s="20">
        <v>23</v>
      </c>
      <c r="B149" s="21" t="s">
        <v>125</v>
      </c>
      <c r="C149" s="22">
        <v>45</v>
      </c>
      <c r="D149" s="22">
        <v>0</v>
      </c>
      <c r="E149" s="22">
        <f t="shared" si="4"/>
        <v>45</v>
      </c>
      <c r="F149" s="13" t="s">
        <v>832</v>
      </c>
    </row>
    <row r="150" spans="1:6" s="13" customFormat="1" ht="16.5" customHeight="1" x14ac:dyDescent="0.2">
      <c r="A150" s="20">
        <v>24</v>
      </c>
      <c r="B150" s="21" t="s">
        <v>140</v>
      </c>
      <c r="C150" s="22">
        <v>3</v>
      </c>
      <c r="D150" s="22">
        <v>17</v>
      </c>
      <c r="E150" s="22">
        <f t="shared" si="4"/>
        <v>20</v>
      </c>
      <c r="F150" s="13" t="s">
        <v>808</v>
      </c>
    </row>
    <row r="151" spans="1:6" s="13" customFormat="1" ht="16.5" customHeight="1" x14ac:dyDescent="0.2">
      <c r="A151" s="20">
        <v>25</v>
      </c>
      <c r="B151" s="21" t="s">
        <v>138</v>
      </c>
      <c r="C151" s="22">
        <v>63</v>
      </c>
      <c r="D151" s="22">
        <v>1</v>
      </c>
      <c r="E151" s="22">
        <f t="shared" si="4"/>
        <v>64</v>
      </c>
      <c r="F151" s="13" t="s">
        <v>831</v>
      </c>
    </row>
    <row r="152" spans="1:6" s="13" customFormat="1" ht="16.5" customHeight="1" x14ac:dyDescent="0.2">
      <c r="A152" s="20">
        <v>26</v>
      </c>
      <c r="B152" s="21" t="s">
        <v>154</v>
      </c>
      <c r="C152" s="22">
        <v>41</v>
      </c>
      <c r="D152" s="22">
        <v>17</v>
      </c>
      <c r="E152" s="22">
        <f t="shared" si="4"/>
        <v>58</v>
      </c>
      <c r="F152" s="13" t="s">
        <v>819</v>
      </c>
    </row>
    <row r="153" spans="1:6" s="13" customFormat="1" ht="16.5" customHeight="1" x14ac:dyDescent="0.2">
      <c r="A153" s="20">
        <v>27</v>
      </c>
      <c r="B153" s="21" t="s">
        <v>119</v>
      </c>
      <c r="C153" s="22">
        <v>42</v>
      </c>
      <c r="D153" s="22">
        <v>9</v>
      </c>
      <c r="E153" s="22">
        <f t="shared" si="4"/>
        <v>51</v>
      </c>
      <c r="F153" s="13" t="s">
        <v>819</v>
      </c>
    </row>
    <row r="154" spans="1:6" s="13" customFormat="1" ht="16.5" customHeight="1" x14ac:dyDescent="0.2">
      <c r="A154" s="20">
        <v>28</v>
      </c>
      <c r="B154" s="21" t="s">
        <v>155</v>
      </c>
      <c r="C154" s="22">
        <v>28</v>
      </c>
      <c r="D154" s="22">
        <v>1</v>
      </c>
      <c r="E154" s="22">
        <f t="shared" si="4"/>
        <v>29</v>
      </c>
      <c r="F154" s="13" t="s">
        <v>811</v>
      </c>
    </row>
    <row r="155" spans="1:6" s="13" customFormat="1" ht="16.5" customHeight="1" x14ac:dyDescent="0.2">
      <c r="A155" s="20">
        <v>29</v>
      </c>
      <c r="B155" s="21" t="s">
        <v>158</v>
      </c>
      <c r="C155" s="22">
        <v>22</v>
      </c>
      <c r="D155" s="22">
        <v>3</v>
      </c>
      <c r="E155" s="22">
        <f t="shared" si="4"/>
        <v>25</v>
      </c>
      <c r="F155" s="13" t="s">
        <v>812</v>
      </c>
    </row>
    <row r="156" spans="1:6" s="13" customFormat="1" ht="16.5" customHeight="1" x14ac:dyDescent="0.2">
      <c r="A156" s="20">
        <v>30</v>
      </c>
      <c r="B156" s="21" t="s">
        <v>147</v>
      </c>
      <c r="C156" s="22">
        <v>62</v>
      </c>
      <c r="D156" s="22">
        <v>3</v>
      </c>
      <c r="E156" s="22">
        <f t="shared" si="4"/>
        <v>65</v>
      </c>
      <c r="F156" s="13" t="s">
        <v>813</v>
      </c>
    </row>
    <row r="157" spans="1:6" s="13" customFormat="1" ht="16.5" customHeight="1" x14ac:dyDescent="0.2">
      <c r="A157" s="20">
        <v>31</v>
      </c>
      <c r="B157" s="21" t="s">
        <v>152</v>
      </c>
      <c r="C157" s="22">
        <v>27</v>
      </c>
      <c r="D157" s="22">
        <v>1</v>
      </c>
      <c r="E157" s="22">
        <f t="shared" si="4"/>
        <v>28</v>
      </c>
      <c r="F157" s="13" t="s">
        <v>814</v>
      </c>
    </row>
    <row r="158" spans="1:6" s="13" customFormat="1" ht="16.5" customHeight="1" x14ac:dyDescent="0.2">
      <c r="A158" s="20">
        <v>32</v>
      </c>
      <c r="B158" s="21" t="s">
        <v>148</v>
      </c>
      <c r="C158" s="22">
        <v>39</v>
      </c>
      <c r="D158" s="22">
        <v>8</v>
      </c>
      <c r="E158" s="22">
        <f t="shared" si="4"/>
        <v>47</v>
      </c>
      <c r="F158" s="13" t="s">
        <v>825</v>
      </c>
    </row>
    <row r="159" spans="1:6" s="13" customFormat="1" ht="16.5" customHeight="1" x14ac:dyDescent="0.2">
      <c r="A159" s="20">
        <v>33</v>
      </c>
      <c r="B159" s="21" t="s">
        <v>143</v>
      </c>
      <c r="C159" s="22">
        <v>16</v>
      </c>
      <c r="D159" s="22">
        <v>45</v>
      </c>
      <c r="E159" s="22">
        <f t="shared" si="4"/>
        <v>61</v>
      </c>
      <c r="F159" s="13" t="s">
        <v>815</v>
      </c>
    </row>
    <row r="160" spans="1:6" s="13" customFormat="1" ht="16.5" customHeight="1" x14ac:dyDescent="0.2">
      <c r="A160" s="20">
        <v>34</v>
      </c>
      <c r="B160" s="21" t="s">
        <v>149</v>
      </c>
      <c r="C160" s="22">
        <v>40</v>
      </c>
      <c r="D160" s="22">
        <v>23</v>
      </c>
      <c r="E160" s="22">
        <f t="shared" si="4"/>
        <v>63</v>
      </c>
      <c r="F160" s="13" t="s">
        <v>816</v>
      </c>
    </row>
    <row r="161" spans="1:6" s="13" customFormat="1" ht="16.5" customHeight="1" x14ac:dyDescent="0.2">
      <c r="A161" s="20">
        <v>35</v>
      </c>
      <c r="B161" s="21" t="s">
        <v>126</v>
      </c>
      <c r="C161" s="22">
        <v>32</v>
      </c>
      <c r="D161" s="22">
        <v>20</v>
      </c>
      <c r="E161" s="22">
        <f t="shared" si="4"/>
        <v>52</v>
      </c>
      <c r="F161" s="13" t="s">
        <v>816</v>
      </c>
    </row>
    <row r="162" spans="1:6" s="13" customFormat="1" ht="16.5" customHeight="1" x14ac:dyDescent="0.2">
      <c r="A162" s="20">
        <v>36</v>
      </c>
      <c r="B162" s="21" t="s">
        <v>151</v>
      </c>
      <c r="C162" s="22">
        <v>15</v>
      </c>
      <c r="D162" s="22">
        <v>2</v>
      </c>
      <c r="E162" s="22">
        <f t="shared" si="4"/>
        <v>17</v>
      </c>
      <c r="F162" s="13" t="s">
        <v>833</v>
      </c>
    </row>
    <row r="163" spans="1:6" s="13" customFormat="1" ht="16.5" customHeight="1" x14ac:dyDescent="0.2">
      <c r="A163" s="20">
        <v>37</v>
      </c>
      <c r="B163" s="21" t="s">
        <v>150</v>
      </c>
      <c r="C163" s="22">
        <v>13</v>
      </c>
      <c r="D163" s="22">
        <v>20</v>
      </c>
      <c r="E163" s="22">
        <f t="shared" si="4"/>
        <v>33</v>
      </c>
      <c r="F163" s="13" t="s">
        <v>827</v>
      </c>
    </row>
    <row r="164" spans="1:6" s="13" customFormat="1" ht="16.5" customHeight="1" x14ac:dyDescent="0.2">
      <c r="A164" s="20">
        <v>38</v>
      </c>
      <c r="B164" s="21" t="s">
        <v>153</v>
      </c>
      <c r="C164" s="22">
        <v>18</v>
      </c>
      <c r="D164" s="22">
        <v>11</v>
      </c>
      <c r="E164" s="22">
        <f t="shared" si="4"/>
        <v>29</v>
      </c>
      <c r="F164" s="13" t="s">
        <v>828</v>
      </c>
    </row>
    <row r="165" spans="1:6" s="13" customFormat="1" ht="16.5" customHeight="1" x14ac:dyDescent="0.2">
      <c r="A165" s="20">
        <v>39</v>
      </c>
      <c r="B165" s="21" t="s">
        <v>156</v>
      </c>
      <c r="C165" s="22">
        <v>28</v>
      </c>
      <c r="D165" s="22">
        <v>11</v>
      </c>
      <c r="E165" s="22">
        <f t="shared" si="4"/>
        <v>39</v>
      </c>
      <c r="F165" s="13" t="s">
        <v>820</v>
      </c>
    </row>
    <row r="166" spans="1:6" s="13" customFormat="1" ht="16.5" customHeight="1" x14ac:dyDescent="0.2">
      <c r="A166" s="20">
        <v>40</v>
      </c>
      <c r="B166" s="21" t="s">
        <v>144</v>
      </c>
      <c r="C166" s="22">
        <v>8</v>
      </c>
      <c r="D166" s="22">
        <v>10</v>
      </c>
      <c r="E166" s="22">
        <f t="shared" si="4"/>
        <v>18</v>
      </c>
      <c r="F166" s="13" t="s">
        <v>829</v>
      </c>
    </row>
    <row r="167" spans="1:6" s="13" customFormat="1" ht="16.5" customHeight="1" x14ac:dyDescent="0.2">
      <c r="A167" s="20">
        <v>41</v>
      </c>
      <c r="B167" s="21" t="s">
        <v>157</v>
      </c>
      <c r="C167" s="22">
        <v>22</v>
      </c>
      <c r="D167" s="22">
        <v>20</v>
      </c>
      <c r="E167" s="22">
        <f t="shared" si="4"/>
        <v>42</v>
      </c>
      <c r="F167" s="13" t="s">
        <v>817</v>
      </c>
    </row>
    <row r="168" spans="1:6" s="13" customFormat="1" ht="16.5" customHeight="1" x14ac:dyDescent="0.2">
      <c r="A168" s="20">
        <v>42</v>
      </c>
      <c r="B168" s="21" t="s">
        <v>132</v>
      </c>
      <c r="C168" s="22">
        <v>24</v>
      </c>
      <c r="D168" s="22">
        <v>16</v>
      </c>
      <c r="E168" s="22">
        <f t="shared" si="4"/>
        <v>40</v>
      </c>
      <c r="F168" s="13" t="s">
        <v>817</v>
      </c>
    </row>
    <row r="169" spans="1:6" s="13" customFormat="1" ht="16.5" customHeight="1" x14ac:dyDescent="0.2">
      <c r="A169" s="20">
        <v>43</v>
      </c>
      <c r="B169" s="21" t="s">
        <v>160</v>
      </c>
      <c r="C169" s="22">
        <v>13</v>
      </c>
      <c r="D169" s="22">
        <v>11</v>
      </c>
      <c r="E169" s="22">
        <f t="shared" si="4"/>
        <v>24</v>
      </c>
      <c r="F169" s="13" t="s">
        <v>834</v>
      </c>
    </row>
    <row r="170" spans="1:6" s="13" customFormat="1" ht="16.5" customHeight="1" x14ac:dyDescent="0.2">
      <c r="A170" s="20">
        <v>44</v>
      </c>
      <c r="B170" s="21" t="s">
        <v>146</v>
      </c>
      <c r="C170" s="22">
        <v>35</v>
      </c>
      <c r="D170" s="22">
        <v>0</v>
      </c>
      <c r="E170" s="22">
        <f t="shared" si="4"/>
        <v>35</v>
      </c>
      <c r="F170" s="13" t="s">
        <v>821</v>
      </c>
    </row>
    <row r="171" spans="1:6" s="13" customFormat="1" ht="20.100000000000001" customHeight="1" x14ac:dyDescent="0.2">
      <c r="A171" s="24" t="s">
        <v>59</v>
      </c>
      <c r="B171" s="23"/>
      <c r="C171" s="32">
        <f>SUM(C127:C170)</f>
        <v>1838</v>
      </c>
      <c r="D171" s="32">
        <f>SUM(D127:D170)</f>
        <v>255</v>
      </c>
      <c r="E171" s="32">
        <f>SUM(E127:E170)</f>
        <v>2093</v>
      </c>
    </row>
    <row r="172" spans="1:6" s="13" customFormat="1" ht="9.9499999999999993" customHeight="1" x14ac:dyDescent="0.2">
      <c r="A172" s="28"/>
      <c r="B172" s="29"/>
      <c r="C172" s="30"/>
      <c r="D172" s="30"/>
      <c r="E172" s="30"/>
    </row>
    <row r="173" spans="1:6" s="13" customFormat="1" ht="20.100000000000001" customHeight="1" x14ac:dyDescent="0.2">
      <c r="A173" s="68" t="s">
        <v>753</v>
      </c>
      <c r="B173" s="69"/>
      <c r="C173" s="69"/>
      <c r="D173" s="69"/>
      <c r="E173" s="70"/>
    </row>
    <row r="174" spans="1:6" s="13" customFormat="1" ht="20.100000000000001" customHeight="1" x14ac:dyDescent="0.2">
      <c r="A174" s="20">
        <v>1</v>
      </c>
      <c r="B174" s="58" t="s">
        <v>850</v>
      </c>
      <c r="C174" s="22">
        <v>4</v>
      </c>
      <c r="D174" s="22">
        <v>0</v>
      </c>
      <c r="E174" s="22">
        <f t="shared" ref="E174" si="5">SUM(C174:D174)</f>
        <v>4</v>
      </c>
    </row>
    <row r="175" spans="1:6" s="13" customFormat="1" ht="20.100000000000001" customHeight="1" x14ac:dyDescent="0.2">
      <c r="A175" s="24" t="s">
        <v>59</v>
      </c>
      <c r="B175" s="23"/>
      <c r="C175" s="32">
        <f>SUM(C174:C174)</f>
        <v>4</v>
      </c>
      <c r="D175" s="32">
        <f>SUM(D174:D174)</f>
        <v>0</v>
      </c>
      <c r="E175" s="32">
        <f>SUM(E174:E174)</f>
        <v>4</v>
      </c>
    </row>
    <row r="176" spans="1:6" s="13" customFormat="1" ht="9.9499999999999993" customHeight="1" x14ac:dyDescent="0.2">
      <c r="A176" s="28"/>
      <c r="B176" s="29"/>
      <c r="C176" s="30"/>
      <c r="D176" s="30"/>
      <c r="E176" s="30"/>
    </row>
    <row r="177" spans="1:6" s="13" customFormat="1" ht="18" customHeight="1" x14ac:dyDescent="0.2">
      <c r="A177" s="65" t="s">
        <v>338</v>
      </c>
      <c r="B177" s="66"/>
      <c r="C177" s="66"/>
      <c r="D177" s="66"/>
      <c r="E177" s="67"/>
    </row>
    <row r="178" spans="1:6" s="13" customFormat="1" ht="18" customHeight="1" x14ac:dyDescent="0.2">
      <c r="A178" s="68" t="s">
        <v>753</v>
      </c>
      <c r="B178" s="69"/>
      <c r="C178" s="69"/>
      <c r="D178" s="69"/>
      <c r="E178" s="70"/>
    </row>
    <row r="179" spans="1:6" s="13" customFormat="1" ht="18" customHeight="1" x14ac:dyDescent="0.2">
      <c r="A179" s="20">
        <v>1</v>
      </c>
      <c r="B179" s="21" t="s">
        <v>339</v>
      </c>
      <c r="C179" s="22">
        <v>12</v>
      </c>
      <c r="D179" s="22">
        <v>0</v>
      </c>
      <c r="E179" s="22">
        <f t="shared" ref="E179:E184" si="6">SUM(C179:D179)</f>
        <v>12</v>
      </c>
      <c r="F179" s="13" t="s">
        <v>797</v>
      </c>
    </row>
    <row r="180" spans="1:6" s="13" customFormat="1" ht="18" customHeight="1" x14ac:dyDescent="0.2">
      <c r="A180" s="20">
        <v>2</v>
      </c>
      <c r="B180" s="21" t="s">
        <v>341</v>
      </c>
      <c r="C180" s="22">
        <v>22</v>
      </c>
      <c r="D180" s="22">
        <v>0</v>
      </c>
      <c r="E180" s="22">
        <f t="shared" si="6"/>
        <v>22</v>
      </c>
      <c r="F180" s="13" t="s">
        <v>804</v>
      </c>
    </row>
    <row r="181" spans="1:6" s="13" customFormat="1" ht="18" customHeight="1" x14ac:dyDescent="0.2">
      <c r="A181" s="20">
        <v>3</v>
      </c>
      <c r="B181" s="21" t="s">
        <v>340</v>
      </c>
      <c r="C181" s="22">
        <v>14</v>
      </c>
      <c r="D181" s="22">
        <v>0</v>
      </c>
      <c r="E181" s="22">
        <f t="shared" si="6"/>
        <v>14</v>
      </c>
      <c r="F181" s="13" t="s">
        <v>805</v>
      </c>
    </row>
    <row r="182" spans="1:6" s="13" customFormat="1" ht="18" customHeight="1" x14ac:dyDescent="0.2">
      <c r="A182" s="20">
        <v>4</v>
      </c>
      <c r="B182" s="21" t="s">
        <v>342</v>
      </c>
      <c r="C182" s="22">
        <v>32</v>
      </c>
      <c r="D182" s="22">
        <v>0</v>
      </c>
      <c r="E182" s="22">
        <f t="shared" si="6"/>
        <v>32</v>
      </c>
      <c r="F182" s="13" t="s">
        <v>807</v>
      </c>
    </row>
    <row r="183" spans="1:6" s="13" customFormat="1" ht="18" customHeight="1" x14ac:dyDescent="0.2">
      <c r="A183" s="20">
        <v>5</v>
      </c>
      <c r="B183" s="21" t="s">
        <v>343</v>
      </c>
      <c r="C183" s="22">
        <v>30</v>
      </c>
      <c r="D183" s="22">
        <v>0</v>
      </c>
      <c r="E183" s="22">
        <f t="shared" si="6"/>
        <v>30</v>
      </c>
      <c r="F183" s="13" t="s">
        <v>807</v>
      </c>
    </row>
    <row r="184" spans="1:6" s="13" customFormat="1" ht="18" customHeight="1" x14ac:dyDescent="0.2">
      <c r="A184" s="20">
        <v>6</v>
      </c>
      <c r="B184" s="21" t="s">
        <v>344</v>
      </c>
      <c r="C184" s="22">
        <v>34</v>
      </c>
      <c r="D184" s="22">
        <v>0</v>
      </c>
      <c r="E184" s="22">
        <f t="shared" si="6"/>
        <v>34</v>
      </c>
      <c r="F184" s="13" t="s">
        <v>807</v>
      </c>
    </row>
    <row r="185" spans="1:6" s="13" customFormat="1" ht="18" customHeight="1" x14ac:dyDescent="0.2">
      <c r="A185" s="24" t="s">
        <v>59</v>
      </c>
      <c r="B185" s="23"/>
      <c r="C185" s="32">
        <f>SUM(C179:C184)</f>
        <v>144</v>
      </c>
      <c r="D185" s="32">
        <f>SUM(D179:D184)</f>
        <v>0</v>
      </c>
      <c r="E185" s="32">
        <f>SUM(E179:E184)</f>
        <v>144</v>
      </c>
    </row>
    <row r="186" spans="1:6" s="13" customFormat="1" ht="9.9499999999999993" customHeight="1" x14ac:dyDescent="0.2">
      <c r="A186" s="28"/>
      <c r="B186" s="29"/>
      <c r="C186" s="30"/>
      <c r="D186" s="30"/>
      <c r="E186" s="30"/>
    </row>
    <row r="187" spans="1:6" s="13" customFormat="1" ht="18" customHeight="1" x14ac:dyDescent="0.2">
      <c r="A187" s="65" t="s">
        <v>212</v>
      </c>
      <c r="B187" s="66"/>
      <c r="C187" s="66"/>
      <c r="D187" s="66"/>
      <c r="E187" s="67"/>
    </row>
    <row r="188" spans="1:6" s="13" customFormat="1" ht="18" customHeight="1" x14ac:dyDescent="0.2">
      <c r="A188" s="68" t="s">
        <v>753</v>
      </c>
      <c r="B188" s="69"/>
      <c r="C188" s="69"/>
      <c r="D188" s="69"/>
      <c r="E188" s="70"/>
    </row>
    <row r="189" spans="1:6" s="13" customFormat="1" ht="18" customHeight="1" x14ac:dyDescent="0.2">
      <c r="A189" s="20">
        <v>1</v>
      </c>
      <c r="B189" s="21" t="s">
        <v>214</v>
      </c>
      <c r="C189" s="22">
        <v>12</v>
      </c>
      <c r="D189" s="22">
        <v>1</v>
      </c>
      <c r="E189" s="22">
        <f t="shared" ref="E189:E195" si="7">SUM(C189:D189)</f>
        <v>13</v>
      </c>
      <c r="F189" s="13" t="s">
        <v>799</v>
      </c>
    </row>
    <row r="190" spans="1:6" s="13" customFormat="1" ht="18" customHeight="1" x14ac:dyDescent="0.2">
      <c r="A190" s="20">
        <v>2</v>
      </c>
      <c r="B190" s="21" t="s">
        <v>213</v>
      </c>
      <c r="C190" s="22">
        <v>18</v>
      </c>
      <c r="D190" s="22">
        <v>0</v>
      </c>
      <c r="E190" s="22">
        <f t="shared" si="7"/>
        <v>18</v>
      </c>
      <c r="F190" s="13" t="s">
        <v>804</v>
      </c>
    </row>
    <row r="191" spans="1:6" s="13" customFormat="1" ht="18" customHeight="1" x14ac:dyDescent="0.2">
      <c r="A191" s="20">
        <v>3</v>
      </c>
      <c r="B191" s="21" t="s">
        <v>215</v>
      </c>
      <c r="C191" s="22">
        <v>31</v>
      </c>
      <c r="D191" s="22">
        <v>0</v>
      </c>
      <c r="E191" s="22">
        <f t="shared" si="7"/>
        <v>31</v>
      </c>
      <c r="F191" s="13" t="s">
        <v>807</v>
      </c>
    </row>
    <row r="192" spans="1:6" s="13" customFormat="1" ht="18" customHeight="1" x14ac:dyDescent="0.2">
      <c r="A192" s="20">
        <v>4</v>
      </c>
      <c r="B192" s="21" t="s">
        <v>217</v>
      </c>
      <c r="C192" s="22">
        <v>25</v>
      </c>
      <c r="D192" s="22">
        <v>0</v>
      </c>
      <c r="E192" s="22">
        <f t="shared" si="7"/>
        <v>25</v>
      </c>
      <c r="F192" s="13" t="s">
        <v>807</v>
      </c>
    </row>
    <row r="193" spans="1:6" s="13" customFormat="1" ht="18" customHeight="1" x14ac:dyDescent="0.2">
      <c r="A193" s="20">
        <v>5</v>
      </c>
      <c r="B193" s="21" t="s">
        <v>219</v>
      </c>
      <c r="C193" s="22">
        <v>28</v>
      </c>
      <c r="D193" s="22">
        <v>0</v>
      </c>
      <c r="E193" s="22">
        <f t="shared" si="7"/>
        <v>28</v>
      </c>
      <c r="F193" s="13" t="s">
        <v>807</v>
      </c>
    </row>
    <row r="194" spans="1:6" s="13" customFormat="1" ht="18" customHeight="1" x14ac:dyDescent="0.2">
      <c r="A194" s="20">
        <v>6</v>
      </c>
      <c r="B194" s="21" t="s">
        <v>218</v>
      </c>
      <c r="C194" s="22">
        <v>25</v>
      </c>
      <c r="D194" s="22">
        <v>0</v>
      </c>
      <c r="E194" s="22">
        <f t="shared" si="7"/>
        <v>25</v>
      </c>
      <c r="F194" s="13" t="s">
        <v>807</v>
      </c>
    </row>
    <row r="195" spans="1:6" s="13" customFormat="1" ht="18" customHeight="1" x14ac:dyDescent="0.2">
      <c r="A195" s="20">
        <v>7</v>
      </c>
      <c r="B195" s="21" t="s">
        <v>216</v>
      </c>
      <c r="C195" s="22">
        <v>21</v>
      </c>
      <c r="D195" s="22">
        <v>0</v>
      </c>
      <c r="E195" s="22">
        <f t="shared" si="7"/>
        <v>21</v>
      </c>
      <c r="F195" s="13" t="s">
        <v>813</v>
      </c>
    </row>
    <row r="196" spans="1:6" s="13" customFormat="1" ht="18" customHeight="1" x14ac:dyDescent="0.2">
      <c r="A196" s="24" t="s">
        <v>59</v>
      </c>
      <c r="B196" s="23"/>
      <c r="C196" s="32">
        <f>SUM(C189:C195)</f>
        <v>160</v>
      </c>
      <c r="D196" s="32">
        <f>SUM(D189:D195)</f>
        <v>1</v>
      </c>
      <c r="E196" s="32">
        <f>SUM(E189:E195)</f>
        <v>161</v>
      </c>
    </row>
    <row r="197" spans="1:6" s="13" customFormat="1" ht="9.9499999999999993" customHeight="1" x14ac:dyDescent="0.2">
      <c r="A197" s="28"/>
      <c r="B197" s="29"/>
      <c r="C197" s="30"/>
      <c r="D197" s="30"/>
      <c r="E197" s="30"/>
    </row>
    <row r="198" spans="1:6" s="13" customFormat="1" ht="18" customHeight="1" x14ac:dyDescent="0.2">
      <c r="A198" s="65" t="s">
        <v>110</v>
      </c>
      <c r="B198" s="66"/>
      <c r="C198" s="66"/>
      <c r="D198" s="66"/>
      <c r="E198" s="67"/>
    </row>
    <row r="199" spans="1:6" s="13" customFormat="1" ht="18" customHeight="1" x14ac:dyDescent="0.2">
      <c r="A199" s="68" t="s">
        <v>753</v>
      </c>
      <c r="B199" s="69"/>
      <c r="C199" s="69"/>
      <c r="D199" s="69"/>
      <c r="E199" s="70"/>
    </row>
    <row r="200" spans="1:6" s="13" customFormat="1" ht="18" customHeight="1" x14ac:dyDescent="0.2">
      <c r="A200" s="20">
        <v>1</v>
      </c>
      <c r="B200" s="21" t="s">
        <v>113</v>
      </c>
      <c r="C200" s="22">
        <v>19</v>
      </c>
      <c r="D200" s="22">
        <v>0</v>
      </c>
      <c r="E200" s="22">
        <f>SUM(C200:D200)</f>
        <v>19</v>
      </c>
      <c r="F200" s="13" t="s">
        <v>804</v>
      </c>
    </row>
    <row r="201" spans="1:6" s="13" customFormat="1" ht="18" customHeight="1" x14ac:dyDescent="0.2">
      <c r="A201" s="20">
        <v>2</v>
      </c>
      <c r="B201" s="21" t="s">
        <v>114</v>
      </c>
      <c r="C201" s="22">
        <v>40</v>
      </c>
      <c r="D201" s="22">
        <v>0</v>
      </c>
      <c r="E201" s="22">
        <f>SUM(C201:D201)</f>
        <v>40</v>
      </c>
      <c r="F201" s="13" t="s">
        <v>807</v>
      </c>
    </row>
    <row r="202" spans="1:6" s="13" customFormat="1" ht="18" customHeight="1" x14ac:dyDescent="0.2">
      <c r="A202" s="20">
        <v>3</v>
      </c>
      <c r="B202" s="21" t="s">
        <v>112</v>
      </c>
      <c r="C202" s="22">
        <v>33</v>
      </c>
      <c r="D202" s="22">
        <v>0</v>
      </c>
      <c r="E202" s="22">
        <f>SUM(C202:D202)</f>
        <v>33</v>
      </c>
      <c r="F202" s="13" t="s">
        <v>807</v>
      </c>
    </row>
    <row r="203" spans="1:6" s="13" customFormat="1" ht="18" customHeight="1" x14ac:dyDescent="0.2">
      <c r="A203" s="20">
        <v>4</v>
      </c>
      <c r="B203" s="21" t="s">
        <v>115</v>
      </c>
      <c r="C203" s="22">
        <v>43</v>
      </c>
      <c r="D203" s="22">
        <v>0</v>
      </c>
      <c r="E203" s="22">
        <f>SUM(C203:D203)</f>
        <v>43</v>
      </c>
      <c r="F203" s="13" t="s">
        <v>807</v>
      </c>
    </row>
    <row r="204" spans="1:6" s="13" customFormat="1" ht="18" customHeight="1" x14ac:dyDescent="0.2">
      <c r="A204" s="24" t="s">
        <v>59</v>
      </c>
      <c r="B204" s="23"/>
      <c r="C204" s="32">
        <f>SUM(C200:C203)</f>
        <v>135</v>
      </c>
      <c r="D204" s="32">
        <f>SUM(D200:D203)</f>
        <v>0</v>
      </c>
      <c r="E204" s="32">
        <f>SUM(E200:E203)</f>
        <v>135</v>
      </c>
    </row>
    <row r="205" spans="1:6" s="13" customFormat="1" ht="9.9499999999999993" customHeight="1" x14ac:dyDescent="0.2">
      <c r="A205" s="28"/>
      <c r="B205" s="29"/>
      <c r="C205" s="30"/>
      <c r="D205" s="30"/>
      <c r="E205" s="30"/>
    </row>
    <row r="206" spans="1:6" s="13" customFormat="1" ht="18" customHeight="1" x14ac:dyDescent="0.2">
      <c r="A206" s="65" t="s">
        <v>455</v>
      </c>
      <c r="B206" s="66"/>
      <c r="C206" s="66"/>
      <c r="D206" s="66"/>
      <c r="E206" s="67"/>
    </row>
    <row r="207" spans="1:6" s="13" customFormat="1" ht="18" customHeight="1" x14ac:dyDescent="0.2">
      <c r="A207" s="65" t="s">
        <v>456</v>
      </c>
      <c r="B207" s="66"/>
      <c r="C207" s="66"/>
      <c r="D207" s="66"/>
      <c r="E207" s="67"/>
    </row>
    <row r="208" spans="1:6" s="13" customFormat="1" ht="18" customHeight="1" x14ac:dyDescent="0.2">
      <c r="A208" s="20">
        <v>1</v>
      </c>
      <c r="B208" s="21" t="s">
        <v>457</v>
      </c>
      <c r="C208" s="22">
        <v>16</v>
      </c>
      <c r="D208" s="22">
        <v>0</v>
      </c>
      <c r="E208" s="22">
        <f>SUM(C208:D208)</f>
        <v>16</v>
      </c>
      <c r="F208" s="13" t="s">
        <v>807</v>
      </c>
    </row>
    <row r="209" spans="1:6" s="13" customFormat="1" ht="18" customHeight="1" x14ac:dyDescent="0.2">
      <c r="A209" s="24" t="s">
        <v>59</v>
      </c>
      <c r="B209" s="23"/>
      <c r="C209" s="32">
        <f>SUM(C208:C208)</f>
        <v>16</v>
      </c>
      <c r="D209" s="32">
        <f>SUM(D208:D208)</f>
        <v>0</v>
      </c>
      <c r="E209" s="32">
        <f>SUM(E208:E208)</f>
        <v>16</v>
      </c>
    </row>
    <row r="210" spans="1:6" s="13" customFormat="1" ht="9.9499999999999993" customHeight="1" x14ac:dyDescent="0.2">
      <c r="A210" s="28"/>
      <c r="B210" s="29"/>
      <c r="C210" s="30"/>
      <c r="D210" s="30"/>
      <c r="E210" s="30"/>
    </row>
    <row r="211" spans="1:6" s="13" customFormat="1" ht="18" customHeight="1" x14ac:dyDescent="0.2">
      <c r="A211" s="65" t="s">
        <v>338</v>
      </c>
      <c r="B211" s="66"/>
      <c r="C211" s="66"/>
      <c r="D211" s="66"/>
      <c r="E211" s="67"/>
    </row>
    <row r="212" spans="1:6" s="13" customFormat="1" ht="18" customHeight="1" x14ac:dyDescent="0.2">
      <c r="A212" s="68" t="s">
        <v>754</v>
      </c>
      <c r="B212" s="69"/>
      <c r="C212" s="69"/>
      <c r="D212" s="69"/>
      <c r="E212" s="70"/>
    </row>
    <row r="213" spans="1:6" s="13" customFormat="1" ht="18" customHeight="1" x14ac:dyDescent="0.2">
      <c r="A213" s="20">
        <v>1</v>
      </c>
      <c r="B213" s="21" t="s">
        <v>345</v>
      </c>
      <c r="C213" s="22">
        <v>9</v>
      </c>
      <c r="D213" s="22">
        <v>0</v>
      </c>
      <c r="E213" s="22">
        <f t="shared" ref="E213:E214" si="8">SUM(C213:D213)</f>
        <v>9</v>
      </c>
      <c r="F213" s="13" t="s">
        <v>799</v>
      </c>
    </row>
    <row r="214" spans="1:6" s="13" customFormat="1" ht="18" customHeight="1" x14ac:dyDescent="0.2">
      <c r="A214" s="20">
        <v>2</v>
      </c>
      <c r="B214" s="21" t="s">
        <v>346</v>
      </c>
      <c r="C214" s="22">
        <v>13</v>
      </c>
      <c r="D214" s="22">
        <v>0</v>
      </c>
      <c r="E214" s="22">
        <f t="shared" si="8"/>
        <v>13</v>
      </c>
      <c r="F214" s="13" t="s">
        <v>807</v>
      </c>
    </row>
    <row r="215" spans="1:6" s="13" customFormat="1" ht="18" customHeight="1" x14ac:dyDescent="0.2">
      <c r="A215" s="24" t="s">
        <v>59</v>
      </c>
      <c r="B215" s="23"/>
      <c r="C215" s="32">
        <f>SUM(C213:C214)</f>
        <v>22</v>
      </c>
      <c r="D215" s="32">
        <f>SUM(D213:D214)</f>
        <v>0</v>
      </c>
      <c r="E215" s="32">
        <f>SUM(E213:E214)</f>
        <v>22</v>
      </c>
    </row>
    <row r="216" spans="1:6" s="13" customFormat="1" ht="9.9499999999999993" customHeight="1" x14ac:dyDescent="0.2">
      <c r="A216" s="28"/>
      <c r="B216" s="29"/>
      <c r="C216" s="30"/>
      <c r="D216" s="30"/>
      <c r="E216" s="30"/>
    </row>
    <row r="217" spans="1:6" s="13" customFormat="1" ht="18" customHeight="1" x14ac:dyDescent="0.2">
      <c r="A217" s="65" t="s">
        <v>212</v>
      </c>
      <c r="B217" s="66"/>
      <c r="C217" s="66"/>
      <c r="D217" s="66"/>
      <c r="E217" s="67"/>
    </row>
    <row r="218" spans="1:6" s="13" customFormat="1" ht="18" customHeight="1" x14ac:dyDescent="0.2">
      <c r="A218" s="68" t="s">
        <v>754</v>
      </c>
      <c r="B218" s="69"/>
      <c r="C218" s="69"/>
      <c r="D218" s="69"/>
      <c r="E218" s="70"/>
    </row>
    <row r="219" spans="1:6" s="13" customFormat="1" ht="18" customHeight="1" x14ac:dyDescent="0.2">
      <c r="A219" s="20">
        <v>1</v>
      </c>
      <c r="B219" s="21" t="s">
        <v>221</v>
      </c>
      <c r="C219" s="22">
        <v>15</v>
      </c>
      <c r="D219" s="22">
        <v>0</v>
      </c>
      <c r="E219" s="22">
        <f>SUM(C219:D219)</f>
        <v>15</v>
      </c>
      <c r="F219" s="13" t="s">
        <v>799</v>
      </c>
    </row>
    <row r="220" spans="1:6" s="13" customFormat="1" ht="18" customHeight="1" x14ac:dyDescent="0.2">
      <c r="A220" s="20">
        <v>2</v>
      </c>
      <c r="B220" s="21" t="s">
        <v>220</v>
      </c>
      <c r="C220" s="22">
        <v>15</v>
      </c>
      <c r="D220" s="22">
        <v>0</v>
      </c>
      <c r="E220" s="22">
        <f>SUM(C220:D220)</f>
        <v>15</v>
      </c>
      <c r="F220" s="13" t="s">
        <v>807</v>
      </c>
    </row>
    <row r="221" spans="1:6" s="13" customFormat="1" ht="18" customHeight="1" x14ac:dyDescent="0.2">
      <c r="A221" s="24" t="s">
        <v>59</v>
      </c>
      <c r="B221" s="23"/>
      <c r="C221" s="32">
        <f>SUM(C219:C220)</f>
        <v>30</v>
      </c>
      <c r="D221" s="32">
        <f>SUM(D219:D220)</f>
        <v>0</v>
      </c>
      <c r="E221" s="32">
        <f>SUM(E219:E220)</f>
        <v>30</v>
      </c>
    </row>
    <row r="222" spans="1:6" s="13" customFormat="1" ht="9.9499999999999993" customHeight="1" x14ac:dyDescent="0.2">
      <c r="A222" s="28"/>
      <c r="B222" s="29"/>
      <c r="C222" s="30"/>
      <c r="D222" s="30"/>
      <c r="E222" s="30"/>
    </row>
    <row r="223" spans="1:6" s="13" customFormat="1" ht="18" customHeight="1" x14ac:dyDescent="0.2">
      <c r="A223" s="65" t="s">
        <v>338</v>
      </c>
      <c r="B223" s="66"/>
      <c r="C223" s="66"/>
      <c r="D223" s="66"/>
      <c r="E223" s="67"/>
    </row>
    <row r="224" spans="1:6" s="13" customFormat="1" ht="18" customHeight="1" x14ac:dyDescent="0.2">
      <c r="A224" s="68" t="s">
        <v>755</v>
      </c>
      <c r="B224" s="69"/>
      <c r="C224" s="69"/>
      <c r="D224" s="69"/>
      <c r="E224" s="70"/>
    </row>
    <row r="225" spans="1:6" s="13" customFormat="1" ht="18" customHeight="1" x14ac:dyDescent="0.2">
      <c r="A225" s="20">
        <v>1</v>
      </c>
      <c r="B225" s="21" t="s">
        <v>351</v>
      </c>
      <c r="C225" s="22">
        <v>13</v>
      </c>
      <c r="D225" s="22">
        <v>0</v>
      </c>
      <c r="E225" s="22">
        <f>SUM(C225:D225)</f>
        <v>13</v>
      </c>
      <c r="F225" s="13" t="s">
        <v>799</v>
      </c>
    </row>
    <row r="226" spans="1:6" s="13" customFormat="1" ht="18" customHeight="1" x14ac:dyDescent="0.2">
      <c r="A226" s="20">
        <v>2</v>
      </c>
      <c r="B226" s="21" t="s">
        <v>347</v>
      </c>
      <c r="C226" s="22">
        <v>19</v>
      </c>
      <c r="D226" s="22">
        <v>0</v>
      </c>
      <c r="E226" s="22">
        <f>SUM(C226:D226)</f>
        <v>19</v>
      </c>
      <c r="F226" s="13" t="s">
        <v>807</v>
      </c>
    </row>
    <row r="227" spans="1:6" s="13" customFormat="1" ht="18" customHeight="1" x14ac:dyDescent="0.2">
      <c r="A227" s="20">
        <v>3</v>
      </c>
      <c r="B227" s="21" t="s">
        <v>348</v>
      </c>
      <c r="C227" s="22">
        <v>22</v>
      </c>
      <c r="D227" s="22">
        <v>0</v>
      </c>
      <c r="E227" s="22">
        <f>SUM(C227:D227)</f>
        <v>22</v>
      </c>
      <c r="F227" s="13" t="s">
        <v>807</v>
      </c>
    </row>
    <row r="228" spans="1:6" s="13" customFormat="1" ht="18" customHeight="1" x14ac:dyDescent="0.2">
      <c r="A228" s="20">
        <v>4</v>
      </c>
      <c r="B228" s="21" t="s">
        <v>349</v>
      </c>
      <c r="C228" s="22">
        <v>25</v>
      </c>
      <c r="D228" s="22">
        <v>0</v>
      </c>
      <c r="E228" s="22">
        <f>SUM(C228:D228)</f>
        <v>25</v>
      </c>
      <c r="F228" s="13" t="s">
        <v>807</v>
      </c>
    </row>
    <row r="229" spans="1:6" s="13" customFormat="1" ht="18" customHeight="1" x14ac:dyDescent="0.2">
      <c r="A229" s="20">
        <v>5</v>
      </c>
      <c r="B229" s="21" t="s">
        <v>350</v>
      </c>
      <c r="C229" s="22">
        <v>22</v>
      </c>
      <c r="D229" s="22">
        <v>0</v>
      </c>
      <c r="E229" s="22">
        <f>SUM(C229:D229)</f>
        <v>22</v>
      </c>
      <c r="F229" s="13" t="s">
        <v>807</v>
      </c>
    </row>
    <row r="230" spans="1:6" s="13" customFormat="1" ht="18" customHeight="1" x14ac:dyDescent="0.2">
      <c r="A230" s="24" t="s">
        <v>59</v>
      </c>
      <c r="B230" s="23"/>
      <c r="C230" s="32">
        <f>SUM(C225:C229)</f>
        <v>101</v>
      </c>
      <c r="D230" s="32">
        <f>SUM(D225:D229)</f>
        <v>0</v>
      </c>
      <c r="E230" s="32">
        <f>SUM(E225:E229)</f>
        <v>101</v>
      </c>
    </row>
    <row r="231" spans="1:6" s="13" customFormat="1" ht="9.9499999999999993" customHeight="1" x14ac:dyDescent="0.2">
      <c r="A231" s="28"/>
      <c r="B231" s="29"/>
      <c r="C231" s="30"/>
      <c r="D231" s="30"/>
      <c r="E231" s="30"/>
    </row>
    <row r="232" spans="1:6" s="13" customFormat="1" ht="15.95" customHeight="1" x14ac:dyDescent="0.2">
      <c r="A232" s="65" t="s">
        <v>212</v>
      </c>
      <c r="B232" s="66"/>
      <c r="C232" s="66"/>
      <c r="D232" s="66"/>
      <c r="E232" s="67"/>
    </row>
    <row r="233" spans="1:6" s="13" customFormat="1" ht="15.95" customHeight="1" x14ac:dyDescent="0.2">
      <c r="A233" s="68" t="s">
        <v>755</v>
      </c>
      <c r="B233" s="69"/>
      <c r="C233" s="69"/>
      <c r="D233" s="69"/>
      <c r="E233" s="70"/>
    </row>
    <row r="234" spans="1:6" s="13" customFormat="1" ht="15.95" customHeight="1" x14ac:dyDescent="0.2">
      <c r="A234" s="20">
        <v>1</v>
      </c>
      <c r="B234" s="21" t="s">
        <v>222</v>
      </c>
      <c r="C234" s="22">
        <v>28</v>
      </c>
      <c r="D234" s="22">
        <v>0</v>
      </c>
      <c r="E234" s="22">
        <f t="shared" ref="E234:E235" si="9">SUM(C234:D234)</f>
        <v>28</v>
      </c>
      <c r="F234" s="13" t="s">
        <v>807</v>
      </c>
    </row>
    <row r="235" spans="1:6" s="13" customFormat="1" ht="15.95" customHeight="1" x14ac:dyDescent="0.2">
      <c r="A235" s="20">
        <v>2</v>
      </c>
      <c r="B235" s="21" t="s">
        <v>223</v>
      </c>
      <c r="C235" s="22">
        <v>27</v>
      </c>
      <c r="D235" s="22">
        <v>0</v>
      </c>
      <c r="E235" s="22">
        <f t="shared" si="9"/>
        <v>27</v>
      </c>
      <c r="F235" s="13" t="s">
        <v>807</v>
      </c>
    </row>
    <row r="236" spans="1:6" s="13" customFormat="1" ht="15.95" customHeight="1" x14ac:dyDescent="0.2">
      <c r="A236" s="24" t="s">
        <v>59</v>
      </c>
      <c r="B236" s="23"/>
      <c r="C236" s="32">
        <f>SUM(C234:C235)</f>
        <v>55</v>
      </c>
      <c r="D236" s="32">
        <f>SUM(D234:D235)</f>
        <v>0</v>
      </c>
      <c r="E236" s="32">
        <f>SUM(E234:E235)</f>
        <v>55</v>
      </c>
    </row>
    <row r="237" spans="1:6" s="13" customFormat="1" ht="9.9499999999999993" customHeight="1" x14ac:dyDescent="0.2">
      <c r="A237" s="28"/>
      <c r="B237" s="29"/>
      <c r="C237" s="30"/>
      <c r="D237" s="30"/>
      <c r="E237" s="30"/>
    </row>
    <row r="238" spans="1:6" s="13" customFormat="1" ht="15.95" customHeight="1" x14ac:dyDescent="0.2">
      <c r="A238" s="65" t="s">
        <v>110</v>
      </c>
      <c r="B238" s="66"/>
      <c r="C238" s="66"/>
      <c r="D238" s="66"/>
      <c r="E238" s="67"/>
    </row>
    <row r="239" spans="1:6" s="13" customFormat="1" ht="15.95" customHeight="1" x14ac:dyDescent="0.2">
      <c r="A239" s="68" t="s">
        <v>755</v>
      </c>
      <c r="B239" s="69"/>
      <c r="C239" s="69"/>
      <c r="D239" s="69"/>
      <c r="E239" s="70"/>
    </row>
    <row r="240" spans="1:6" s="13" customFormat="1" ht="15.95" customHeight="1" x14ac:dyDescent="0.2">
      <c r="A240" s="20">
        <v>1</v>
      </c>
      <c r="B240" s="21" t="s">
        <v>116</v>
      </c>
      <c r="C240" s="22">
        <v>18</v>
      </c>
      <c r="D240" s="22">
        <v>0</v>
      </c>
      <c r="E240" s="22">
        <f t="shared" ref="E240" si="10">SUM(C240:D240)</f>
        <v>18</v>
      </c>
      <c r="F240" s="13" t="s">
        <v>807</v>
      </c>
    </row>
    <row r="241" spans="1:6" s="13" customFormat="1" ht="15.95" customHeight="1" x14ac:dyDescent="0.2">
      <c r="A241" s="24" t="s">
        <v>59</v>
      </c>
      <c r="B241" s="23"/>
      <c r="C241" s="32">
        <f>SUM(C240:C240)</f>
        <v>18</v>
      </c>
      <c r="D241" s="32">
        <f>SUM(D240:D240)</f>
        <v>0</v>
      </c>
      <c r="E241" s="32">
        <f>SUM(E240:E240)</f>
        <v>18</v>
      </c>
    </row>
    <row r="242" spans="1:6" s="13" customFormat="1" ht="9.9499999999999993" customHeight="1" x14ac:dyDescent="0.2">
      <c r="A242" s="28"/>
      <c r="B242" s="29"/>
      <c r="C242" s="30"/>
      <c r="D242" s="30"/>
      <c r="E242" s="30"/>
    </row>
    <row r="243" spans="1:6" s="13" customFormat="1" ht="15.95" customHeight="1" x14ac:dyDescent="0.2">
      <c r="A243" s="65" t="s">
        <v>212</v>
      </c>
      <c r="B243" s="66"/>
      <c r="C243" s="66"/>
      <c r="D243" s="66"/>
      <c r="E243" s="67"/>
    </row>
    <row r="244" spans="1:6" s="13" customFormat="1" ht="15.95" customHeight="1" x14ac:dyDescent="0.2">
      <c r="A244" s="68" t="s">
        <v>756</v>
      </c>
      <c r="B244" s="69"/>
      <c r="C244" s="69"/>
      <c r="D244" s="69"/>
      <c r="E244" s="70"/>
    </row>
    <row r="245" spans="1:6" s="13" customFormat="1" ht="15.95" customHeight="1" x14ac:dyDescent="0.2">
      <c r="A245" s="20">
        <v>1</v>
      </c>
      <c r="B245" s="21" t="s">
        <v>267</v>
      </c>
      <c r="C245" s="22">
        <v>13</v>
      </c>
      <c r="D245" s="22">
        <v>0</v>
      </c>
      <c r="E245" s="22">
        <f>SUM(C245:D245)</f>
        <v>13</v>
      </c>
      <c r="F245" s="13" t="s">
        <v>796</v>
      </c>
    </row>
    <row r="246" spans="1:6" s="13" customFormat="1" ht="15.95" customHeight="1" x14ac:dyDescent="0.2">
      <c r="A246" s="20">
        <v>2</v>
      </c>
      <c r="B246" s="21" t="s">
        <v>266</v>
      </c>
      <c r="C246" s="22">
        <v>33</v>
      </c>
      <c r="D246" s="22">
        <v>0</v>
      </c>
      <c r="E246" s="22">
        <f>SUM(C246:D246)</f>
        <v>33</v>
      </c>
      <c r="F246" s="13" t="s">
        <v>804</v>
      </c>
    </row>
    <row r="247" spans="1:6" s="13" customFormat="1" ht="15.95" customHeight="1" x14ac:dyDescent="0.2">
      <c r="A247" s="20">
        <v>3</v>
      </c>
      <c r="B247" s="21" t="s">
        <v>269</v>
      </c>
      <c r="C247" s="22">
        <v>12</v>
      </c>
      <c r="D247" s="22">
        <v>0</v>
      </c>
      <c r="E247" s="22">
        <f>SUM(C247:D247)</f>
        <v>12</v>
      </c>
      <c r="F247" s="13" t="s">
        <v>813</v>
      </c>
    </row>
    <row r="248" spans="1:6" s="13" customFormat="1" ht="15.95" customHeight="1" x14ac:dyDescent="0.2">
      <c r="A248" s="20">
        <v>4</v>
      </c>
      <c r="B248" s="21" t="s">
        <v>268</v>
      </c>
      <c r="C248" s="22">
        <v>3</v>
      </c>
      <c r="D248" s="22">
        <v>7</v>
      </c>
      <c r="E248" s="22">
        <f>SUM(C248:D248)</f>
        <v>10</v>
      </c>
      <c r="F248" s="13" t="s">
        <v>817</v>
      </c>
    </row>
    <row r="249" spans="1:6" s="13" customFormat="1" ht="15.95" customHeight="1" x14ac:dyDescent="0.2">
      <c r="A249" s="24" t="s">
        <v>59</v>
      </c>
      <c r="B249" s="23"/>
      <c r="C249" s="32">
        <f>SUM(C245:C248)</f>
        <v>61</v>
      </c>
      <c r="D249" s="32">
        <f>SUM(D245:D248)</f>
        <v>7</v>
      </c>
      <c r="E249" s="32">
        <f>SUM(E245:E248)</f>
        <v>68</v>
      </c>
    </row>
    <row r="250" spans="1:6" s="13" customFormat="1" ht="9.9499999999999993" customHeight="1" x14ac:dyDescent="0.2">
      <c r="A250" s="28"/>
      <c r="B250" s="29"/>
      <c r="C250" s="30"/>
      <c r="D250" s="30"/>
      <c r="E250" s="30"/>
    </row>
    <row r="251" spans="1:6" s="13" customFormat="1" ht="15.95" customHeight="1" x14ac:dyDescent="0.2">
      <c r="A251" s="65" t="s">
        <v>110</v>
      </c>
      <c r="B251" s="66"/>
      <c r="C251" s="66"/>
      <c r="D251" s="66"/>
      <c r="E251" s="67"/>
    </row>
    <row r="252" spans="1:6" s="13" customFormat="1" ht="15.95" customHeight="1" x14ac:dyDescent="0.2">
      <c r="A252" s="68" t="s">
        <v>756</v>
      </c>
      <c r="B252" s="69"/>
      <c r="C252" s="69"/>
      <c r="D252" s="69"/>
      <c r="E252" s="70"/>
    </row>
    <row r="253" spans="1:6" s="13" customFormat="1" ht="15.95" customHeight="1" x14ac:dyDescent="0.2">
      <c r="A253" s="20">
        <v>1</v>
      </c>
      <c r="B253" s="21" t="s">
        <v>161</v>
      </c>
      <c r="C253" s="22">
        <v>21</v>
      </c>
      <c r="D253" s="22">
        <v>0</v>
      </c>
      <c r="E253" s="22">
        <f t="shared" ref="E253:E254" si="11">SUM(C253:D253)</f>
        <v>21</v>
      </c>
      <c r="F253" s="13" t="s">
        <v>804</v>
      </c>
    </row>
    <row r="254" spans="1:6" s="13" customFormat="1" ht="15.95" customHeight="1" x14ac:dyDescent="0.2">
      <c r="A254" s="20">
        <v>2</v>
      </c>
      <c r="B254" s="21" t="s">
        <v>162</v>
      </c>
      <c r="C254" s="22">
        <v>13</v>
      </c>
      <c r="D254" s="22">
        <v>1</v>
      </c>
      <c r="E254" s="22">
        <f t="shared" si="11"/>
        <v>14</v>
      </c>
      <c r="F254" s="13" t="s">
        <v>813</v>
      </c>
    </row>
    <row r="255" spans="1:6" s="13" customFormat="1" ht="15.95" customHeight="1" x14ac:dyDescent="0.2">
      <c r="A255" s="24" t="s">
        <v>59</v>
      </c>
      <c r="B255" s="23"/>
      <c r="C255" s="32">
        <f>SUM(C253:C254)</f>
        <v>34</v>
      </c>
      <c r="D255" s="32">
        <f>SUM(D253:D254)</f>
        <v>1</v>
      </c>
      <c r="E255" s="32">
        <f>SUM(E253:E254)</f>
        <v>35</v>
      </c>
    </row>
    <row r="256" spans="1:6" s="13" customFormat="1" ht="9.9499999999999993" customHeight="1" x14ac:dyDescent="0.2">
      <c r="A256" s="28"/>
      <c r="B256" s="29"/>
      <c r="C256" s="30"/>
      <c r="D256" s="30"/>
      <c r="E256" s="30"/>
    </row>
    <row r="257" spans="1:6" s="13" customFormat="1" ht="15.95" customHeight="1" x14ac:dyDescent="0.2">
      <c r="A257" s="68" t="s">
        <v>757</v>
      </c>
      <c r="B257" s="69"/>
      <c r="C257" s="69"/>
      <c r="D257" s="69"/>
      <c r="E257" s="70"/>
    </row>
    <row r="258" spans="1:6" s="13" customFormat="1" ht="15.95" customHeight="1" x14ac:dyDescent="0.2">
      <c r="A258" s="20"/>
      <c r="B258" s="58" t="s">
        <v>851</v>
      </c>
      <c r="C258" s="22">
        <v>176</v>
      </c>
      <c r="D258" s="22">
        <v>29</v>
      </c>
      <c r="E258" s="22">
        <f>SUM(C258:D258)</f>
        <v>205</v>
      </c>
    </row>
    <row r="259" spans="1:6" s="13" customFormat="1" ht="15.95" customHeight="1" x14ac:dyDescent="0.2">
      <c r="A259" s="20"/>
      <c r="B259" s="58" t="s">
        <v>852</v>
      </c>
      <c r="C259" s="22">
        <v>189</v>
      </c>
      <c r="D259" s="22">
        <v>25</v>
      </c>
      <c r="E259" s="22">
        <f>SUM(C259:D259)</f>
        <v>214</v>
      </c>
    </row>
    <row r="260" spans="1:6" s="13" customFormat="1" ht="15.95" customHeight="1" x14ac:dyDescent="0.2">
      <c r="A260" s="24" t="s">
        <v>59</v>
      </c>
      <c r="B260" s="23"/>
      <c r="C260" s="32">
        <f>SUM(C258:C259)</f>
        <v>365</v>
      </c>
      <c r="D260" s="32">
        <f>SUM(D258:D259)</f>
        <v>54</v>
      </c>
      <c r="E260" s="32">
        <f>SUM(E258:E259)</f>
        <v>419</v>
      </c>
    </row>
    <row r="261" spans="1:6" s="13" customFormat="1" ht="9.9499999999999993" customHeight="1" x14ac:dyDescent="0.2">
      <c r="A261" s="28"/>
      <c r="B261" s="29"/>
      <c r="C261" s="30"/>
      <c r="D261" s="30"/>
      <c r="E261" s="30"/>
    </row>
    <row r="262" spans="1:6" s="13" customFormat="1" ht="15.95" customHeight="1" x14ac:dyDescent="0.2">
      <c r="A262" s="65" t="s">
        <v>209</v>
      </c>
      <c r="B262" s="66"/>
      <c r="C262" s="66"/>
      <c r="D262" s="66"/>
      <c r="E262" s="67"/>
    </row>
    <row r="263" spans="1:6" s="13" customFormat="1" ht="15.95" customHeight="1" x14ac:dyDescent="0.2">
      <c r="A263" s="68" t="s">
        <v>757</v>
      </c>
      <c r="B263" s="69"/>
      <c r="C263" s="69"/>
      <c r="D263" s="69"/>
      <c r="E263" s="70"/>
    </row>
    <row r="264" spans="1:6" s="13" customFormat="1" ht="15.95" customHeight="1" x14ac:dyDescent="0.2">
      <c r="A264" s="20">
        <v>1</v>
      </c>
      <c r="B264" s="21" t="s">
        <v>210</v>
      </c>
      <c r="C264" s="22">
        <v>26</v>
      </c>
      <c r="D264" s="22">
        <v>0</v>
      </c>
      <c r="E264" s="22">
        <f t="shared" ref="E264" si="12">SUM(C264:D264)</f>
        <v>26</v>
      </c>
      <c r="F264" s="13" t="s">
        <v>807</v>
      </c>
    </row>
    <row r="265" spans="1:6" s="13" customFormat="1" ht="15.95" customHeight="1" x14ac:dyDescent="0.2">
      <c r="A265" s="24" t="s">
        <v>59</v>
      </c>
      <c r="B265" s="23"/>
      <c r="C265" s="32">
        <f>SUM(C264:C264)</f>
        <v>26</v>
      </c>
      <c r="D265" s="32">
        <f>SUM(D264:D264)</f>
        <v>0</v>
      </c>
      <c r="E265" s="32">
        <f>SUM(E264:E264)</f>
        <v>26</v>
      </c>
    </row>
    <row r="266" spans="1:6" s="13" customFormat="1" ht="9.9499999999999993" customHeight="1" x14ac:dyDescent="0.2">
      <c r="A266" s="28"/>
      <c r="B266" s="29"/>
      <c r="C266" s="30"/>
      <c r="D266" s="30"/>
      <c r="E266" s="30"/>
    </row>
    <row r="267" spans="1:6" s="13" customFormat="1" ht="15.95" customHeight="1" x14ac:dyDescent="0.2">
      <c r="A267" s="65" t="s">
        <v>67</v>
      </c>
      <c r="B267" s="66"/>
      <c r="C267" s="66"/>
      <c r="D267" s="66"/>
      <c r="E267" s="67"/>
    </row>
    <row r="268" spans="1:6" s="13" customFormat="1" ht="15.95" customHeight="1" x14ac:dyDescent="0.2">
      <c r="A268" s="68" t="s">
        <v>757</v>
      </c>
      <c r="B268" s="69"/>
      <c r="C268" s="69"/>
      <c r="D268" s="69"/>
      <c r="E268" s="70"/>
    </row>
    <row r="269" spans="1:6" s="14" customFormat="1" ht="15" customHeight="1" x14ac:dyDescent="0.2">
      <c r="A269" s="71">
        <v>1</v>
      </c>
      <c r="B269" s="21" t="s">
        <v>74</v>
      </c>
      <c r="C269" s="22">
        <v>31</v>
      </c>
      <c r="D269" s="22">
        <v>0</v>
      </c>
      <c r="E269" s="22">
        <f t="shared" ref="E269:E281" si="13">SUM(C269:D269)</f>
        <v>31</v>
      </c>
      <c r="F269" s="13" t="s">
        <v>796</v>
      </c>
    </row>
    <row r="270" spans="1:6" s="14" customFormat="1" ht="15" customHeight="1" x14ac:dyDescent="0.2">
      <c r="A270" s="72"/>
      <c r="B270" s="21" t="s">
        <v>69</v>
      </c>
      <c r="C270" s="22">
        <v>17</v>
      </c>
      <c r="D270" s="22">
        <v>0</v>
      </c>
      <c r="E270" s="22">
        <f t="shared" si="13"/>
        <v>17</v>
      </c>
      <c r="F270" s="13" t="s">
        <v>799</v>
      </c>
    </row>
    <row r="271" spans="1:6" s="14" customFormat="1" ht="15" customHeight="1" x14ac:dyDescent="0.2">
      <c r="A271" s="20">
        <v>2</v>
      </c>
      <c r="B271" s="21" t="s">
        <v>76</v>
      </c>
      <c r="C271" s="22">
        <v>39</v>
      </c>
      <c r="D271" s="22">
        <v>0</v>
      </c>
      <c r="E271" s="22">
        <f t="shared" si="13"/>
        <v>39</v>
      </c>
      <c r="F271" s="13" t="s">
        <v>801</v>
      </c>
    </row>
    <row r="272" spans="1:6" s="14" customFormat="1" ht="15" customHeight="1" x14ac:dyDescent="0.2">
      <c r="A272" s="20">
        <v>3</v>
      </c>
      <c r="B272" s="21" t="s">
        <v>70</v>
      </c>
      <c r="C272" s="22">
        <v>45</v>
      </c>
      <c r="D272" s="22">
        <v>0</v>
      </c>
      <c r="E272" s="22">
        <f t="shared" si="13"/>
        <v>45</v>
      </c>
      <c r="F272" s="13" t="s">
        <v>804</v>
      </c>
    </row>
    <row r="273" spans="1:6" s="14" customFormat="1" ht="15" customHeight="1" x14ac:dyDescent="0.2">
      <c r="A273" s="20">
        <v>4</v>
      </c>
      <c r="B273" s="21" t="s">
        <v>73</v>
      </c>
      <c r="C273" s="22">
        <v>45</v>
      </c>
      <c r="D273" s="22">
        <v>0</v>
      </c>
      <c r="E273" s="22">
        <f t="shared" si="13"/>
        <v>45</v>
      </c>
      <c r="F273" s="13" t="s">
        <v>807</v>
      </c>
    </row>
    <row r="274" spans="1:6" s="14" customFormat="1" ht="15" customHeight="1" x14ac:dyDescent="0.2">
      <c r="A274" s="20">
        <v>5</v>
      </c>
      <c r="B274" s="21" t="s">
        <v>77</v>
      </c>
      <c r="C274" s="22">
        <v>28</v>
      </c>
      <c r="D274" s="22">
        <v>5</v>
      </c>
      <c r="E274" s="22">
        <f t="shared" si="13"/>
        <v>33</v>
      </c>
      <c r="F274" s="13" t="s">
        <v>813</v>
      </c>
    </row>
    <row r="275" spans="1:6" s="14" customFormat="1" ht="15" customHeight="1" x14ac:dyDescent="0.2">
      <c r="A275" s="71">
        <v>6</v>
      </c>
      <c r="B275" s="21" t="s">
        <v>71</v>
      </c>
      <c r="C275" s="22">
        <v>15</v>
      </c>
      <c r="D275" s="22">
        <v>0</v>
      </c>
      <c r="E275" s="22">
        <f t="shared" si="13"/>
        <v>15</v>
      </c>
      <c r="F275" s="13" t="s">
        <v>831</v>
      </c>
    </row>
    <row r="276" spans="1:6" s="14" customFormat="1" ht="15" customHeight="1" x14ac:dyDescent="0.2">
      <c r="A276" s="72"/>
      <c r="B276" s="21" t="s">
        <v>79</v>
      </c>
      <c r="C276" s="22">
        <v>23</v>
      </c>
      <c r="D276" s="22">
        <v>1</v>
      </c>
      <c r="E276" s="22">
        <f t="shared" si="13"/>
        <v>24</v>
      </c>
      <c r="F276" s="13" t="s">
        <v>814</v>
      </c>
    </row>
    <row r="277" spans="1:6" s="14" customFormat="1" ht="15" customHeight="1" x14ac:dyDescent="0.2">
      <c r="A277" s="71">
        <v>7</v>
      </c>
      <c r="B277" s="21" t="s">
        <v>80</v>
      </c>
      <c r="C277" s="22">
        <v>15</v>
      </c>
      <c r="D277" s="22">
        <v>6</v>
      </c>
      <c r="E277" s="22">
        <f t="shared" si="13"/>
        <v>21</v>
      </c>
      <c r="F277" s="13" t="s">
        <v>819</v>
      </c>
    </row>
    <row r="278" spans="1:6" s="14" customFormat="1" ht="15" customHeight="1" x14ac:dyDescent="0.2">
      <c r="A278" s="72"/>
      <c r="B278" s="21" t="s">
        <v>72</v>
      </c>
      <c r="C278" s="22">
        <v>1</v>
      </c>
      <c r="D278" s="22">
        <v>7</v>
      </c>
      <c r="E278" s="22">
        <f t="shared" si="13"/>
        <v>8</v>
      </c>
      <c r="F278" s="13" t="s">
        <v>808</v>
      </c>
    </row>
    <row r="279" spans="1:6" s="14" customFormat="1" ht="15" customHeight="1" x14ac:dyDescent="0.2">
      <c r="A279" s="71">
        <v>8</v>
      </c>
      <c r="B279" s="21" t="s">
        <v>75</v>
      </c>
      <c r="C279" s="22">
        <v>3</v>
      </c>
      <c r="D279" s="22">
        <v>22</v>
      </c>
      <c r="E279" s="22">
        <f t="shared" si="13"/>
        <v>25</v>
      </c>
      <c r="F279" s="13" t="s">
        <v>815</v>
      </c>
    </row>
    <row r="280" spans="1:6" s="14" customFormat="1" ht="15" customHeight="1" x14ac:dyDescent="0.2">
      <c r="A280" s="72"/>
      <c r="B280" s="21" t="s">
        <v>78</v>
      </c>
      <c r="C280" s="22">
        <v>8</v>
      </c>
      <c r="D280" s="22">
        <v>17</v>
      </c>
      <c r="E280" s="22">
        <f t="shared" si="13"/>
        <v>25</v>
      </c>
      <c r="F280" s="13" t="s">
        <v>816</v>
      </c>
    </row>
    <row r="281" spans="1:6" s="14" customFormat="1" ht="15" customHeight="1" x14ac:dyDescent="0.2">
      <c r="A281" s="20">
        <v>9</v>
      </c>
      <c r="B281" s="21" t="s">
        <v>81</v>
      </c>
      <c r="C281" s="22">
        <v>14</v>
      </c>
      <c r="D281" s="22">
        <v>23</v>
      </c>
      <c r="E281" s="22">
        <f t="shared" si="13"/>
        <v>37</v>
      </c>
      <c r="F281" s="13" t="s">
        <v>817</v>
      </c>
    </row>
    <row r="282" spans="1:6" s="14" customFormat="1" ht="15.95" customHeight="1" x14ac:dyDescent="0.25">
      <c r="A282" s="24" t="s">
        <v>59</v>
      </c>
      <c r="B282" s="23"/>
      <c r="C282" s="31">
        <f>SUM(C269:C281)</f>
        <v>284</v>
      </c>
      <c r="D282" s="31">
        <f>SUM(D269:D281)</f>
        <v>81</v>
      </c>
      <c r="E282" s="31">
        <f>SUM(E269:E281)</f>
        <v>365</v>
      </c>
    </row>
    <row r="283" spans="1:6" s="15" customFormat="1" ht="9.9499999999999993" customHeight="1" x14ac:dyDescent="0.25">
      <c r="A283" s="25"/>
      <c r="B283" s="26"/>
      <c r="C283" s="27"/>
      <c r="D283" s="27"/>
      <c r="E283" s="27"/>
    </row>
    <row r="284" spans="1:6" s="13" customFormat="1" ht="17.100000000000001" customHeight="1" x14ac:dyDescent="0.2">
      <c r="A284" s="65" t="s">
        <v>67</v>
      </c>
      <c r="B284" s="66"/>
      <c r="C284" s="66"/>
      <c r="D284" s="66"/>
      <c r="E284" s="67"/>
    </row>
    <row r="285" spans="1:6" s="13" customFormat="1" ht="17.100000000000001" customHeight="1" x14ac:dyDescent="0.2">
      <c r="A285" s="68" t="s">
        <v>792</v>
      </c>
      <c r="B285" s="69"/>
      <c r="C285" s="69"/>
      <c r="D285" s="69"/>
      <c r="E285" s="70"/>
    </row>
    <row r="286" spans="1:6" s="14" customFormat="1" ht="17.100000000000001" customHeight="1" x14ac:dyDescent="0.2">
      <c r="A286" s="20">
        <v>1</v>
      </c>
      <c r="B286" s="21" t="s">
        <v>91</v>
      </c>
      <c r="C286" s="22">
        <v>60</v>
      </c>
      <c r="D286" s="22">
        <v>0</v>
      </c>
      <c r="E286" s="22">
        <f t="shared" ref="E286:E311" si="14">SUM(C286:D286)</f>
        <v>60</v>
      </c>
      <c r="F286" s="13" t="s">
        <v>796</v>
      </c>
    </row>
    <row r="287" spans="1:6" s="14" customFormat="1" ht="17.100000000000001" customHeight="1" x14ac:dyDescent="0.2">
      <c r="A287" s="71">
        <v>2</v>
      </c>
      <c r="B287" s="21" t="s">
        <v>87</v>
      </c>
      <c r="C287" s="22">
        <v>26</v>
      </c>
      <c r="D287" s="22">
        <v>1</v>
      </c>
      <c r="E287" s="22">
        <f t="shared" si="14"/>
        <v>27</v>
      </c>
      <c r="F287" s="13" t="s">
        <v>797</v>
      </c>
    </row>
    <row r="288" spans="1:6" s="14" customFormat="1" ht="17.100000000000001" customHeight="1" x14ac:dyDescent="0.2">
      <c r="A288" s="72"/>
      <c r="B288" s="21" t="s">
        <v>89</v>
      </c>
      <c r="C288" s="22">
        <v>1</v>
      </c>
      <c r="D288" s="22">
        <v>24</v>
      </c>
      <c r="E288" s="22">
        <f t="shared" si="14"/>
        <v>25</v>
      </c>
      <c r="F288" s="13" t="s">
        <v>808</v>
      </c>
    </row>
    <row r="289" spans="1:6" s="14" customFormat="1" ht="17.100000000000001" customHeight="1" x14ac:dyDescent="0.2">
      <c r="A289" s="71">
        <v>3</v>
      </c>
      <c r="B289" s="21" t="s">
        <v>93</v>
      </c>
      <c r="C289" s="22">
        <v>34</v>
      </c>
      <c r="D289" s="22">
        <v>0</v>
      </c>
      <c r="E289" s="22">
        <f t="shared" si="14"/>
        <v>34</v>
      </c>
      <c r="F289" s="13" t="s">
        <v>801</v>
      </c>
    </row>
    <row r="290" spans="1:6" s="14" customFormat="1" ht="17.100000000000001" customHeight="1" x14ac:dyDescent="0.2">
      <c r="A290" s="72"/>
      <c r="B290" s="21" t="s">
        <v>106</v>
      </c>
      <c r="C290" s="22">
        <v>26</v>
      </c>
      <c r="D290" s="22">
        <v>0</v>
      </c>
      <c r="E290" s="22">
        <f t="shared" si="14"/>
        <v>26</v>
      </c>
      <c r="F290" s="13" t="s">
        <v>802</v>
      </c>
    </row>
    <row r="291" spans="1:6" s="14" customFormat="1" ht="17.100000000000001" customHeight="1" x14ac:dyDescent="0.2">
      <c r="A291" s="71">
        <v>4</v>
      </c>
      <c r="B291" s="21" t="s">
        <v>86</v>
      </c>
      <c r="C291" s="22">
        <v>39</v>
      </c>
      <c r="D291" s="22">
        <v>0</v>
      </c>
      <c r="E291" s="22">
        <f t="shared" si="14"/>
        <v>39</v>
      </c>
      <c r="F291" s="13" t="s">
        <v>804</v>
      </c>
    </row>
    <row r="292" spans="1:6" s="14" customFormat="1" ht="17.100000000000001" customHeight="1" x14ac:dyDescent="0.2">
      <c r="A292" s="72"/>
      <c r="B292" s="21" t="s">
        <v>85</v>
      </c>
      <c r="C292" s="22">
        <v>32</v>
      </c>
      <c r="D292" s="22">
        <v>0</v>
      </c>
      <c r="E292" s="22">
        <f t="shared" si="14"/>
        <v>32</v>
      </c>
      <c r="F292" s="13" t="s">
        <v>805</v>
      </c>
    </row>
    <row r="293" spans="1:6" s="14" customFormat="1" ht="17.100000000000001" customHeight="1" x14ac:dyDescent="0.2">
      <c r="A293" s="20">
        <v>5</v>
      </c>
      <c r="B293" s="21" t="s">
        <v>90</v>
      </c>
      <c r="C293" s="22">
        <v>73</v>
      </c>
      <c r="D293" s="22">
        <v>0</v>
      </c>
      <c r="E293" s="22">
        <f t="shared" si="14"/>
        <v>73</v>
      </c>
      <c r="F293" s="13" t="s">
        <v>807</v>
      </c>
    </row>
    <row r="294" spans="1:6" s="14" customFormat="1" ht="17.100000000000001" customHeight="1" x14ac:dyDescent="0.2">
      <c r="A294" s="20">
        <v>6</v>
      </c>
      <c r="B294" s="21" t="s">
        <v>82</v>
      </c>
      <c r="C294" s="22">
        <v>71</v>
      </c>
      <c r="D294" s="22">
        <v>0</v>
      </c>
      <c r="E294" s="22">
        <f t="shared" si="14"/>
        <v>71</v>
      </c>
      <c r="F294" s="13" t="s">
        <v>807</v>
      </c>
    </row>
    <row r="295" spans="1:6" s="14" customFormat="1" ht="17.100000000000001" customHeight="1" x14ac:dyDescent="0.2">
      <c r="A295" s="71">
        <v>7</v>
      </c>
      <c r="B295" s="21" t="s">
        <v>83</v>
      </c>
      <c r="C295" s="22">
        <v>21</v>
      </c>
      <c r="D295" s="22">
        <v>3</v>
      </c>
      <c r="E295" s="22">
        <f t="shared" si="14"/>
        <v>24</v>
      </c>
      <c r="F295" s="13" t="s">
        <v>809</v>
      </c>
    </row>
    <row r="296" spans="1:6" s="14" customFormat="1" ht="17.100000000000001" customHeight="1" x14ac:dyDescent="0.2">
      <c r="A296" s="72"/>
      <c r="B296" s="21" t="s">
        <v>105</v>
      </c>
      <c r="C296" s="22">
        <v>32</v>
      </c>
      <c r="D296" s="22">
        <v>10</v>
      </c>
      <c r="E296" s="22">
        <f t="shared" si="14"/>
        <v>42</v>
      </c>
      <c r="F296" s="13" t="s">
        <v>812</v>
      </c>
    </row>
    <row r="297" spans="1:6" s="14" customFormat="1" ht="17.100000000000001" customHeight="1" x14ac:dyDescent="0.2">
      <c r="A297" s="20">
        <v>8</v>
      </c>
      <c r="B297" s="21" t="s">
        <v>101</v>
      </c>
      <c r="C297" s="22">
        <v>38</v>
      </c>
      <c r="D297" s="22">
        <v>36</v>
      </c>
      <c r="E297" s="22">
        <f t="shared" si="14"/>
        <v>74</v>
      </c>
      <c r="F297" s="13" t="s">
        <v>819</v>
      </c>
    </row>
    <row r="298" spans="1:6" s="14" customFormat="1" ht="17.100000000000001" customHeight="1" x14ac:dyDescent="0.2">
      <c r="A298" s="20">
        <v>9</v>
      </c>
      <c r="B298" s="21" t="s">
        <v>102</v>
      </c>
      <c r="C298" s="22">
        <v>33</v>
      </c>
      <c r="D298" s="22">
        <v>9</v>
      </c>
      <c r="E298" s="22">
        <f t="shared" si="14"/>
        <v>42</v>
      </c>
      <c r="F298" s="13" t="s">
        <v>811</v>
      </c>
    </row>
    <row r="299" spans="1:6" s="14" customFormat="1" ht="17.100000000000001" customHeight="1" x14ac:dyDescent="0.2">
      <c r="A299" s="71">
        <v>10</v>
      </c>
      <c r="B299" s="21" t="s">
        <v>88</v>
      </c>
      <c r="C299" s="22">
        <v>30</v>
      </c>
      <c r="D299" s="22">
        <v>0</v>
      </c>
      <c r="E299" s="22">
        <f t="shared" si="14"/>
        <v>30</v>
      </c>
      <c r="F299" s="13" t="s">
        <v>831</v>
      </c>
    </row>
    <row r="300" spans="1:6" s="14" customFormat="1" ht="17.100000000000001" customHeight="1" x14ac:dyDescent="0.2">
      <c r="A300" s="72"/>
      <c r="B300" s="21" t="s">
        <v>99</v>
      </c>
      <c r="C300" s="22">
        <v>42</v>
      </c>
      <c r="D300" s="22">
        <v>5</v>
      </c>
      <c r="E300" s="22">
        <f t="shared" si="14"/>
        <v>47</v>
      </c>
      <c r="F300" s="13" t="s">
        <v>814</v>
      </c>
    </row>
    <row r="301" spans="1:6" s="14" customFormat="1" ht="17.100000000000001" customHeight="1" x14ac:dyDescent="0.2">
      <c r="A301" s="20">
        <v>11</v>
      </c>
      <c r="B301" s="21" t="s">
        <v>96</v>
      </c>
      <c r="C301" s="22">
        <v>49</v>
      </c>
      <c r="D301" s="22">
        <v>7</v>
      </c>
      <c r="E301" s="22">
        <f t="shared" si="14"/>
        <v>56</v>
      </c>
      <c r="F301" s="13" t="s">
        <v>813</v>
      </c>
    </row>
    <row r="302" spans="1:6" s="14" customFormat="1" ht="17.100000000000001" customHeight="1" x14ac:dyDescent="0.2">
      <c r="A302" s="20">
        <v>12</v>
      </c>
      <c r="B302" s="21" t="s">
        <v>92</v>
      </c>
      <c r="C302" s="22">
        <v>8</v>
      </c>
      <c r="D302" s="22">
        <v>49</v>
      </c>
      <c r="E302" s="22">
        <f t="shared" si="14"/>
        <v>57</v>
      </c>
      <c r="F302" s="13" t="s">
        <v>815</v>
      </c>
    </row>
    <row r="303" spans="1:6" s="14" customFormat="1" ht="17.100000000000001" customHeight="1" x14ac:dyDescent="0.2">
      <c r="A303" s="20">
        <v>13</v>
      </c>
      <c r="B303" s="21" t="s">
        <v>98</v>
      </c>
      <c r="C303" s="22">
        <v>10</v>
      </c>
      <c r="D303" s="22">
        <v>26</v>
      </c>
      <c r="E303" s="22">
        <f t="shared" si="14"/>
        <v>36</v>
      </c>
      <c r="F303" s="13" t="s">
        <v>816</v>
      </c>
    </row>
    <row r="304" spans="1:6" s="14" customFormat="1" ht="17.100000000000001" customHeight="1" x14ac:dyDescent="0.2">
      <c r="A304" s="20">
        <v>14</v>
      </c>
      <c r="B304" s="21" t="s">
        <v>104</v>
      </c>
      <c r="C304" s="22">
        <v>14</v>
      </c>
      <c r="D304" s="22">
        <v>30</v>
      </c>
      <c r="E304" s="22">
        <f t="shared" si="14"/>
        <v>44</v>
      </c>
      <c r="F304" s="13" t="s">
        <v>817</v>
      </c>
    </row>
    <row r="305" spans="1:7" s="14" customFormat="1" ht="17.100000000000001" customHeight="1" x14ac:dyDescent="0.2">
      <c r="A305" s="71">
        <v>15</v>
      </c>
      <c r="B305" s="21" t="s">
        <v>95</v>
      </c>
      <c r="C305" s="22">
        <v>22</v>
      </c>
      <c r="D305" s="22">
        <v>0</v>
      </c>
      <c r="E305" s="22">
        <f t="shared" si="14"/>
        <v>22</v>
      </c>
      <c r="F305" s="13" t="s">
        <v>822</v>
      </c>
    </row>
    <row r="306" spans="1:7" s="14" customFormat="1" ht="17.100000000000001" customHeight="1" x14ac:dyDescent="0.2">
      <c r="A306" s="72"/>
      <c r="B306" s="21" t="s">
        <v>84</v>
      </c>
      <c r="C306" s="22">
        <v>22</v>
      </c>
      <c r="D306" s="22">
        <v>0</v>
      </c>
      <c r="E306" s="22">
        <f t="shared" si="14"/>
        <v>22</v>
      </c>
      <c r="F306" s="13" t="s">
        <v>799</v>
      </c>
      <c r="G306" s="13"/>
    </row>
    <row r="307" spans="1:7" s="14" customFormat="1" ht="17.100000000000001" customHeight="1" x14ac:dyDescent="0.2">
      <c r="A307" s="71">
        <v>16</v>
      </c>
      <c r="B307" s="21" t="s">
        <v>97</v>
      </c>
      <c r="C307" s="22">
        <v>10</v>
      </c>
      <c r="D307" s="22">
        <v>8</v>
      </c>
      <c r="E307" s="22">
        <f t="shared" si="14"/>
        <v>18</v>
      </c>
      <c r="F307" s="13" t="s">
        <v>825</v>
      </c>
      <c r="G307" s="13"/>
    </row>
    <row r="308" spans="1:7" s="14" customFormat="1" ht="17.100000000000001" customHeight="1" x14ac:dyDescent="0.2">
      <c r="A308" s="72"/>
      <c r="B308" s="21" t="s">
        <v>100</v>
      </c>
      <c r="C308" s="22">
        <v>6</v>
      </c>
      <c r="D308" s="22">
        <v>11</v>
      </c>
      <c r="E308" s="22">
        <f t="shared" si="14"/>
        <v>17</v>
      </c>
      <c r="F308" s="13" t="s">
        <v>826</v>
      </c>
    </row>
    <row r="309" spans="1:7" s="14" customFormat="1" ht="17.100000000000001" customHeight="1" x14ac:dyDescent="0.2">
      <c r="A309" s="20">
        <v>17</v>
      </c>
      <c r="B309" s="21" t="s">
        <v>107</v>
      </c>
      <c r="C309" s="22">
        <v>14</v>
      </c>
      <c r="D309" s="22">
        <v>35</v>
      </c>
      <c r="E309" s="22">
        <f t="shared" si="14"/>
        <v>49</v>
      </c>
      <c r="F309" s="13" t="s">
        <v>817</v>
      </c>
    </row>
    <row r="310" spans="1:7" s="14" customFormat="1" ht="17.100000000000001" customHeight="1" x14ac:dyDescent="0.2">
      <c r="A310" s="20"/>
      <c r="B310" s="21" t="s">
        <v>103</v>
      </c>
      <c r="C310" s="22">
        <v>2</v>
      </c>
      <c r="D310" s="22">
        <v>5</v>
      </c>
      <c r="E310" s="22">
        <f t="shared" si="14"/>
        <v>7</v>
      </c>
      <c r="F310" s="13" t="s">
        <v>820</v>
      </c>
    </row>
    <row r="311" spans="1:7" s="14" customFormat="1" ht="17.100000000000001" customHeight="1" x14ac:dyDescent="0.2">
      <c r="A311" s="20"/>
      <c r="B311" s="21" t="s">
        <v>94</v>
      </c>
      <c r="C311" s="22">
        <v>9</v>
      </c>
      <c r="D311" s="22">
        <v>0</v>
      </c>
      <c r="E311" s="22">
        <f t="shared" si="14"/>
        <v>9</v>
      </c>
      <c r="F311" s="13" t="s">
        <v>821</v>
      </c>
    </row>
    <row r="312" spans="1:7" s="14" customFormat="1" ht="17.100000000000001" customHeight="1" x14ac:dyDescent="0.25">
      <c r="A312" s="24" t="s">
        <v>59</v>
      </c>
      <c r="B312" s="23"/>
      <c r="C312" s="31">
        <f>SUM(C286:C311)</f>
        <v>724</v>
      </c>
      <c r="D312" s="31">
        <f>SUM(D286:D311)</f>
        <v>259</v>
      </c>
      <c r="E312" s="31">
        <f>SUM(E286:E311)</f>
        <v>983</v>
      </c>
    </row>
    <row r="313" spans="1:7" s="15" customFormat="1" ht="9.9499999999999993" customHeight="1" x14ac:dyDescent="0.25">
      <c r="A313" s="25"/>
      <c r="B313" s="26"/>
      <c r="C313" s="27"/>
      <c r="D313" s="27"/>
      <c r="E313" s="27"/>
    </row>
    <row r="314" spans="1:7" s="13" customFormat="1" ht="18" customHeight="1" x14ac:dyDescent="0.2">
      <c r="A314" s="68" t="s">
        <v>760</v>
      </c>
      <c r="B314" s="69"/>
      <c r="C314" s="69"/>
      <c r="D314" s="69"/>
      <c r="E314" s="70"/>
    </row>
    <row r="315" spans="1:7" s="13" customFormat="1" ht="18" customHeight="1" x14ac:dyDescent="0.2">
      <c r="A315" s="20">
        <v>1</v>
      </c>
      <c r="B315" s="58" t="s">
        <v>853</v>
      </c>
      <c r="C315" s="22">
        <v>6</v>
      </c>
      <c r="D315" s="22">
        <v>0</v>
      </c>
      <c r="E315" s="22">
        <f>SUM(C315:D315)</f>
        <v>6</v>
      </c>
    </row>
    <row r="316" spans="1:7" s="13" customFormat="1" ht="18" customHeight="1" x14ac:dyDescent="0.2">
      <c r="A316" s="24" t="s">
        <v>59</v>
      </c>
      <c r="B316" s="23"/>
      <c r="C316" s="32">
        <f>SUM(C315:C315)</f>
        <v>6</v>
      </c>
      <c r="D316" s="32">
        <f>SUM(D315:D315)</f>
        <v>0</v>
      </c>
      <c r="E316" s="32">
        <f>SUM(E315:E315)</f>
        <v>6</v>
      </c>
    </row>
    <row r="317" spans="1:7" s="13" customFormat="1" ht="9.9499999999999993" customHeight="1" x14ac:dyDescent="0.2">
      <c r="A317" s="28"/>
      <c r="B317" s="29"/>
      <c r="C317" s="30"/>
      <c r="D317" s="30"/>
      <c r="E317" s="30"/>
    </row>
    <row r="318" spans="1:7" s="13" customFormat="1" ht="18" customHeight="1" x14ac:dyDescent="0.2">
      <c r="A318" s="65" t="s">
        <v>726</v>
      </c>
      <c r="B318" s="66"/>
      <c r="C318" s="66"/>
      <c r="D318" s="66"/>
      <c r="E318" s="67"/>
    </row>
    <row r="319" spans="1:7" s="13" customFormat="1" ht="18" customHeight="1" x14ac:dyDescent="0.2">
      <c r="A319" s="20">
        <v>1</v>
      </c>
      <c r="B319" s="58" t="s">
        <v>854</v>
      </c>
      <c r="C319" s="22">
        <v>59</v>
      </c>
      <c r="D319" s="22">
        <v>1</v>
      </c>
      <c r="E319" s="22">
        <f>SUM(C319:D319)</f>
        <v>60</v>
      </c>
    </row>
    <row r="320" spans="1:7" s="13" customFormat="1" ht="18" customHeight="1" x14ac:dyDescent="0.2">
      <c r="A320" s="24" t="s">
        <v>59</v>
      </c>
      <c r="B320" s="23"/>
      <c r="C320" s="32">
        <f>SUM(C319:C319)</f>
        <v>59</v>
      </c>
      <c r="D320" s="32">
        <f>SUM(D319:D319)</f>
        <v>1</v>
      </c>
      <c r="E320" s="32">
        <f>SUM(E319:E319)</f>
        <v>60</v>
      </c>
    </row>
    <row r="321" spans="1:5" s="13" customFormat="1" ht="9.9499999999999993" customHeight="1" x14ac:dyDescent="0.2">
      <c r="A321" s="28"/>
      <c r="B321" s="29"/>
      <c r="C321" s="30"/>
      <c r="D321" s="30"/>
      <c r="E321" s="30"/>
    </row>
    <row r="322" spans="1:5" s="13" customFormat="1" ht="18.95" customHeight="1" x14ac:dyDescent="0.2">
      <c r="A322" s="68" t="s">
        <v>761</v>
      </c>
      <c r="B322" s="69"/>
      <c r="C322" s="69"/>
      <c r="D322" s="69"/>
      <c r="E322" s="70"/>
    </row>
    <row r="323" spans="1:5" s="13" customFormat="1" ht="18.95" customHeight="1" x14ac:dyDescent="0.2">
      <c r="A323" s="20">
        <v>1</v>
      </c>
      <c r="B323" s="58" t="s">
        <v>855</v>
      </c>
      <c r="C323" s="22">
        <v>34</v>
      </c>
      <c r="D323" s="22">
        <v>15</v>
      </c>
      <c r="E323" s="22">
        <f>SUM(C323:D323)</f>
        <v>49</v>
      </c>
    </row>
    <row r="324" spans="1:5" s="13" customFormat="1" ht="18.95" customHeight="1" x14ac:dyDescent="0.2">
      <c r="A324" s="24" t="s">
        <v>59</v>
      </c>
      <c r="B324" s="23"/>
      <c r="C324" s="32">
        <f>SUM(C323:C323)</f>
        <v>34</v>
      </c>
      <c r="D324" s="32">
        <f>SUM(D323:D323)</f>
        <v>15</v>
      </c>
      <c r="E324" s="32">
        <f>SUM(E323:E323)</f>
        <v>49</v>
      </c>
    </row>
    <row r="325" spans="1:5" s="13" customFormat="1" ht="9.9499999999999993" customHeight="1" x14ac:dyDescent="0.2">
      <c r="A325" s="28"/>
      <c r="B325" s="29"/>
      <c r="C325" s="30"/>
      <c r="D325" s="30"/>
      <c r="E325" s="30"/>
    </row>
    <row r="326" spans="1:5" s="13" customFormat="1" ht="18" customHeight="1" x14ac:dyDescent="0.2">
      <c r="A326" s="65" t="s">
        <v>734</v>
      </c>
      <c r="B326" s="66"/>
      <c r="C326" s="66"/>
      <c r="D326" s="66"/>
      <c r="E326" s="67"/>
    </row>
    <row r="327" spans="1:5" s="13" customFormat="1" ht="18" customHeight="1" x14ac:dyDescent="0.2">
      <c r="A327" s="20">
        <v>1</v>
      </c>
      <c r="B327" s="58" t="s">
        <v>856</v>
      </c>
      <c r="C327" s="22">
        <v>118</v>
      </c>
      <c r="D327" s="22">
        <v>11</v>
      </c>
      <c r="E327" s="22">
        <f>SUM(C327:D327)</f>
        <v>129</v>
      </c>
    </row>
    <row r="328" spans="1:5" s="13" customFormat="1" ht="18" customHeight="1" x14ac:dyDescent="0.2">
      <c r="A328" s="24" t="s">
        <v>59</v>
      </c>
      <c r="B328" s="23"/>
      <c r="C328" s="32">
        <f>SUM(C327:C327)</f>
        <v>118</v>
      </c>
      <c r="D328" s="32">
        <f>SUM(D327:D327)</f>
        <v>11</v>
      </c>
      <c r="E328" s="32">
        <f>SUM(E327:E327)</f>
        <v>129</v>
      </c>
    </row>
    <row r="329" spans="1:5" s="13" customFormat="1" ht="9.9499999999999993" customHeight="1" x14ac:dyDescent="0.2">
      <c r="A329" s="28"/>
      <c r="B329" s="29"/>
      <c r="C329" s="30"/>
      <c r="D329" s="30"/>
      <c r="E329" s="30"/>
    </row>
    <row r="330" spans="1:5" s="13" customFormat="1" ht="18" customHeight="1" x14ac:dyDescent="0.2">
      <c r="A330" s="65" t="s">
        <v>68</v>
      </c>
      <c r="B330" s="66"/>
      <c r="C330" s="66"/>
      <c r="D330" s="66"/>
      <c r="E330" s="67"/>
    </row>
    <row r="331" spans="1:5" s="13" customFormat="1" ht="18" customHeight="1" x14ac:dyDescent="0.2">
      <c r="A331" s="20">
        <v>1</v>
      </c>
      <c r="B331" s="58" t="s">
        <v>857</v>
      </c>
      <c r="C331" s="22">
        <v>13</v>
      </c>
      <c r="D331" s="22">
        <v>0</v>
      </c>
      <c r="E331" s="22">
        <f t="shared" ref="E331:E333" si="15">SUM(C331:D331)</f>
        <v>13</v>
      </c>
    </row>
    <row r="332" spans="1:5" s="13" customFormat="1" ht="18" customHeight="1" x14ac:dyDescent="0.2">
      <c r="A332" s="20">
        <v>2</v>
      </c>
      <c r="B332" s="58" t="s">
        <v>858</v>
      </c>
      <c r="C332" s="22">
        <v>51</v>
      </c>
      <c r="D332" s="22">
        <v>2</v>
      </c>
      <c r="E332" s="22">
        <f t="shared" si="15"/>
        <v>53</v>
      </c>
    </row>
    <row r="333" spans="1:5" s="13" customFormat="1" ht="18" customHeight="1" x14ac:dyDescent="0.2">
      <c r="A333" s="20">
        <v>3</v>
      </c>
      <c r="B333" s="58" t="s">
        <v>859</v>
      </c>
      <c r="C333" s="22">
        <v>6</v>
      </c>
      <c r="D333" s="22">
        <v>3</v>
      </c>
      <c r="E333" s="22">
        <f t="shared" si="15"/>
        <v>9</v>
      </c>
    </row>
    <row r="334" spans="1:5" s="13" customFormat="1" ht="18" customHeight="1" x14ac:dyDescent="0.2">
      <c r="A334" s="24" t="s">
        <v>59</v>
      </c>
      <c r="B334" s="23"/>
      <c r="C334" s="32">
        <f>SUM(C331:C333)</f>
        <v>70</v>
      </c>
      <c r="D334" s="32">
        <f>SUM(D331:D333)</f>
        <v>5</v>
      </c>
      <c r="E334" s="32">
        <f>SUM(E331:E333)</f>
        <v>75</v>
      </c>
    </row>
    <row r="335" spans="1:5" s="13" customFormat="1" ht="9.9499999999999993" customHeight="1" x14ac:dyDescent="0.2">
      <c r="A335" s="28"/>
      <c r="B335" s="29"/>
      <c r="C335" s="30"/>
      <c r="D335" s="30"/>
      <c r="E335" s="30"/>
    </row>
    <row r="336" spans="1:5" s="13" customFormat="1" ht="18" customHeight="1" x14ac:dyDescent="0.2">
      <c r="A336" s="65" t="s">
        <v>209</v>
      </c>
      <c r="B336" s="66"/>
      <c r="C336" s="66"/>
      <c r="D336" s="66"/>
      <c r="E336" s="67"/>
    </row>
    <row r="337" spans="1:6" s="13" customFormat="1" ht="18" customHeight="1" x14ac:dyDescent="0.2">
      <c r="A337" s="65" t="s">
        <v>68</v>
      </c>
      <c r="B337" s="66"/>
      <c r="C337" s="66"/>
      <c r="D337" s="66"/>
      <c r="E337" s="67"/>
    </row>
    <row r="338" spans="1:6" s="13" customFormat="1" ht="18" customHeight="1" x14ac:dyDescent="0.2">
      <c r="A338" s="20">
        <v>2</v>
      </c>
      <c r="B338" s="21" t="s">
        <v>211</v>
      </c>
      <c r="C338" s="22">
        <v>13</v>
      </c>
      <c r="D338" s="22">
        <v>1</v>
      </c>
      <c r="E338" s="22">
        <f t="shared" ref="E338" si="16">SUM(C338:D338)</f>
        <v>14</v>
      </c>
      <c r="F338" s="13" t="s">
        <v>796</v>
      </c>
    </row>
    <row r="339" spans="1:6" s="13" customFormat="1" ht="18" customHeight="1" x14ac:dyDescent="0.2">
      <c r="A339" s="24" t="s">
        <v>59</v>
      </c>
      <c r="B339" s="23"/>
      <c r="C339" s="32">
        <f>SUM(C338:C338)</f>
        <v>13</v>
      </c>
      <c r="D339" s="32">
        <f>SUM(D338:D338)</f>
        <v>1</v>
      </c>
      <c r="E339" s="32">
        <f>SUM(E338:E338)</f>
        <v>14</v>
      </c>
    </row>
    <row r="340" spans="1:6" s="13" customFormat="1" ht="9.9499999999999993" customHeight="1" x14ac:dyDescent="0.2">
      <c r="A340" s="28"/>
      <c r="B340" s="29"/>
      <c r="C340" s="30"/>
      <c r="D340" s="30"/>
      <c r="E340" s="30"/>
    </row>
    <row r="341" spans="1:6" s="13" customFormat="1" ht="18" customHeight="1" x14ac:dyDescent="0.2">
      <c r="A341" s="65" t="s">
        <v>67</v>
      </c>
      <c r="B341" s="66"/>
      <c r="C341" s="66"/>
      <c r="D341" s="66"/>
      <c r="E341" s="67"/>
    </row>
    <row r="342" spans="1:6" s="13" customFormat="1" ht="18" customHeight="1" x14ac:dyDescent="0.2">
      <c r="A342" s="65" t="s">
        <v>68</v>
      </c>
      <c r="B342" s="66"/>
      <c r="C342" s="66"/>
      <c r="D342" s="66"/>
      <c r="E342" s="67"/>
    </row>
    <row r="343" spans="1:6" s="14" customFormat="1" ht="18" customHeight="1" x14ac:dyDescent="0.2">
      <c r="A343" s="20">
        <v>1</v>
      </c>
      <c r="B343" s="21" t="s">
        <v>108</v>
      </c>
      <c r="C343" s="22">
        <v>32</v>
      </c>
      <c r="D343" s="22">
        <v>0</v>
      </c>
      <c r="E343" s="22">
        <f t="shared" ref="E343:E344" si="17">SUM(C343:D343)</f>
        <v>32</v>
      </c>
      <c r="F343" s="13" t="s">
        <v>807</v>
      </c>
    </row>
    <row r="344" spans="1:6" s="14" customFormat="1" ht="18" customHeight="1" x14ac:dyDescent="0.2">
      <c r="A344" s="20">
        <v>2</v>
      </c>
      <c r="B344" s="21" t="s">
        <v>109</v>
      </c>
      <c r="C344" s="22">
        <v>17</v>
      </c>
      <c r="D344" s="22">
        <v>7</v>
      </c>
      <c r="E344" s="22">
        <f t="shared" si="17"/>
        <v>24</v>
      </c>
      <c r="F344" s="13" t="s">
        <v>817</v>
      </c>
    </row>
    <row r="345" spans="1:6" s="14" customFormat="1" ht="18" customHeight="1" x14ac:dyDescent="0.25">
      <c r="A345" s="24" t="s">
        <v>59</v>
      </c>
      <c r="B345" s="23"/>
      <c r="C345" s="31">
        <f>SUM(C343:C344)</f>
        <v>49</v>
      </c>
      <c r="D345" s="31">
        <f>SUM(D343:D344)</f>
        <v>7</v>
      </c>
      <c r="E345" s="31">
        <f>SUM(E343:E344)</f>
        <v>56</v>
      </c>
    </row>
    <row r="346" spans="1:6" s="15" customFormat="1" ht="9.9499999999999993" customHeight="1" x14ac:dyDescent="0.25">
      <c r="A346" s="25"/>
      <c r="B346" s="26"/>
      <c r="C346" s="27"/>
      <c r="D346" s="27"/>
      <c r="E346" s="27"/>
    </row>
    <row r="347" spans="1:6" s="13" customFormat="1" ht="18" customHeight="1" x14ac:dyDescent="0.2">
      <c r="A347" s="65" t="s">
        <v>111</v>
      </c>
      <c r="B347" s="66"/>
      <c r="C347" s="66"/>
      <c r="D347" s="66"/>
      <c r="E347" s="67"/>
    </row>
    <row r="348" spans="1:6" s="13" customFormat="1" ht="18" customHeight="1" x14ac:dyDescent="0.2">
      <c r="A348" s="20">
        <v>1</v>
      </c>
      <c r="B348" s="58" t="s">
        <v>860</v>
      </c>
      <c r="C348" s="22">
        <v>267</v>
      </c>
      <c r="D348" s="22">
        <v>42</v>
      </c>
      <c r="E348" s="22">
        <f>SUM(C348:D348)</f>
        <v>309</v>
      </c>
    </row>
    <row r="349" spans="1:6" s="13" customFormat="1" ht="18" customHeight="1" x14ac:dyDescent="0.2">
      <c r="A349" s="20">
        <v>2</v>
      </c>
      <c r="B349" s="58" t="s">
        <v>861</v>
      </c>
      <c r="C349" s="22">
        <v>361</v>
      </c>
      <c r="D349" s="22">
        <v>87</v>
      </c>
      <c r="E349" s="22">
        <f>SUM(C349:D349)</f>
        <v>448</v>
      </c>
    </row>
    <row r="350" spans="1:6" s="13" customFormat="1" ht="18" customHeight="1" x14ac:dyDescent="0.2">
      <c r="A350" s="20">
        <v>3</v>
      </c>
      <c r="B350" s="58" t="s">
        <v>862</v>
      </c>
      <c r="C350" s="22">
        <v>545</v>
      </c>
      <c r="D350" s="22">
        <v>112</v>
      </c>
      <c r="E350" s="22">
        <f>SUM(C350:D350)</f>
        <v>657</v>
      </c>
    </row>
    <row r="351" spans="1:6" s="13" customFormat="1" ht="18" customHeight="1" x14ac:dyDescent="0.2">
      <c r="A351" s="24" t="s">
        <v>59</v>
      </c>
      <c r="B351" s="23"/>
      <c r="C351" s="32">
        <f>SUM(C348:C350)</f>
        <v>1173</v>
      </c>
      <c r="D351" s="32">
        <f>SUM(D348:D350)</f>
        <v>241</v>
      </c>
      <c r="E351" s="32">
        <f>SUM(E348:E350)</f>
        <v>1414</v>
      </c>
    </row>
    <row r="352" spans="1:6" s="13" customFormat="1" ht="9.9499999999999993" customHeight="1" x14ac:dyDescent="0.2">
      <c r="A352" s="28"/>
      <c r="B352" s="29"/>
      <c r="C352" s="30"/>
      <c r="D352" s="30"/>
      <c r="E352" s="30"/>
    </row>
    <row r="353" spans="1:6" s="13" customFormat="1" ht="18" customHeight="1" x14ac:dyDescent="0.2">
      <c r="A353" s="65" t="s">
        <v>338</v>
      </c>
      <c r="B353" s="66"/>
      <c r="C353" s="66"/>
      <c r="D353" s="66"/>
      <c r="E353" s="67"/>
    </row>
    <row r="354" spans="1:6" s="13" customFormat="1" ht="18" customHeight="1" x14ac:dyDescent="0.2">
      <c r="A354" s="65" t="s">
        <v>111</v>
      </c>
      <c r="B354" s="66"/>
      <c r="C354" s="66"/>
      <c r="D354" s="66"/>
      <c r="E354" s="67"/>
    </row>
    <row r="355" spans="1:6" s="13" customFormat="1" ht="17.100000000000001" customHeight="1" x14ac:dyDescent="0.2">
      <c r="A355" s="20">
        <v>1</v>
      </c>
      <c r="B355" s="21" t="s">
        <v>431</v>
      </c>
      <c r="C355" s="22">
        <v>55</v>
      </c>
      <c r="D355" s="22">
        <v>0</v>
      </c>
      <c r="E355" s="22">
        <f t="shared" ref="E355:E398" si="18">SUM(C355:D355)</f>
        <v>55</v>
      </c>
      <c r="F355" s="13" t="s">
        <v>796</v>
      </c>
    </row>
    <row r="356" spans="1:6" s="13" customFormat="1" ht="17.100000000000001" customHeight="1" x14ac:dyDescent="0.2">
      <c r="A356" s="20">
        <v>2</v>
      </c>
      <c r="B356" s="21" t="s">
        <v>429</v>
      </c>
      <c r="C356" s="22">
        <v>33</v>
      </c>
      <c r="D356" s="22">
        <v>0</v>
      </c>
      <c r="E356" s="22">
        <f t="shared" si="18"/>
        <v>33</v>
      </c>
      <c r="F356" s="13" t="s">
        <v>797</v>
      </c>
    </row>
    <row r="357" spans="1:6" s="13" customFormat="1" ht="17.100000000000001" customHeight="1" x14ac:dyDescent="0.2">
      <c r="A357" s="20">
        <v>3</v>
      </c>
      <c r="B357" s="21" t="s">
        <v>428</v>
      </c>
      <c r="C357" s="22">
        <v>57</v>
      </c>
      <c r="D357" s="22">
        <v>0</v>
      </c>
      <c r="E357" s="22">
        <f t="shared" si="18"/>
        <v>57</v>
      </c>
      <c r="F357" s="13" t="s">
        <v>799</v>
      </c>
    </row>
    <row r="358" spans="1:6" s="13" customFormat="1" ht="17.100000000000001" customHeight="1" x14ac:dyDescent="0.2">
      <c r="A358" s="20">
        <v>4</v>
      </c>
      <c r="B358" s="21" t="s">
        <v>430</v>
      </c>
      <c r="C358" s="22">
        <v>31</v>
      </c>
      <c r="D358" s="22">
        <v>0</v>
      </c>
      <c r="E358" s="22">
        <f t="shared" si="18"/>
        <v>31</v>
      </c>
      <c r="F358" s="13" t="s">
        <v>843</v>
      </c>
    </row>
    <row r="359" spans="1:6" s="13" customFormat="1" ht="17.100000000000001" customHeight="1" x14ac:dyDescent="0.2">
      <c r="A359" s="20">
        <v>5</v>
      </c>
      <c r="B359" s="21" t="s">
        <v>434</v>
      </c>
      <c r="C359" s="22">
        <v>34</v>
      </c>
      <c r="D359" s="22">
        <v>0</v>
      </c>
      <c r="E359" s="22">
        <f t="shared" si="18"/>
        <v>34</v>
      </c>
      <c r="F359" s="13" t="s">
        <v>801</v>
      </c>
    </row>
    <row r="360" spans="1:6" s="13" customFormat="1" ht="17.100000000000001" customHeight="1" x14ac:dyDescent="0.2">
      <c r="A360" s="20">
        <v>6</v>
      </c>
      <c r="B360" s="21" t="s">
        <v>435</v>
      </c>
      <c r="C360" s="22">
        <v>51</v>
      </c>
      <c r="D360" s="22">
        <v>0</v>
      </c>
      <c r="E360" s="22">
        <f t="shared" si="18"/>
        <v>51</v>
      </c>
      <c r="F360" s="13" t="s">
        <v>802</v>
      </c>
    </row>
    <row r="361" spans="1:6" s="13" customFormat="1" ht="17.100000000000001" customHeight="1" x14ac:dyDescent="0.2">
      <c r="A361" s="20">
        <v>7</v>
      </c>
      <c r="B361" s="21" t="s">
        <v>432</v>
      </c>
      <c r="C361" s="22">
        <v>17</v>
      </c>
      <c r="D361" s="22">
        <v>0</v>
      </c>
      <c r="E361" s="22">
        <f t="shared" si="18"/>
        <v>17</v>
      </c>
      <c r="F361" s="56" t="s">
        <v>822</v>
      </c>
    </row>
    <row r="362" spans="1:6" s="13" customFormat="1" ht="17.100000000000001" customHeight="1" x14ac:dyDescent="0.2">
      <c r="A362" s="20">
        <v>8</v>
      </c>
      <c r="B362" s="21" t="s">
        <v>433</v>
      </c>
      <c r="C362" s="22">
        <v>18</v>
      </c>
      <c r="D362" s="22">
        <v>0</v>
      </c>
      <c r="E362" s="22">
        <f t="shared" si="18"/>
        <v>18</v>
      </c>
      <c r="F362" s="13" t="s">
        <v>803</v>
      </c>
    </row>
    <row r="363" spans="1:6" s="13" customFormat="1" ht="17.100000000000001" customHeight="1" x14ac:dyDescent="0.2">
      <c r="A363" s="20">
        <v>9</v>
      </c>
      <c r="B363" s="21" t="s">
        <v>437</v>
      </c>
      <c r="C363" s="22">
        <v>36</v>
      </c>
      <c r="D363" s="22">
        <v>1</v>
      </c>
      <c r="E363" s="22">
        <f t="shared" si="18"/>
        <v>37</v>
      </c>
      <c r="F363" s="13" t="s">
        <v>804</v>
      </c>
    </row>
    <row r="364" spans="1:6" s="13" customFormat="1" ht="17.100000000000001" customHeight="1" x14ac:dyDescent="0.2">
      <c r="A364" s="20">
        <v>10</v>
      </c>
      <c r="B364" s="21" t="s">
        <v>411</v>
      </c>
      <c r="C364" s="22">
        <v>25</v>
      </c>
      <c r="D364" s="22">
        <v>0</v>
      </c>
      <c r="E364" s="22">
        <f t="shared" si="18"/>
        <v>25</v>
      </c>
      <c r="F364" s="13" t="s">
        <v>804</v>
      </c>
    </row>
    <row r="365" spans="1:6" s="13" customFormat="1" ht="17.100000000000001" customHeight="1" x14ac:dyDescent="0.2">
      <c r="A365" s="20">
        <v>11</v>
      </c>
      <c r="B365" s="21" t="s">
        <v>438</v>
      </c>
      <c r="C365" s="22">
        <v>58</v>
      </c>
      <c r="D365" s="22">
        <v>0</v>
      </c>
      <c r="E365" s="22">
        <f t="shared" si="18"/>
        <v>58</v>
      </c>
      <c r="F365" s="13" t="s">
        <v>842</v>
      </c>
    </row>
    <row r="366" spans="1:6" s="13" customFormat="1" ht="17.100000000000001" customHeight="1" x14ac:dyDescent="0.2">
      <c r="A366" s="20">
        <v>12</v>
      </c>
      <c r="B366" s="21" t="s">
        <v>436</v>
      </c>
      <c r="C366" s="22">
        <v>16</v>
      </c>
      <c r="D366" s="22">
        <v>0</v>
      </c>
      <c r="E366" s="22">
        <f t="shared" si="18"/>
        <v>16</v>
      </c>
      <c r="F366" s="13" t="s">
        <v>818</v>
      </c>
    </row>
    <row r="367" spans="1:6" s="13" customFormat="1" ht="17.100000000000001" customHeight="1" x14ac:dyDescent="0.2">
      <c r="A367" s="20">
        <v>13</v>
      </c>
      <c r="B367" s="21" t="s">
        <v>439</v>
      </c>
      <c r="C367" s="22">
        <v>40</v>
      </c>
      <c r="D367" s="22">
        <v>0</v>
      </c>
      <c r="E367" s="22">
        <f t="shared" si="18"/>
        <v>40</v>
      </c>
      <c r="F367" s="13" t="s">
        <v>807</v>
      </c>
    </row>
    <row r="368" spans="1:6" s="13" customFormat="1" ht="17.100000000000001" customHeight="1" x14ac:dyDescent="0.2">
      <c r="A368" s="20">
        <v>14</v>
      </c>
      <c r="B368" s="21" t="s">
        <v>424</v>
      </c>
      <c r="C368" s="22">
        <v>33</v>
      </c>
      <c r="D368" s="22">
        <v>1</v>
      </c>
      <c r="E368" s="22">
        <f t="shared" si="18"/>
        <v>34</v>
      </c>
      <c r="F368" s="13" t="s">
        <v>807</v>
      </c>
    </row>
    <row r="369" spans="1:6" s="13" customFormat="1" ht="17.100000000000001" customHeight="1" x14ac:dyDescent="0.2">
      <c r="A369" s="20">
        <v>15</v>
      </c>
      <c r="B369" s="21" t="s">
        <v>418</v>
      </c>
      <c r="C369" s="22">
        <v>35</v>
      </c>
      <c r="D369" s="22">
        <v>0</v>
      </c>
      <c r="E369" s="22">
        <f t="shared" si="18"/>
        <v>35</v>
      </c>
      <c r="F369" s="13" t="s">
        <v>807</v>
      </c>
    </row>
    <row r="370" spans="1:6" s="13" customFormat="1" ht="17.100000000000001" customHeight="1" x14ac:dyDescent="0.2">
      <c r="A370" s="20">
        <v>16</v>
      </c>
      <c r="B370" s="21" t="s">
        <v>420</v>
      </c>
      <c r="C370" s="22">
        <v>31</v>
      </c>
      <c r="D370" s="22">
        <v>0</v>
      </c>
      <c r="E370" s="22">
        <f t="shared" si="18"/>
        <v>31</v>
      </c>
      <c r="F370" s="13" t="s">
        <v>807</v>
      </c>
    </row>
    <row r="371" spans="1:6" s="13" customFormat="1" ht="17.100000000000001" customHeight="1" x14ac:dyDescent="0.2">
      <c r="A371" s="20">
        <v>17</v>
      </c>
      <c r="B371" s="21" t="s">
        <v>414</v>
      </c>
      <c r="C371" s="22">
        <v>36</v>
      </c>
      <c r="D371" s="22">
        <v>0</v>
      </c>
      <c r="E371" s="22">
        <f t="shared" si="18"/>
        <v>36</v>
      </c>
      <c r="F371" s="13" t="s">
        <v>807</v>
      </c>
    </row>
    <row r="372" spans="1:6" s="13" customFormat="1" ht="17.100000000000001" customHeight="1" x14ac:dyDescent="0.2">
      <c r="A372" s="20">
        <v>18</v>
      </c>
      <c r="B372" s="21" t="s">
        <v>450</v>
      </c>
      <c r="C372" s="22">
        <v>3</v>
      </c>
      <c r="D372" s="22">
        <v>24</v>
      </c>
      <c r="E372" s="22">
        <f t="shared" si="18"/>
        <v>27</v>
      </c>
      <c r="F372" s="13" t="s">
        <v>841</v>
      </c>
    </row>
    <row r="373" spans="1:6" s="13" customFormat="1" ht="17.100000000000001" customHeight="1" x14ac:dyDescent="0.2">
      <c r="A373" s="20">
        <v>19</v>
      </c>
      <c r="B373" s="21" t="s">
        <v>442</v>
      </c>
      <c r="C373" s="22">
        <v>23</v>
      </c>
      <c r="D373" s="22">
        <v>2</v>
      </c>
      <c r="E373" s="22">
        <f t="shared" si="18"/>
        <v>25</v>
      </c>
      <c r="F373" s="13" t="s">
        <v>809</v>
      </c>
    </row>
    <row r="374" spans="1:6" s="13" customFormat="1" ht="17.100000000000001" customHeight="1" x14ac:dyDescent="0.2">
      <c r="A374" s="20">
        <v>20</v>
      </c>
      <c r="B374" s="21" t="s">
        <v>443</v>
      </c>
      <c r="C374" s="22">
        <v>44</v>
      </c>
      <c r="D374" s="22">
        <v>1</v>
      </c>
      <c r="E374" s="22">
        <f t="shared" si="18"/>
        <v>45</v>
      </c>
      <c r="F374" s="13" t="s">
        <v>831</v>
      </c>
    </row>
    <row r="375" spans="1:6" s="13" customFormat="1" ht="17.100000000000001" customHeight="1" x14ac:dyDescent="0.2">
      <c r="A375" s="20">
        <v>21</v>
      </c>
      <c r="B375" s="21" t="s">
        <v>448</v>
      </c>
      <c r="C375" s="22">
        <v>23</v>
      </c>
      <c r="D375" s="22">
        <v>20</v>
      </c>
      <c r="E375" s="22">
        <f t="shared" si="18"/>
        <v>43</v>
      </c>
      <c r="F375" s="13" t="s">
        <v>819</v>
      </c>
    </row>
    <row r="376" spans="1:6" s="13" customFormat="1" ht="17.100000000000001" customHeight="1" x14ac:dyDescent="0.2">
      <c r="A376" s="20">
        <v>22</v>
      </c>
      <c r="B376" s="21" t="s">
        <v>419</v>
      </c>
      <c r="C376" s="22">
        <v>28</v>
      </c>
      <c r="D376" s="22">
        <v>11</v>
      </c>
      <c r="E376" s="22">
        <f t="shared" si="18"/>
        <v>39</v>
      </c>
      <c r="F376" s="13" t="s">
        <v>819</v>
      </c>
    </row>
    <row r="377" spans="1:6" s="13" customFormat="1" ht="17.100000000000001" customHeight="1" x14ac:dyDescent="0.2">
      <c r="A377" s="20">
        <v>23</v>
      </c>
      <c r="B377" s="21" t="s">
        <v>417</v>
      </c>
      <c r="C377" s="22">
        <v>29</v>
      </c>
      <c r="D377" s="22">
        <v>4</v>
      </c>
      <c r="E377" s="22">
        <f t="shared" si="18"/>
        <v>33</v>
      </c>
      <c r="F377" s="13" t="s">
        <v>819</v>
      </c>
    </row>
    <row r="378" spans="1:6" s="13" customFormat="1" ht="17.100000000000001" customHeight="1" x14ac:dyDescent="0.2">
      <c r="A378" s="20">
        <v>24</v>
      </c>
      <c r="B378" s="21" t="s">
        <v>446</v>
      </c>
      <c r="C378" s="22">
        <v>34</v>
      </c>
      <c r="D378" s="22">
        <v>6</v>
      </c>
      <c r="E378" s="22">
        <f t="shared" si="18"/>
        <v>40</v>
      </c>
      <c r="F378" s="13" t="s">
        <v>811</v>
      </c>
    </row>
    <row r="379" spans="1:6" s="13" customFormat="1" ht="17.100000000000001" customHeight="1" x14ac:dyDescent="0.2">
      <c r="A379" s="20">
        <v>25</v>
      </c>
      <c r="B379" s="21" t="s">
        <v>425</v>
      </c>
      <c r="C379" s="22">
        <v>30</v>
      </c>
      <c r="D379" s="22">
        <v>19</v>
      </c>
      <c r="E379" s="22">
        <f t="shared" si="18"/>
        <v>49</v>
      </c>
      <c r="F379" s="13" t="s">
        <v>824</v>
      </c>
    </row>
    <row r="380" spans="1:6" s="13" customFormat="1" ht="17.100000000000001" customHeight="1" x14ac:dyDescent="0.2">
      <c r="A380" s="20">
        <v>26</v>
      </c>
      <c r="B380" s="21" t="s">
        <v>447</v>
      </c>
      <c r="C380" s="22">
        <v>47</v>
      </c>
      <c r="D380" s="22">
        <v>6</v>
      </c>
      <c r="E380" s="22">
        <f t="shared" si="18"/>
        <v>53</v>
      </c>
      <c r="F380" s="13" t="s">
        <v>812</v>
      </c>
    </row>
    <row r="381" spans="1:6" s="13" customFormat="1" ht="17.100000000000001" customHeight="1" x14ac:dyDescent="0.2">
      <c r="A381" s="20">
        <v>27</v>
      </c>
      <c r="B381" s="21" t="s">
        <v>444</v>
      </c>
      <c r="C381" s="22">
        <v>28</v>
      </c>
      <c r="D381" s="22">
        <v>6</v>
      </c>
      <c r="E381" s="22">
        <f t="shared" si="18"/>
        <v>34</v>
      </c>
      <c r="F381" s="13" t="s">
        <v>813</v>
      </c>
    </row>
    <row r="382" spans="1:6" s="13" customFormat="1" ht="17.100000000000001" customHeight="1" x14ac:dyDescent="0.2">
      <c r="A382" s="20">
        <v>28</v>
      </c>
      <c r="B382" s="21" t="s">
        <v>415</v>
      </c>
      <c r="C382" s="22">
        <v>28</v>
      </c>
      <c r="D382" s="22">
        <v>1</v>
      </c>
      <c r="E382" s="22">
        <f t="shared" si="18"/>
        <v>29</v>
      </c>
      <c r="F382" s="13" t="s">
        <v>813</v>
      </c>
    </row>
    <row r="383" spans="1:6" s="13" customFormat="1" ht="17.100000000000001" customHeight="1" x14ac:dyDescent="0.2">
      <c r="A383" s="20">
        <v>29</v>
      </c>
      <c r="B383" s="21" t="s">
        <v>445</v>
      </c>
      <c r="C383" s="22">
        <v>27</v>
      </c>
      <c r="D383" s="22">
        <v>2</v>
      </c>
      <c r="E383" s="22">
        <f t="shared" si="18"/>
        <v>29</v>
      </c>
      <c r="F383" s="13" t="s">
        <v>814</v>
      </c>
    </row>
    <row r="384" spans="1:6" s="13" customFormat="1" ht="17.100000000000001" customHeight="1" x14ac:dyDescent="0.2">
      <c r="A384" s="20">
        <v>30</v>
      </c>
      <c r="B384" s="21" t="s">
        <v>412</v>
      </c>
      <c r="C384" s="22">
        <v>26</v>
      </c>
      <c r="D384" s="22">
        <v>2</v>
      </c>
      <c r="E384" s="22">
        <f t="shared" si="18"/>
        <v>28</v>
      </c>
      <c r="F384" s="13" t="s">
        <v>814</v>
      </c>
    </row>
    <row r="385" spans="1:6" s="13" customFormat="1" ht="17.100000000000001" customHeight="1" x14ac:dyDescent="0.2">
      <c r="A385" s="20">
        <v>31</v>
      </c>
      <c r="B385" s="21" t="s">
        <v>454</v>
      </c>
      <c r="C385" s="22">
        <v>15</v>
      </c>
      <c r="D385" s="22">
        <v>16</v>
      </c>
      <c r="E385" s="22">
        <f t="shared" si="18"/>
        <v>31</v>
      </c>
      <c r="F385" s="13" t="s">
        <v>825</v>
      </c>
    </row>
    <row r="386" spans="1:6" s="13" customFormat="1" ht="17.100000000000001" customHeight="1" x14ac:dyDescent="0.2">
      <c r="A386" s="20">
        <v>32</v>
      </c>
      <c r="B386" s="21" t="s">
        <v>453</v>
      </c>
      <c r="C386" s="22">
        <v>20</v>
      </c>
      <c r="D386" s="22">
        <v>26</v>
      </c>
      <c r="E386" s="22">
        <f t="shared" si="18"/>
        <v>46</v>
      </c>
      <c r="F386" s="13" t="s">
        <v>826</v>
      </c>
    </row>
    <row r="387" spans="1:6" s="13" customFormat="1" ht="17.100000000000001" customHeight="1" x14ac:dyDescent="0.2">
      <c r="A387" s="20">
        <v>33</v>
      </c>
      <c r="B387" s="21" t="s">
        <v>451</v>
      </c>
      <c r="C387" s="22">
        <v>13</v>
      </c>
      <c r="D387" s="22">
        <v>53</v>
      </c>
      <c r="E387" s="22">
        <f t="shared" si="18"/>
        <v>66</v>
      </c>
      <c r="F387" s="13" t="s">
        <v>815</v>
      </c>
    </row>
    <row r="388" spans="1:6" s="13" customFormat="1" ht="17.100000000000001" customHeight="1" x14ac:dyDescent="0.2">
      <c r="A388" s="20">
        <v>34</v>
      </c>
      <c r="B388" s="21" t="s">
        <v>452</v>
      </c>
      <c r="C388" s="22">
        <v>24</v>
      </c>
      <c r="D388" s="22">
        <v>38</v>
      </c>
      <c r="E388" s="22">
        <f t="shared" si="18"/>
        <v>62</v>
      </c>
      <c r="F388" s="13" t="s">
        <v>816</v>
      </c>
    </row>
    <row r="389" spans="1:6" s="13" customFormat="1" ht="17.100000000000001" customHeight="1" x14ac:dyDescent="0.2">
      <c r="A389" s="20">
        <v>35</v>
      </c>
      <c r="B389" s="21" t="s">
        <v>426</v>
      </c>
      <c r="C389" s="22">
        <v>10</v>
      </c>
      <c r="D389" s="22">
        <v>26</v>
      </c>
      <c r="E389" s="22">
        <f t="shared" si="18"/>
        <v>36</v>
      </c>
      <c r="F389" s="13" t="s">
        <v>844</v>
      </c>
    </row>
    <row r="390" spans="1:6" s="13" customFormat="1" ht="17.100000000000001" customHeight="1" x14ac:dyDescent="0.2">
      <c r="A390" s="20">
        <v>36</v>
      </c>
      <c r="B390" s="21" t="s">
        <v>427</v>
      </c>
      <c r="C390" s="22">
        <v>8</v>
      </c>
      <c r="D390" s="22">
        <v>9</v>
      </c>
      <c r="E390" s="22">
        <f t="shared" si="18"/>
        <v>17</v>
      </c>
      <c r="F390" s="13" t="s">
        <v>833</v>
      </c>
    </row>
    <row r="391" spans="1:6" s="13" customFormat="1" ht="17.100000000000001" customHeight="1" x14ac:dyDescent="0.2">
      <c r="A391" s="20">
        <v>37</v>
      </c>
      <c r="B391" s="21" t="s">
        <v>422</v>
      </c>
      <c r="C391" s="22">
        <v>11</v>
      </c>
      <c r="D391" s="22">
        <v>21</v>
      </c>
      <c r="E391" s="22">
        <f t="shared" si="18"/>
        <v>32</v>
      </c>
      <c r="F391" s="13" t="s">
        <v>827</v>
      </c>
    </row>
    <row r="392" spans="1:6" s="13" customFormat="1" ht="17.100000000000001" customHeight="1" x14ac:dyDescent="0.2">
      <c r="A392" s="20">
        <v>38</v>
      </c>
      <c r="B392" s="21" t="s">
        <v>421</v>
      </c>
      <c r="C392" s="22">
        <v>15</v>
      </c>
      <c r="D392" s="22">
        <v>22</v>
      </c>
      <c r="E392" s="22">
        <f t="shared" si="18"/>
        <v>37</v>
      </c>
      <c r="F392" s="13" t="s">
        <v>845</v>
      </c>
    </row>
    <row r="393" spans="1:6" s="13" customFormat="1" ht="17.100000000000001" customHeight="1" x14ac:dyDescent="0.2">
      <c r="A393" s="20">
        <v>39</v>
      </c>
      <c r="B393" s="21" t="s">
        <v>449</v>
      </c>
      <c r="C393" s="22">
        <v>21</v>
      </c>
      <c r="D393" s="22">
        <v>9</v>
      </c>
      <c r="E393" s="22">
        <f t="shared" si="18"/>
        <v>30</v>
      </c>
      <c r="F393" s="13" t="s">
        <v>820</v>
      </c>
    </row>
    <row r="394" spans="1:6" s="13" customFormat="1" ht="17.100000000000001" customHeight="1" x14ac:dyDescent="0.2">
      <c r="A394" s="20">
        <v>40</v>
      </c>
      <c r="B394" s="21" t="s">
        <v>423</v>
      </c>
      <c r="C394" s="22">
        <v>12</v>
      </c>
      <c r="D394" s="22">
        <v>39</v>
      </c>
      <c r="E394" s="22">
        <f t="shared" si="18"/>
        <v>51</v>
      </c>
      <c r="F394" s="13" t="s">
        <v>829</v>
      </c>
    </row>
    <row r="395" spans="1:6" s="13" customFormat="1" ht="17.100000000000001" customHeight="1" x14ac:dyDescent="0.2">
      <c r="A395" s="20">
        <v>41</v>
      </c>
      <c r="B395" s="21" t="s">
        <v>440</v>
      </c>
      <c r="C395" s="22">
        <v>18</v>
      </c>
      <c r="D395" s="22">
        <v>18</v>
      </c>
      <c r="E395" s="22">
        <f t="shared" si="18"/>
        <v>36</v>
      </c>
      <c r="F395" s="13" t="s">
        <v>817</v>
      </c>
    </row>
    <row r="396" spans="1:6" s="13" customFormat="1" ht="17.100000000000001" customHeight="1" x14ac:dyDescent="0.2">
      <c r="A396" s="20">
        <v>42</v>
      </c>
      <c r="B396" s="21" t="s">
        <v>416</v>
      </c>
      <c r="C396" s="22">
        <v>16</v>
      </c>
      <c r="D396" s="22">
        <v>19</v>
      </c>
      <c r="E396" s="22">
        <f t="shared" si="18"/>
        <v>35</v>
      </c>
      <c r="F396" s="13" t="s">
        <v>817</v>
      </c>
    </row>
    <row r="397" spans="1:6" s="13" customFormat="1" ht="17.100000000000001" customHeight="1" x14ac:dyDescent="0.2">
      <c r="A397" s="20">
        <v>43</v>
      </c>
      <c r="B397" s="21" t="s">
        <v>413</v>
      </c>
      <c r="C397" s="22">
        <v>20</v>
      </c>
      <c r="D397" s="22">
        <v>9</v>
      </c>
      <c r="E397" s="22">
        <f t="shared" si="18"/>
        <v>29</v>
      </c>
      <c r="F397" s="13" t="s">
        <v>817</v>
      </c>
    </row>
    <row r="398" spans="1:6" s="13" customFormat="1" ht="17.100000000000001" customHeight="1" x14ac:dyDescent="0.2">
      <c r="A398" s="20">
        <v>44</v>
      </c>
      <c r="B398" s="21" t="s">
        <v>441</v>
      </c>
      <c r="C398" s="22">
        <v>33</v>
      </c>
      <c r="D398" s="22">
        <v>0</v>
      </c>
      <c r="E398" s="22">
        <f t="shared" si="18"/>
        <v>33</v>
      </c>
      <c r="F398" s="13" t="s">
        <v>821</v>
      </c>
    </row>
    <row r="399" spans="1:6" s="13" customFormat="1" ht="18" customHeight="1" x14ac:dyDescent="0.2">
      <c r="A399" s="24" t="s">
        <v>59</v>
      </c>
      <c r="B399" s="23"/>
      <c r="C399" s="32">
        <f>SUM(C355:C398)</f>
        <v>1212</v>
      </c>
      <c r="D399" s="32">
        <f>SUM(D355:D398)</f>
        <v>411</v>
      </c>
      <c r="E399" s="32">
        <f>SUM(E355:E398)</f>
        <v>1623</v>
      </c>
    </row>
    <row r="400" spans="1:6" s="13" customFormat="1" ht="9.9499999999999993" customHeight="1" x14ac:dyDescent="0.2">
      <c r="A400" s="28"/>
      <c r="B400" s="29"/>
      <c r="C400" s="30"/>
      <c r="D400" s="30"/>
      <c r="E400" s="30"/>
    </row>
    <row r="401" spans="1:6" s="13" customFormat="1" ht="18" customHeight="1" x14ac:dyDescent="0.2">
      <c r="A401" s="65" t="s">
        <v>212</v>
      </c>
      <c r="B401" s="66"/>
      <c r="C401" s="66"/>
      <c r="D401" s="66"/>
      <c r="E401" s="67"/>
    </row>
    <row r="402" spans="1:6" s="13" customFormat="1" ht="18" customHeight="1" x14ac:dyDescent="0.2">
      <c r="A402" s="65" t="s">
        <v>111</v>
      </c>
      <c r="B402" s="66"/>
      <c r="C402" s="66"/>
      <c r="D402" s="66"/>
      <c r="E402" s="67"/>
    </row>
    <row r="403" spans="1:6" s="13" customFormat="1" ht="18" customHeight="1" x14ac:dyDescent="0.2">
      <c r="A403" s="20">
        <v>1</v>
      </c>
      <c r="B403" s="21" t="s">
        <v>280</v>
      </c>
      <c r="C403" s="22">
        <v>40</v>
      </c>
      <c r="D403" s="22">
        <v>0</v>
      </c>
      <c r="E403" s="22">
        <f t="shared" ref="E403:E447" si="19">SUM(C403:D403)</f>
        <v>40</v>
      </c>
      <c r="F403" s="13" t="s">
        <v>796</v>
      </c>
    </row>
    <row r="404" spans="1:6" s="13" customFormat="1" ht="18" customHeight="1" x14ac:dyDescent="0.2">
      <c r="A404" s="20">
        <v>2</v>
      </c>
      <c r="B404" s="21" t="s">
        <v>278</v>
      </c>
      <c r="C404" s="22">
        <v>54</v>
      </c>
      <c r="D404" s="22">
        <v>1</v>
      </c>
      <c r="E404" s="22">
        <f t="shared" si="19"/>
        <v>55</v>
      </c>
      <c r="F404" s="13" t="s">
        <v>797</v>
      </c>
    </row>
    <row r="405" spans="1:6" s="13" customFormat="1" ht="18" customHeight="1" x14ac:dyDescent="0.2">
      <c r="A405" s="20">
        <v>3</v>
      </c>
      <c r="B405" s="21" t="s">
        <v>277</v>
      </c>
      <c r="C405" s="22">
        <v>46</v>
      </c>
      <c r="D405" s="22">
        <v>1</v>
      </c>
      <c r="E405" s="22">
        <f t="shared" si="19"/>
        <v>47</v>
      </c>
      <c r="F405" s="56" t="s">
        <v>799</v>
      </c>
    </row>
    <row r="406" spans="1:6" s="13" customFormat="1" ht="18" customHeight="1" x14ac:dyDescent="0.2">
      <c r="A406" s="20">
        <v>4</v>
      </c>
      <c r="B406" s="21" t="s">
        <v>279</v>
      </c>
      <c r="C406" s="22">
        <v>19</v>
      </c>
      <c r="D406" s="22">
        <v>1</v>
      </c>
      <c r="E406" s="22">
        <f t="shared" si="19"/>
        <v>20</v>
      </c>
      <c r="F406" s="13" t="s">
        <v>843</v>
      </c>
    </row>
    <row r="407" spans="1:6" s="13" customFormat="1" ht="18" customHeight="1" x14ac:dyDescent="0.2">
      <c r="A407" s="20">
        <v>5</v>
      </c>
      <c r="B407" s="21" t="s">
        <v>281</v>
      </c>
      <c r="C407" s="22">
        <v>48</v>
      </c>
      <c r="D407" s="22">
        <v>0</v>
      </c>
      <c r="E407" s="22">
        <f t="shared" si="19"/>
        <v>48</v>
      </c>
      <c r="F407" s="13" t="s">
        <v>801</v>
      </c>
    </row>
    <row r="408" spans="1:6" s="13" customFormat="1" ht="18" customHeight="1" x14ac:dyDescent="0.2">
      <c r="A408" s="20">
        <v>6</v>
      </c>
      <c r="B408" s="21" t="s">
        <v>282</v>
      </c>
      <c r="C408" s="22">
        <v>45</v>
      </c>
      <c r="D408" s="22">
        <v>0</v>
      </c>
      <c r="E408" s="22">
        <f t="shared" si="19"/>
        <v>45</v>
      </c>
      <c r="F408" s="13" t="s">
        <v>802</v>
      </c>
    </row>
    <row r="409" spans="1:6" s="13" customFormat="1" ht="18" customHeight="1" x14ac:dyDescent="0.2">
      <c r="A409" s="20">
        <v>7</v>
      </c>
      <c r="B409" s="21" t="s">
        <v>283</v>
      </c>
      <c r="C409" s="22">
        <v>59</v>
      </c>
      <c r="D409" s="22">
        <v>1</v>
      </c>
      <c r="E409" s="22">
        <f t="shared" si="19"/>
        <v>60</v>
      </c>
      <c r="F409" s="13" t="s">
        <v>804</v>
      </c>
    </row>
    <row r="410" spans="1:6" s="13" customFormat="1" ht="18" customHeight="1" x14ac:dyDescent="0.2">
      <c r="A410" s="20">
        <v>8</v>
      </c>
      <c r="B410" s="21" t="s">
        <v>284</v>
      </c>
      <c r="C410" s="22">
        <v>35</v>
      </c>
      <c r="D410" s="22">
        <v>0</v>
      </c>
      <c r="E410" s="22">
        <f t="shared" si="19"/>
        <v>35</v>
      </c>
      <c r="F410" s="13" t="s">
        <v>805</v>
      </c>
    </row>
    <row r="411" spans="1:6" s="13" customFormat="1" ht="18" customHeight="1" x14ac:dyDescent="0.2">
      <c r="A411" s="20">
        <v>9</v>
      </c>
      <c r="B411" s="21" t="s">
        <v>270</v>
      </c>
      <c r="C411" s="22">
        <v>25</v>
      </c>
      <c r="D411" s="22">
        <v>0</v>
      </c>
      <c r="E411" s="22">
        <f t="shared" si="19"/>
        <v>25</v>
      </c>
      <c r="F411" s="13" t="s">
        <v>842</v>
      </c>
    </row>
    <row r="412" spans="1:6" s="13" customFormat="1" ht="18" customHeight="1" x14ac:dyDescent="0.2">
      <c r="A412" s="20">
        <v>10</v>
      </c>
      <c r="B412" s="21" t="s">
        <v>285</v>
      </c>
      <c r="C412" s="22">
        <v>50</v>
      </c>
      <c r="D412" s="22">
        <v>0</v>
      </c>
      <c r="E412" s="22">
        <f t="shared" si="19"/>
        <v>50</v>
      </c>
      <c r="F412" s="13" t="s">
        <v>807</v>
      </c>
    </row>
    <row r="413" spans="1:6" s="13" customFormat="1" ht="18" customHeight="1" x14ac:dyDescent="0.2">
      <c r="A413" s="20">
        <v>11</v>
      </c>
      <c r="B413" s="21" t="s">
        <v>273</v>
      </c>
      <c r="C413" s="22">
        <v>39</v>
      </c>
      <c r="D413" s="22">
        <v>0</v>
      </c>
      <c r="E413" s="22">
        <f t="shared" si="19"/>
        <v>39</v>
      </c>
      <c r="F413" s="13" t="s">
        <v>807</v>
      </c>
    </row>
    <row r="414" spans="1:6" s="13" customFormat="1" ht="18" customHeight="1" x14ac:dyDescent="0.2">
      <c r="A414" s="20">
        <v>12</v>
      </c>
      <c r="B414" s="21" t="s">
        <v>274</v>
      </c>
      <c r="C414" s="22">
        <v>44</v>
      </c>
      <c r="D414" s="22">
        <v>0</v>
      </c>
      <c r="E414" s="22">
        <f t="shared" si="19"/>
        <v>44</v>
      </c>
      <c r="F414" s="13" t="s">
        <v>807</v>
      </c>
    </row>
    <row r="415" spans="1:6" s="13" customFormat="1" ht="18" customHeight="1" x14ac:dyDescent="0.2">
      <c r="A415" s="20">
        <v>13</v>
      </c>
      <c r="B415" s="21" t="s">
        <v>275</v>
      </c>
      <c r="C415" s="22">
        <v>30</v>
      </c>
      <c r="D415" s="22">
        <v>1</v>
      </c>
      <c r="E415" s="22">
        <f t="shared" si="19"/>
        <v>31</v>
      </c>
      <c r="F415" s="13" t="s">
        <v>807</v>
      </c>
    </row>
    <row r="416" spans="1:6" s="13" customFormat="1" ht="18" customHeight="1" x14ac:dyDescent="0.2">
      <c r="A416" s="20">
        <v>14</v>
      </c>
      <c r="B416" s="21" t="s">
        <v>296</v>
      </c>
      <c r="C416" s="22">
        <v>2</v>
      </c>
      <c r="D416" s="22">
        <v>18</v>
      </c>
      <c r="E416" s="22">
        <f t="shared" si="19"/>
        <v>20</v>
      </c>
      <c r="F416" s="13" t="s">
        <v>808</v>
      </c>
    </row>
    <row r="417" spans="1:6" s="13" customFormat="1" ht="18" customHeight="1" x14ac:dyDescent="0.2">
      <c r="A417" s="20">
        <v>15</v>
      </c>
      <c r="B417" s="21" t="s">
        <v>288</v>
      </c>
      <c r="C417" s="22">
        <v>28</v>
      </c>
      <c r="D417" s="22">
        <v>1</v>
      </c>
      <c r="E417" s="22">
        <f t="shared" si="19"/>
        <v>29</v>
      </c>
      <c r="F417" s="13" t="s">
        <v>809</v>
      </c>
    </row>
    <row r="418" spans="1:6" s="13" customFormat="1" ht="18" customHeight="1" x14ac:dyDescent="0.2">
      <c r="A418" s="20">
        <v>16</v>
      </c>
      <c r="B418" s="21" t="s">
        <v>289</v>
      </c>
      <c r="C418" s="22">
        <v>53</v>
      </c>
      <c r="D418" s="22">
        <v>0</v>
      </c>
      <c r="E418" s="22">
        <f t="shared" si="19"/>
        <v>53</v>
      </c>
      <c r="F418" s="13" t="s">
        <v>831</v>
      </c>
    </row>
    <row r="419" spans="1:6" s="13" customFormat="1" ht="18" customHeight="1" x14ac:dyDescent="0.2">
      <c r="A419" s="20">
        <v>17</v>
      </c>
      <c r="B419" s="21" t="s">
        <v>294</v>
      </c>
      <c r="C419" s="22">
        <v>31</v>
      </c>
      <c r="D419" s="22">
        <v>13</v>
      </c>
      <c r="E419" s="22">
        <f t="shared" si="19"/>
        <v>44</v>
      </c>
      <c r="F419" s="13" t="s">
        <v>819</v>
      </c>
    </row>
    <row r="420" spans="1:6" s="13" customFormat="1" ht="18" customHeight="1" x14ac:dyDescent="0.2">
      <c r="A420" s="20">
        <v>18</v>
      </c>
      <c r="B420" s="21" t="s">
        <v>276</v>
      </c>
      <c r="C420" s="22">
        <v>31</v>
      </c>
      <c r="D420" s="22">
        <v>15</v>
      </c>
      <c r="E420" s="22">
        <f t="shared" si="19"/>
        <v>46</v>
      </c>
      <c r="F420" s="13" t="s">
        <v>819</v>
      </c>
    </row>
    <row r="421" spans="1:6" s="13" customFormat="1" ht="18" customHeight="1" x14ac:dyDescent="0.2">
      <c r="A421" s="20">
        <v>19</v>
      </c>
      <c r="B421" s="21" t="s">
        <v>308</v>
      </c>
      <c r="C421" s="22">
        <v>23</v>
      </c>
      <c r="D421" s="22">
        <v>18</v>
      </c>
      <c r="E421" s="22">
        <f t="shared" si="19"/>
        <v>41</v>
      </c>
      <c r="F421" s="13" t="s">
        <v>819</v>
      </c>
    </row>
    <row r="422" spans="1:6" s="13" customFormat="1" ht="18" customHeight="1" x14ac:dyDescent="0.2">
      <c r="A422" s="20">
        <v>20</v>
      </c>
      <c r="B422" s="21" t="s">
        <v>292</v>
      </c>
      <c r="C422" s="22">
        <v>27</v>
      </c>
      <c r="D422" s="22">
        <v>6</v>
      </c>
      <c r="E422" s="22">
        <f t="shared" si="19"/>
        <v>33</v>
      </c>
      <c r="F422" s="13" t="s">
        <v>811</v>
      </c>
    </row>
    <row r="423" spans="1:6" s="13" customFormat="1" ht="18" customHeight="1" x14ac:dyDescent="0.2">
      <c r="A423" s="20">
        <v>21</v>
      </c>
      <c r="B423" s="21" t="s">
        <v>301</v>
      </c>
      <c r="C423" s="22">
        <v>24</v>
      </c>
      <c r="D423" s="22">
        <v>14</v>
      </c>
      <c r="E423" s="22">
        <f t="shared" si="19"/>
        <v>38</v>
      </c>
      <c r="F423" s="13" t="s">
        <v>824</v>
      </c>
    </row>
    <row r="424" spans="1:6" s="13" customFormat="1" ht="18" customHeight="1" x14ac:dyDescent="0.2">
      <c r="A424" s="20">
        <v>22</v>
      </c>
      <c r="B424" s="21" t="s">
        <v>293</v>
      </c>
      <c r="C424" s="22">
        <v>27</v>
      </c>
      <c r="D424" s="22">
        <v>7</v>
      </c>
      <c r="E424" s="22">
        <f t="shared" si="19"/>
        <v>34</v>
      </c>
      <c r="F424" s="13" t="s">
        <v>812</v>
      </c>
    </row>
    <row r="425" spans="1:6" s="13" customFormat="1" ht="18" customHeight="1" x14ac:dyDescent="0.2">
      <c r="A425" s="20">
        <v>23</v>
      </c>
      <c r="B425" s="21" t="s">
        <v>290</v>
      </c>
      <c r="C425" s="22">
        <v>46</v>
      </c>
      <c r="D425" s="22">
        <v>1</v>
      </c>
      <c r="E425" s="22">
        <f t="shared" si="19"/>
        <v>47</v>
      </c>
      <c r="F425" s="13" t="s">
        <v>813</v>
      </c>
    </row>
    <row r="426" spans="1:6" s="13" customFormat="1" ht="18" customHeight="1" x14ac:dyDescent="0.2">
      <c r="A426" s="20">
        <v>24</v>
      </c>
      <c r="B426" s="21" t="s">
        <v>312</v>
      </c>
      <c r="C426" s="22">
        <v>56</v>
      </c>
      <c r="D426" s="22">
        <v>0</v>
      </c>
      <c r="E426" s="22">
        <f t="shared" si="19"/>
        <v>56</v>
      </c>
      <c r="F426" s="13" t="s">
        <v>813</v>
      </c>
    </row>
    <row r="427" spans="1:6" s="13" customFormat="1" ht="18" customHeight="1" x14ac:dyDescent="0.2">
      <c r="A427" s="20">
        <v>25</v>
      </c>
      <c r="B427" s="21" t="s">
        <v>309</v>
      </c>
      <c r="C427" s="22">
        <v>55</v>
      </c>
      <c r="D427" s="22">
        <v>1</v>
      </c>
      <c r="E427" s="22">
        <f t="shared" si="19"/>
        <v>56</v>
      </c>
      <c r="F427" s="13" t="s">
        <v>813</v>
      </c>
    </row>
    <row r="428" spans="1:6" s="13" customFormat="1" ht="18" customHeight="1" x14ac:dyDescent="0.2">
      <c r="A428" s="20">
        <v>26</v>
      </c>
      <c r="B428" s="21" t="s">
        <v>291</v>
      </c>
      <c r="C428" s="22">
        <v>24</v>
      </c>
      <c r="D428" s="22">
        <v>3</v>
      </c>
      <c r="E428" s="22">
        <f t="shared" si="19"/>
        <v>27</v>
      </c>
      <c r="F428" s="13" t="s">
        <v>814</v>
      </c>
    </row>
    <row r="429" spans="1:6" s="13" customFormat="1" ht="18" customHeight="1" x14ac:dyDescent="0.2">
      <c r="A429" s="20">
        <v>27</v>
      </c>
      <c r="B429" s="21" t="s">
        <v>313</v>
      </c>
      <c r="C429" s="22">
        <v>31</v>
      </c>
      <c r="D429" s="22">
        <v>1</v>
      </c>
      <c r="E429" s="22">
        <f t="shared" si="19"/>
        <v>32</v>
      </c>
      <c r="F429" s="13" t="s">
        <v>814</v>
      </c>
    </row>
    <row r="430" spans="1:6" s="13" customFormat="1" ht="18" customHeight="1" x14ac:dyDescent="0.2">
      <c r="A430" s="20">
        <v>28</v>
      </c>
      <c r="B430" s="21" t="s">
        <v>300</v>
      </c>
      <c r="C430" s="22">
        <v>14</v>
      </c>
      <c r="D430" s="22">
        <v>13</v>
      </c>
      <c r="E430" s="22">
        <f t="shared" si="19"/>
        <v>27</v>
      </c>
      <c r="F430" s="13" t="s">
        <v>825</v>
      </c>
    </row>
    <row r="431" spans="1:6" s="13" customFormat="1" ht="18" customHeight="1" x14ac:dyDescent="0.2">
      <c r="A431" s="20">
        <v>29</v>
      </c>
      <c r="B431" s="21" t="s">
        <v>299</v>
      </c>
      <c r="C431" s="22">
        <v>5</v>
      </c>
      <c r="D431" s="22">
        <v>22</v>
      </c>
      <c r="E431" s="22">
        <f t="shared" si="19"/>
        <v>27</v>
      </c>
      <c r="F431" s="13" t="s">
        <v>826</v>
      </c>
    </row>
    <row r="432" spans="1:6" s="13" customFormat="1" ht="18" customHeight="1" x14ac:dyDescent="0.2">
      <c r="A432" s="20">
        <v>30</v>
      </c>
      <c r="B432" s="21" t="s">
        <v>297</v>
      </c>
      <c r="C432" s="22">
        <v>5</v>
      </c>
      <c r="D432" s="22">
        <v>43</v>
      </c>
      <c r="E432" s="22">
        <f t="shared" si="19"/>
        <v>48</v>
      </c>
      <c r="F432" s="13" t="s">
        <v>815</v>
      </c>
    </row>
    <row r="433" spans="1:6" s="13" customFormat="1" ht="18" customHeight="1" x14ac:dyDescent="0.2">
      <c r="A433" s="20">
        <v>31</v>
      </c>
      <c r="B433" s="21" t="s">
        <v>298</v>
      </c>
      <c r="C433" s="22">
        <v>15</v>
      </c>
      <c r="D433" s="22">
        <v>27</v>
      </c>
      <c r="E433" s="22">
        <f t="shared" si="19"/>
        <v>42</v>
      </c>
      <c r="F433" s="13" t="s">
        <v>816</v>
      </c>
    </row>
    <row r="434" spans="1:6" s="13" customFormat="1" ht="18" customHeight="1" x14ac:dyDescent="0.2">
      <c r="A434" s="20">
        <v>32</v>
      </c>
      <c r="B434" s="21" t="s">
        <v>310</v>
      </c>
      <c r="C434" s="22">
        <v>11</v>
      </c>
      <c r="D434" s="22">
        <v>18</v>
      </c>
      <c r="E434" s="22">
        <f t="shared" si="19"/>
        <v>29</v>
      </c>
      <c r="F434" s="13" t="s">
        <v>816</v>
      </c>
    </row>
    <row r="435" spans="1:6" s="13" customFormat="1" ht="18" customHeight="1" x14ac:dyDescent="0.2">
      <c r="A435" s="20">
        <v>33</v>
      </c>
      <c r="B435" s="21" t="s">
        <v>302</v>
      </c>
      <c r="C435" s="22">
        <v>9</v>
      </c>
      <c r="D435" s="22">
        <v>13</v>
      </c>
      <c r="E435" s="22">
        <f t="shared" si="19"/>
        <v>22</v>
      </c>
      <c r="F435" s="13" t="s">
        <v>844</v>
      </c>
    </row>
    <row r="436" spans="1:6" s="13" customFormat="1" ht="18" customHeight="1" x14ac:dyDescent="0.2">
      <c r="A436" s="20">
        <v>34</v>
      </c>
      <c r="B436" s="21" t="s">
        <v>303</v>
      </c>
      <c r="C436" s="22">
        <v>9</v>
      </c>
      <c r="D436" s="22">
        <v>5</v>
      </c>
      <c r="E436" s="22">
        <f t="shared" si="19"/>
        <v>14</v>
      </c>
      <c r="F436" s="13" t="s">
        <v>833</v>
      </c>
    </row>
    <row r="437" spans="1:6" s="13" customFormat="1" ht="18" customHeight="1" x14ac:dyDescent="0.2">
      <c r="A437" s="20">
        <v>35</v>
      </c>
      <c r="B437" s="21" t="s">
        <v>304</v>
      </c>
      <c r="C437" s="22">
        <v>13</v>
      </c>
      <c r="D437" s="22">
        <v>17</v>
      </c>
      <c r="E437" s="22">
        <f t="shared" si="19"/>
        <v>30</v>
      </c>
      <c r="F437" s="13" t="s">
        <v>827</v>
      </c>
    </row>
    <row r="438" spans="1:6" s="13" customFormat="1" ht="18" customHeight="1" x14ac:dyDescent="0.2">
      <c r="A438" s="20">
        <v>36</v>
      </c>
      <c r="B438" s="21" t="s">
        <v>307</v>
      </c>
      <c r="C438" s="22">
        <v>12</v>
      </c>
      <c r="D438" s="22">
        <v>14</v>
      </c>
      <c r="E438" s="22">
        <f t="shared" si="19"/>
        <v>26</v>
      </c>
      <c r="F438" s="13" t="s">
        <v>827</v>
      </c>
    </row>
    <row r="439" spans="1:6" s="13" customFormat="1" ht="18" customHeight="1" x14ac:dyDescent="0.2">
      <c r="A439" s="20">
        <v>37</v>
      </c>
      <c r="B439" s="21" t="s">
        <v>305</v>
      </c>
      <c r="C439" s="22">
        <v>10</v>
      </c>
      <c r="D439" s="22">
        <v>14</v>
      </c>
      <c r="E439" s="22">
        <f t="shared" si="19"/>
        <v>24</v>
      </c>
      <c r="F439" s="13" t="s">
        <v>845</v>
      </c>
    </row>
    <row r="440" spans="1:6" s="13" customFormat="1" ht="18" customHeight="1" x14ac:dyDescent="0.2">
      <c r="A440" s="20">
        <v>38</v>
      </c>
      <c r="B440" s="21" t="s">
        <v>295</v>
      </c>
      <c r="C440" s="22">
        <v>19</v>
      </c>
      <c r="D440" s="22">
        <v>18</v>
      </c>
      <c r="E440" s="22">
        <f t="shared" si="19"/>
        <v>37</v>
      </c>
      <c r="F440" s="13" t="s">
        <v>820</v>
      </c>
    </row>
    <row r="441" spans="1:6" s="13" customFormat="1" ht="18" customHeight="1" x14ac:dyDescent="0.2">
      <c r="A441" s="20">
        <v>39</v>
      </c>
      <c r="B441" s="21" t="s">
        <v>306</v>
      </c>
      <c r="C441" s="22">
        <v>6</v>
      </c>
      <c r="D441" s="22">
        <v>18</v>
      </c>
      <c r="E441" s="22">
        <f t="shared" si="19"/>
        <v>24</v>
      </c>
      <c r="F441" s="13" t="s">
        <v>829</v>
      </c>
    </row>
    <row r="442" spans="1:6" s="13" customFormat="1" ht="18" customHeight="1" x14ac:dyDescent="0.2">
      <c r="A442" s="20">
        <v>40</v>
      </c>
      <c r="B442" s="21" t="s">
        <v>314</v>
      </c>
      <c r="C442" s="22">
        <v>9</v>
      </c>
      <c r="D442" s="22">
        <v>16</v>
      </c>
      <c r="E442" s="22">
        <f t="shared" si="19"/>
        <v>25</v>
      </c>
      <c r="F442" s="13" t="s">
        <v>829</v>
      </c>
    </row>
    <row r="443" spans="1:6" s="13" customFormat="1" ht="18" customHeight="1" x14ac:dyDescent="0.2">
      <c r="A443" s="20">
        <v>41</v>
      </c>
      <c r="B443" s="21" t="s">
        <v>286</v>
      </c>
      <c r="C443" s="22">
        <v>16</v>
      </c>
      <c r="D443" s="22">
        <v>28</v>
      </c>
      <c r="E443" s="22">
        <f t="shared" si="19"/>
        <v>44</v>
      </c>
      <c r="F443" s="13" t="s">
        <v>817</v>
      </c>
    </row>
    <row r="444" spans="1:6" s="13" customFormat="1" ht="18" customHeight="1" x14ac:dyDescent="0.2">
      <c r="A444" s="20">
        <v>42</v>
      </c>
      <c r="B444" s="21" t="s">
        <v>311</v>
      </c>
      <c r="C444" s="22">
        <v>20</v>
      </c>
      <c r="D444" s="22">
        <v>14</v>
      </c>
      <c r="E444" s="22">
        <f t="shared" si="19"/>
        <v>34</v>
      </c>
      <c r="F444" s="13" t="s">
        <v>817</v>
      </c>
    </row>
    <row r="445" spans="1:6" s="13" customFormat="1" ht="18" customHeight="1" x14ac:dyDescent="0.2">
      <c r="A445" s="20">
        <v>43</v>
      </c>
      <c r="B445" s="21" t="s">
        <v>272</v>
      </c>
      <c r="C445" s="22">
        <v>3</v>
      </c>
      <c r="D445" s="22">
        <v>16</v>
      </c>
      <c r="E445" s="22">
        <f t="shared" si="19"/>
        <v>19</v>
      </c>
      <c r="F445" s="13" t="s">
        <v>846</v>
      </c>
    </row>
    <row r="446" spans="1:6" s="13" customFormat="1" ht="18" customHeight="1" x14ac:dyDescent="0.2">
      <c r="A446" s="20">
        <v>44</v>
      </c>
      <c r="B446" s="21" t="s">
        <v>271</v>
      </c>
      <c r="C446" s="22">
        <v>2</v>
      </c>
      <c r="D446" s="22">
        <v>5</v>
      </c>
      <c r="E446" s="22">
        <f t="shared" si="19"/>
        <v>7</v>
      </c>
      <c r="F446" s="13" t="s">
        <v>834</v>
      </c>
    </row>
    <row r="447" spans="1:6" s="13" customFormat="1" ht="18" customHeight="1" x14ac:dyDescent="0.2">
      <c r="A447" s="20">
        <v>45</v>
      </c>
      <c r="B447" s="21" t="s">
        <v>287</v>
      </c>
      <c r="C447" s="22">
        <v>15</v>
      </c>
      <c r="D447" s="22">
        <v>0</v>
      </c>
      <c r="E447" s="22">
        <f t="shared" si="19"/>
        <v>15</v>
      </c>
      <c r="F447" s="13" t="s">
        <v>821</v>
      </c>
    </row>
    <row r="448" spans="1:6" s="13" customFormat="1" ht="18" customHeight="1" x14ac:dyDescent="0.2">
      <c r="A448" s="24" t="s">
        <v>59</v>
      </c>
      <c r="B448" s="23"/>
      <c r="C448" s="32">
        <f>SUM(C403:C447)</f>
        <v>1185</v>
      </c>
      <c r="D448" s="32">
        <f>SUM(D403:D447)</f>
        <v>404</v>
      </c>
      <c r="E448" s="32">
        <f>SUM(E403:E447)</f>
        <v>1589</v>
      </c>
    </row>
    <row r="449" spans="1:6" s="13" customFormat="1" ht="9.9499999999999993" customHeight="1" x14ac:dyDescent="0.2">
      <c r="A449" s="28"/>
      <c r="B449" s="29"/>
      <c r="C449" s="30"/>
      <c r="D449" s="30"/>
      <c r="E449" s="30"/>
    </row>
    <row r="450" spans="1:6" s="13" customFormat="1" ht="18" customHeight="1" x14ac:dyDescent="0.2">
      <c r="A450" s="65" t="s">
        <v>110</v>
      </c>
      <c r="B450" s="66"/>
      <c r="C450" s="66"/>
      <c r="D450" s="66"/>
      <c r="E450" s="67"/>
    </row>
    <row r="451" spans="1:6" s="13" customFormat="1" ht="18" customHeight="1" x14ac:dyDescent="0.2">
      <c r="A451" s="65" t="s">
        <v>111</v>
      </c>
      <c r="B451" s="66"/>
      <c r="C451" s="66"/>
      <c r="D451" s="66"/>
      <c r="E451" s="67"/>
    </row>
    <row r="452" spans="1:6" s="13" customFormat="1" ht="17.100000000000001" customHeight="1" x14ac:dyDescent="0.2">
      <c r="A452" s="20">
        <v>1</v>
      </c>
      <c r="B452" s="21" t="s">
        <v>186</v>
      </c>
      <c r="C452" s="22">
        <v>59</v>
      </c>
      <c r="D452" s="22">
        <v>0</v>
      </c>
      <c r="E452" s="22">
        <f t="shared" ref="E452:E497" si="20">SUM(C452:D452)</f>
        <v>59</v>
      </c>
      <c r="F452" s="13" t="s">
        <v>796</v>
      </c>
    </row>
    <row r="453" spans="1:6" s="13" customFormat="1" ht="17.100000000000001" customHeight="1" x14ac:dyDescent="0.2">
      <c r="A453" s="20">
        <v>2</v>
      </c>
      <c r="B453" s="21" t="s">
        <v>181</v>
      </c>
      <c r="C453" s="22">
        <v>51</v>
      </c>
      <c r="D453" s="22">
        <v>1</v>
      </c>
      <c r="E453" s="22">
        <f t="shared" si="20"/>
        <v>52</v>
      </c>
      <c r="F453" s="13" t="s">
        <v>797</v>
      </c>
    </row>
    <row r="454" spans="1:6" s="13" customFormat="1" ht="17.100000000000001" customHeight="1" x14ac:dyDescent="0.2">
      <c r="A454" s="20">
        <v>3</v>
      </c>
      <c r="B454" s="21" t="s">
        <v>178</v>
      </c>
      <c r="C454" s="22">
        <v>45</v>
      </c>
      <c r="D454" s="22">
        <v>0</v>
      </c>
      <c r="E454" s="22">
        <f t="shared" si="20"/>
        <v>45</v>
      </c>
      <c r="F454" s="13" t="s">
        <v>799</v>
      </c>
    </row>
    <row r="455" spans="1:6" s="13" customFormat="1" ht="17.100000000000001" customHeight="1" x14ac:dyDescent="0.2">
      <c r="A455" s="20">
        <v>4</v>
      </c>
      <c r="B455" s="21" t="s">
        <v>182</v>
      </c>
      <c r="C455" s="22">
        <v>25</v>
      </c>
      <c r="D455" s="22">
        <v>2</v>
      </c>
      <c r="E455" s="22">
        <f t="shared" si="20"/>
        <v>27</v>
      </c>
      <c r="F455" s="13" t="s">
        <v>843</v>
      </c>
    </row>
    <row r="456" spans="1:6" s="13" customFormat="1" ht="17.100000000000001" customHeight="1" x14ac:dyDescent="0.2">
      <c r="A456" s="20">
        <v>5</v>
      </c>
      <c r="B456" s="21" t="s">
        <v>190</v>
      </c>
      <c r="C456" s="22">
        <v>45</v>
      </c>
      <c r="D456" s="22">
        <v>0</v>
      </c>
      <c r="E456" s="22">
        <f t="shared" si="20"/>
        <v>45</v>
      </c>
      <c r="F456" s="13" t="s">
        <v>801</v>
      </c>
    </row>
    <row r="457" spans="1:6" s="13" customFormat="1" ht="17.100000000000001" customHeight="1" x14ac:dyDescent="0.2">
      <c r="A457" s="20">
        <v>6</v>
      </c>
      <c r="B457" s="21" t="s">
        <v>207</v>
      </c>
      <c r="C457" s="22">
        <v>40</v>
      </c>
      <c r="D457" s="22">
        <v>0</v>
      </c>
      <c r="E457" s="22">
        <f t="shared" si="20"/>
        <v>40</v>
      </c>
      <c r="F457" s="13" t="s">
        <v>802</v>
      </c>
    </row>
    <row r="458" spans="1:6" s="13" customFormat="1" ht="17.100000000000001" customHeight="1" x14ac:dyDescent="0.2">
      <c r="A458" s="20">
        <v>7</v>
      </c>
      <c r="B458" s="21" t="s">
        <v>172</v>
      </c>
      <c r="C458" s="22">
        <v>36</v>
      </c>
      <c r="D458" s="22">
        <v>0</v>
      </c>
      <c r="E458" s="22">
        <f t="shared" si="20"/>
        <v>36</v>
      </c>
      <c r="F458" s="13" t="s">
        <v>802</v>
      </c>
    </row>
    <row r="459" spans="1:6" s="13" customFormat="1" ht="17.100000000000001" customHeight="1" x14ac:dyDescent="0.2">
      <c r="A459" s="20">
        <v>8</v>
      </c>
      <c r="B459" s="21" t="s">
        <v>180</v>
      </c>
      <c r="C459" s="22">
        <v>73</v>
      </c>
      <c r="D459" s="22">
        <v>0</v>
      </c>
      <c r="E459" s="22">
        <f t="shared" si="20"/>
        <v>73</v>
      </c>
      <c r="F459" s="13" t="s">
        <v>804</v>
      </c>
    </row>
    <row r="460" spans="1:6" s="13" customFormat="1" ht="17.100000000000001" customHeight="1" x14ac:dyDescent="0.2">
      <c r="A460" s="20">
        <v>9</v>
      </c>
      <c r="B460" s="21" t="s">
        <v>208</v>
      </c>
      <c r="C460" s="22">
        <v>29</v>
      </c>
      <c r="D460" s="22">
        <v>0</v>
      </c>
      <c r="E460" s="22">
        <f t="shared" si="20"/>
        <v>29</v>
      </c>
      <c r="F460" s="13" t="s">
        <v>805</v>
      </c>
    </row>
    <row r="461" spans="1:6" s="13" customFormat="1" ht="17.100000000000001" customHeight="1" x14ac:dyDescent="0.2">
      <c r="A461" s="20">
        <v>10</v>
      </c>
      <c r="B461" s="21" t="s">
        <v>179</v>
      </c>
      <c r="C461" s="22">
        <v>33</v>
      </c>
      <c r="D461" s="22">
        <v>0</v>
      </c>
      <c r="E461" s="22">
        <f t="shared" si="20"/>
        <v>33</v>
      </c>
      <c r="F461" s="13" t="s">
        <v>842</v>
      </c>
    </row>
    <row r="462" spans="1:6" s="13" customFormat="1" ht="17.100000000000001" customHeight="1" x14ac:dyDescent="0.2">
      <c r="A462" s="20">
        <v>11</v>
      </c>
      <c r="B462" s="21" t="s">
        <v>185</v>
      </c>
      <c r="C462" s="22">
        <v>55</v>
      </c>
      <c r="D462" s="22">
        <v>0</v>
      </c>
      <c r="E462" s="22">
        <f t="shared" si="20"/>
        <v>55</v>
      </c>
      <c r="F462" s="13" t="s">
        <v>832</v>
      </c>
    </row>
    <row r="463" spans="1:6" s="13" customFormat="1" ht="17.100000000000001" customHeight="1" x14ac:dyDescent="0.2">
      <c r="A463" s="20">
        <v>12</v>
      </c>
      <c r="B463" s="21" t="s">
        <v>168</v>
      </c>
      <c r="C463" s="22">
        <v>55</v>
      </c>
      <c r="D463" s="22">
        <v>0</v>
      </c>
      <c r="E463" s="22">
        <f t="shared" si="20"/>
        <v>55</v>
      </c>
      <c r="F463" s="13" t="s">
        <v>832</v>
      </c>
    </row>
    <row r="464" spans="1:6" s="13" customFormat="1" ht="17.100000000000001" customHeight="1" x14ac:dyDescent="0.2">
      <c r="A464" s="20">
        <v>13</v>
      </c>
      <c r="B464" s="21" t="s">
        <v>169</v>
      </c>
      <c r="C464" s="22">
        <v>52</v>
      </c>
      <c r="D464" s="22">
        <v>0</v>
      </c>
      <c r="E464" s="22">
        <f t="shared" si="20"/>
        <v>52</v>
      </c>
      <c r="F464" s="13" t="s">
        <v>832</v>
      </c>
    </row>
    <row r="465" spans="1:6" s="13" customFormat="1" ht="17.100000000000001" customHeight="1" x14ac:dyDescent="0.2">
      <c r="A465" s="20">
        <v>14</v>
      </c>
      <c r="B465" s="21" t="s">
        <v>174</v>
      </c>
      <c r="C465" s="22">
        <v>57</v>
      </c>
      <c r="D465" s="22">
        <v>0</v>
      </c>
      <c r="E465" s="22">
        <f t="shared" si="20"/>
        <v>57</v>
      </c>
      <c r="F465" s="13" t="s">
        <v>832</v>
      </c>
    </row>
    <row r="466" spans="1:6" s="13" customFormat="1" ht="17.100000000000001" customHeight="1" x14ac:dyDescent="0.2">
      <c r="A466" s="20">
        <v>15</v>
      </c>
      <c r="B466" s="21" t="s">
        <v>175</v>
      </c>
      <c r="C466" s="22">
        <v>55</v>
      </c>
      <c r="D466" s="22">
        <v>0</v>
      </c>
      <c r="E466" s="22">
        <f t="shared" si="20"/>
        <v>55</v>
      </c>
      <c r="F466" s="13" t="s">
        <v>832</v>
      </c>
    </row>
    <row r="467" spans="1:6" s="13" customFormat="1" ht="17.100000000000001" customHeight="1" x14ac:dyDescent="0.2">
      <c r="A467" s="20">
        <v>16</v>
      </c>
      <c r="B467" s="21" t="s">
        <v>165</v>
      </c>
      <c r="C467" s="22">
        <v>52</v>
      </c>
      <c r="D467" s="22">
        <v>0</v>
      </c>
      <c r="E467" s="22">
        <f t="shared" si="20"/>
        <v>52</v>
      </c>
      <c r="F467" s="13" t="s">
        <v>832</v>
      </c>
    </row>
    <row r="468" spans="1:6" s="13" customFormat="1" ht="17.100000000000001" customHeight="1" x14ac:dyDescent="0.2">
      <c r="A468" s="20">
        <v>17</v>
      </c>
      <c r="B468" s="21" t="s">
        <v>184</v>
      </c>
      <c r="C468" s="22">
        <v>2</v>
      </c>
      <c r="D468" s="22">
        <v>19</v>
      </c>
      <c r="E468" s="22">
        <f t="shared" si="20"/>
        <v>21</v>
      </c>
      <c r="F468" s="13" t="s">
        <v>808</v>
      </c>
    </row>
    <row r="469" spans="1:6" s="13" customFormat="1" ht="17.100000000000001" customHeight="1" x14ac:dyDescent="0.2">
      <c r="A469" s="20">
        <v>18</v>
      </c>
      <c r="B469" s="21" t="s">
        <v>177</v>
      </c>
      <c r="C469" s="22">
        <v>25</v>
      </c>
      <c r="D469" s="22">
        <v>2</v>
      </c>
      <c r="E469" s="22">
        <f t="shared" si="20"/>
        <v>27</v>
      </c>
      <c r="F469" s="13" t="s">
        <v>809</v>
      </c>
    </row>
    <row r="470" spans="1:6" s="13" customFormat="1" ht="17.100000000000001" customHeight="1" x14ac:dyDescent="0.2">
      <c r="A470" s="20">
        <v>19</v>
      </c>
      <c r="B470" s="21" t="s">
        <v>183</v>
      </c>
      <c r="C470" s="22">
        <v>70</v>
      </c>
      <c r="D470" s="22">
        <v>0</v>
      </c>
      <c r="E470" s="22">
        <f t="shared" si="20"/>
        <v>70</v>
      </c>
      <c r="F470" s="13" t="s">
        <v>831</v>
      </c>
    </row>
    <row r="471" spans="1:6" s="13" customFormat="1" ht="17.100000000000001" customHeight="1" x14ac:dyDescent="0.2">
      <c r="A471" s="20">
        <v>20</v>
      </c>
      <c r="B471" s="21" t="s">
        <v>200</v>
      </c>
      <c r="C471" s="22">
        <v>30</v>
      </c>
      <c r="D471" s="22">
        <v>18</v>
      </c>
      <c r="E471" s="22">
        <f t="shared" si="20"/>
        <v>48</v>
      </c>
      <c r="F471" s="13" t="s">
        <v>819</v>
      </c>
    </row>
    <row r="472" spans="1:6" s="13" customFormat="1" ht="17.100000000000001" customHeight="1" x14ac:dyDescent="0.2">
      <c r="A472" s="20">
        <v>21</v>
      </c>
      <c r="B472" s="21" t="s">
        <v>173</v>
      </c>
      <c r="C472" s="22">
        <v>33</v>
      </c>
      <c r="D472" s="22">
        <v>15</v>
      </c>
      <c r="E472" s="22">
        <f t="shared" si="20"/>
        <v>48</v>
      </c>
      <c r="F472" s="13" t="s">
        <v>819</v>
      </c>
    </row>
    <row r="473" spans="1:6" s="13" customFormat="1" ht="17.100000000000001" customHeight="1" x14ac:dyDescent="0.2">
      <c r="A473" s="20">
        <v>22</v>
      </c>
      <c r="B473" s="21" t="s">
        <v>163</v>
      </c>
      <c r="C473" s="22">
        <v>28</v>
      </c>
      <c r="D473" s="22">
        <v>14</v>
      </c>
      <c r="E473" s="22">
        <f t="shared" si="20"/>
        <v>42</v>
      </c>
      <c r="F473" s="13" t="s">
        <v>819</v>
      </c>
    </row>
    <row r="474" spans="1:6" s="13" customFormat="1" ht="17.100000000000001" customHeight="1" x14ac:dyDescent="0.2">
      <c r="A474" s="20">
        <v>23</v>
      </c>
      <c r="B474" s="21" t="s">
        <v>201</v>
      </c>
      <c r="C474" s="22">
        <v>35</v>
      </c>
      <c r="D474" s="22">
        <v>3</v>
      </c>
      <c r="E474" s="22">
        <f t="shared" si="20"/>
        <v>38</v>
      </c>
      <c r="F474" s="13" t="s">
        <v>811</v>
      </c>
    </row>
    <row r="475" spans="1:6" s="13" customFormat="1" ht="17.100000000000001" customHeight="1" x14ac:dyDescent="0.2">
      <c r="A475" s="20">
        <v>24</v>
      </c>
      <c r="B475" s="21" t="s">
        <v>187</v>
      </c>
      <c r="C475" s="22">
        <v>37</v>
      </c>
      <c r="D475" s="22">
        <v>18</v>
      </c>
      <c r="E475" s="22">
        <f t="shared" si="20"/>
        <v>55</v>
      </c>
      <c r="F475" s="13" t="s">
        <v>824</v>
      </c>
    </row>
    <row r="476" spans="1:6" s="13" customFormat="1" ht="17.100000000000001" customHeight="1" x14ac:dyDescent="0.2">
      <c r="A476" s="20">
        <v>25</v>
      </c>
      <c r="B476" s="21" t="s">
        <v>167</v>
      </c>
      <c r="C476" s="22">
        <v>38</v>
      </c>
      <c r="D476" s="22">
        <v>13</v>
      </c>
      <c r="E476" s="22">
        <f t="shared" si="20"/>
        <v>51</v>
      </c>
      <c r="F476" s="13" t="s">
        <v>824</v>
      </c>
    </row>
    <row r="477" spans="1:6" s="13" customFormat="1" ht="17.100000000000001" customHeight="1" x14ac:dyDescent="0.2">
      <c r="A477" s="20">
        <v>26</v>
      </c>
      <c r="B477" s="21" t="s">
        <v>206</v>
      </c>
      <c r="C477" s="22">
        <v>28</v>
      </c>
      <c r="D477" s="22">
        <v>13</v>
      </c>
      <c r="E477" s="22">
        <f t="shared" si="20"/>
        <v>41</v>
      </c>
      <c r="F477" s="13" t="s">
        <v>812</v>
      </c>
    </row>
    <row r="478" spans="1:6" s="13" customFormat="1" ht="17.100000000000001" customHeight="1" x14ac:dyDescent="0.2">
      <c r="A478" s="20">
        <v>27</v>
      </c>
      <c r="B478" s="21" t="s">
        <v>192</v>
      </c>
      <c r="C478" s="22">
        <v>49</v>
      </c>
      <c r="D478" s="22">
        <v>1</v>
      </c>
      <c r="E478" s="22">
        <f t="shared" si="20"/>
        <v>50</v>
      </c>
      <c r="F478" s="13" t="s">
        <v>813</v>
      </c>
    </row>
    <row r="479" spans="1:6" s="13" customFormat="1" ht="17.100000000000001" customHeight="1" x14ac:dyDescent="0.2">
      <c r="A479" s="20">
        <v>28</v>
      </c>
      <c r="B479" s="21" t="s">
        <v>176</v>
      </c>
      <c r="C479" s="22">
        <v>48</v>
      </c>
      <c r="D479" s="22">
        <v>0</v>
      </c>
      <c r="E479" s="22">
        <f t="shared" si="20"/>
        <v>48</v>
      </c>
      <c r="F479" s="13" t="s">
        <v>813</v>
      </c>
    </row>
    <row r="480" spans="1:6" s="13" customFormat="1" ht="17.100000000000001" customHeight="1" x14ac:dyDescent="0.2">
      <c r="A480" s="20">
        <v>29</v>
      </c>
      <c r="B480" s="21" t="s">
        <v>171</v>
      </c>
      <c r="C480" s="22">
        <v>48</v>
      </c>
      <c r="D480" s="22">
        <v>0</v>
      </c>
      <c r="E480" s="22">
        <f t="shared" si="20"/>
        <v>48</v>
      </c>
      <c r="F480" s="13" t="s">
        <v>813</v>
      </c>
    </row>
    <row r="481" spans="1:6" s="13" customFormat="1" ht="17.100000000000001" customHeight="1" x14ac:dyDescent="0.2">
      <c r="A481" s="20">
        <v>30</v>
      </c>
      <c r="B481" s="21" t="s">
        <v>197</v>
      </c>
      <c r="C481" s="22">
        <v>52</v>
      </c>
      <c r="D481" s="22">
        <v>5</v>
      </c>
      <c r="E481" s="22">
        <f t="shared" si="20"/>
        <v>57</v>
      </c>
      <c r="F481" s="13" t="s">
        <v>814</v>
      </c>
    </row>
    <row r="482" spans="1:6" s="13" customFormat="1" ht="17.100000000000001" customHeight="1" x14ac:dyDescent="0.2">
      <c r="A482" s="20">
        <v>31</v>
      </c>
      <c r="B482" s="21" t="s">
        <v>193</v>
      </c>
      <c r="C482" s="22">
        <v>28</v>
      </c>
      <c r="D482" s="22">
        <v>17</v>
      </c>
      <c r="E482" s="22">
        <f t="shared" si="20"/>
        <v>45</v>
      </c>
      <c r="F482" s="13" t="s">
        <v>825</v>
      </c>
    </row>
    <row r="483" spans="1:6" s="13" customFormat="1" ht="17.100000000000001" customHeight="1" x14ac:dyDescent="0.2">
      <c r="A483" s="20">
        <v>32</v>
      </c>
      <c r="B483" s="21" t="s">
        <v>199</v>
      </c>
      <c r="C483" s="22">
        <v>10</v>
      </c>
      <c r="D483" s="22">
        <v>22</v>
      </c>
      <c r="E483" s="22">
        <f t="shared" si="20"/>
        <v>32</v>
      </c>
      <c r="F483" s="13" t="s">
        <v>826</v>
      </c>
    </row>
    <row r="484" spans="1:6" s="13" customFormat="1" ht="17.100000000000001" customHeight="1" x14ac:dyDescent="0.2">
      <c r="A484" s="20">
        <v>33</v>
      </c>
      <c r="B484" s="21" t="s">
        <v>188</v>
      </c>
      <c r="C484" s="22">
        <v>17</v>
      </c>
      <c r="D484" s="22">
        <v>34</v>
      </c>
      <c r="E484" s="22">
        <f t="shared" si="20"/>
        <v>51</v>
      </c>
      <c r="F484" s="13" t="s">
        <v>815</v>
      </c>
    </row>
    <row r="485" spans="1:6" s="13" customFormat="1" ht="17.100000000000001" customHeight="1" x14ac:dyDescent="0.2">
      <c r="A485" s="20">
        <v>34</v>
      </c>
      <c r="B485" s="21" t="s">
        <v>194</v>
      </c>
      <c r="C485" s="22">
        <v>11</v>
      </c>
      <c r="D485" s="22">
        <v>26</v>
      </c>
      <c r="E485" s="22">
        <f t="shared" si="20"/>
        <v>37</v>
      </c>
      <c r="F485" s="13" t="s">
        <v>816</v>
      </c>
    </row>
    <row r="486" spans="1:6" s="13" customFormat="1" ht="17.100000000000001" customHeight="1" x14ac:dyDescent="0.2">
      <c r="A486" s="20">
        <v>35</v>
      </c>
      <c r="B486" s="21" t="s">
        <v>170</v>
      </c>
      <c r="C486" s="22">
        <v>22</v>
      </c>
      <c r="D486" s="22">
        <v>16</v>
      </c>
      <c r="E486" s="22">
        <f t="shared" si="20"/>
        <v>38</v>
      </c>
      <c r="F486" s="13" t="s">
        <v>816</v>
      </c>
    </row>
    <row r="487" spans="1:6" s="13" customFormat="1" ht="17.100000000000001" customHeight="1" x14ac:dyDescent="0.2">
      <c r="A487" s="20">
        <v>36</v>
      </c>
      <c r="B487" s="21" t="s">
        <v>195</v>
      </c>
      <c r="C487" s="22">
        <v>10</v>
      </c>
      <c r="D487" s="22">
        <v>18</v>
      </c>
      <c r="E487" s="22">
        <f t="shared" si="20"/>
        <v>28</v>
      </c>
      <c r="F487" s="13" t="s">
        <v>844</v>
      </c>
    </row>
    <row r="488" spans="1:6" s="13" customFormat="1" ht="17.100000000000001" customHeight="1" x14ac:dyDescent="0.2">
      <c r="A488" s="20">
        <v>37</v>
      </c>
      <c r="B488" s="21" t="s">
        <v>196</v>
      </c>
      <c r="C488" s="22">
        <v>9</v>
      </c>
      <c r="D488" s="22">
        <v>36</v>
      </c>
      <c r="E488" s="22">
        <f t="shared" si="20"/>
        <v>45</v>
      </c>
      <c r="F488" s="13" t="s">
        <v>827</v>
      </c>
    </row>
    <row r="489" spans="1:6" s="13" customFormat="1" ht="17.100000000000001" customHeight="1" x14ac:dyDescent="0.2">
      <c r="A489" s="20">
        <v>38</v>
      </c>
      <c r="B489" s="21" t="s">
        <v>198</v>
      </c>
      <c r="C489" s="22">
        <v>30</v>
      </c>
      <c r="D489" s="22">
        <v>21</v>
      </c>
      <c r="E489" s="22">
        <f t="shared" si="20"/>
        <v>51</v>
      </c>
      <c r="F489" s="13" t="s">
        <v>845</v>
      </c>
    </row>
    <row r="490" spans="1:6" s="13" customFormat="1" ht="17.100000000000001" customHeight="1" x14ac:dyDescent="0.2">
      <c r="A490" s="20">
        <v>39</v>
      </c>
      <c r="B490" s="21" t="s">
        <v>202</v>
      </c>
      <c r="C490" s="22">
        <v>17</v>
      </c>
      <c r="D490" s="22">
        <v>13</v>
      </c>
      <c r="E490" s="22">
        <f t="shared" si="20"/>
        <v>30</v>
      </c>
      <c r="F490" s="13" t="s">
        <v>820</v>
      </c>
    </row>
    <row r="491" spans="1:6" s="13" customFormat="1" ht="17.100000000000001" customHeight="1" x14ac:dyDescent="0.2">
      <c r="A491" s="20">
        <v>40</v>
      </c>
      <c r="B491" s="21" t="s">
        <v>189</v>
      </c>
      <c r="C491" s="22">
        <v>12</v>
      </c>
      <c r="D491" s="22">
        <v>38</v>
      </c>
      <c r="E491" s="22">
        <f t="shared" si="20"/>
        <v>50</v>
      </c>
      <c r="F491" s="13" t="s">
        <v>829</v>
      </c>
    </row>
    <row r="492" spans="1:6" s="13" customFormat="1" ht="17.100000000000001" customHeight="1" x14ac:dyDescent="0.2">
      <c r="A492" s="20">
        <v>41</v>
      </c>
      <c r="B492" s="21" t="s">
        <v>164</v>
      </c>
      <c r="C492" s="22">
        <v>19</v>
      </c>
      <c r="D492" s="22">
        <v>28</v>
      </c>
      <c r="E492" s="22">
        <f t="shared" si="20"/>
        <v>47</v>
      </c>
      <c r="F492" s="13" t="s">
        <v>829</v>
      </c>
    </row>
    <row r="493" spans="1:6" s="13" customFormat="1" ht="17.100000000000001" customHeight="1" x14ac:dyDescent="0.2">
      <c r="A493" s="20">
        <v>42</v>
      </c>
      <c r="B493" s="21" t="s">
        <v>203</v>
      </c>
      <c r="C493" s="22">
        <v>20</v>
      </c>
      <c r="D493" s="22">
        <v>23</v>
      </c>
      <c r="E493" s="22">
        <f t="shared" si="20"/>
        <v>43</v>
      </c>
      <c r="F493" s="13" t="s">
        <v>817</v>
      </c>
    </row>
    <row r="494" spans="1:6" s="13" customFormat="1" ht="17.100000000000001" customHeight="1" x14ac:dyDescent="0.2">
      <c r="A494" s="20">
        <v>43</v>
      </c>
      <c r="B494" s="21" t="s">
        <v>166</v>
      </c>
      <c r="C494" s="22">
        <v>23</v>
      </c>
      <c r="D494" s="22">
        <v>22</v>
      </c>
      <c r="E494" s="22">
        <f t="shared" si="20"/>
        <v>45</v>
      </c>
      <c r="F494" s="13" t="s">
        <v>817</v>
      </c>
    </row>
    <row r="495" spans="1:6" s="13" customFormat="1" ht="17.100000000000001" customHeight="1" x14ac:dyDescent="0.2">
      <c r="A495" s="20">
        <v>44</v>
      </c>
      <c r="B495" s="21" t="s">
        <v>204</v>
      </c>
      <c r="C495" s="22">
        <v>1</v>
      </c>
      <c r="D495" s="22">
        <v>21</v>
      </c>
      <c r="E495" s="22">
        <f t="shared" si="20"/>
        <v>22</v>
      </c>
      <c r="F495" s="13" t="s">
        <v>846</v>
      </c>
    </row>
    <row r="496" spans="1:6" s="13" customFormat="1" ht="17.100000000000001" customHeight="1" x14ac:dyDescent="0.2">
      <c r="A496" s="20">
        <v>45</v>
      </c>
      <c r="B496" s="21" t="s">
        <v>205</v>
      </c>
      <c r="C496" s="22">
        <v>7</v>
      </c>
      <c r="D496" s="22">
        <v>16</v>
      </c>
      <c r="E496" s="22">
        <f t="shared" si="20"/>
        <v>23</v>
      </c>
      <c r="F496" s="13" t="s">
        <v>834</v>
      </c>
    </row>
    <row r="497" spans="1:248" s="13" customFormat="1" ht="17.100000000000001" customHeight="1" x14ac:dyDescent="0.2">
      <c r="A497" s="20">
        <v>46</v>
      </c>
      <c r="B497" s="21" t="s">
        <v>191</v>
      </c>
      <c r="C497" s="22">
        <v>22</v>
      </c>
      <c r="D497" s="22">
        <v>0</v>
      </c>
      <c r="E497" s="22">
        <f t="shared" si="20"/>
        <v>22</v>
      </c>
      <c r="F497" s="13" t="s">
        <v>821</v>
      </c>
    </row>
    <row r="498" spans="1:248" s="13" customFormat="1" ht="18" customHeight="1" x14ac:dyDescent="0.2">
      <c r="A498" s="24" t="s">
        <v>59</v>
      </c>
      <c r="B498" s="23"/>
      <c r="C498" s="32">
        <f>SUM(C452:C497)</f>
        <v>1543</v>
      </c>
      <c r="D498" s="32">
        <f>SUM(D452:D497)</f>
        <v>475</v>
      </c>
      <c r="E498" s="32">
        <f>SUM(E452:E497)</f>
        <v>2018</v>
      </c>
    </row>
    <row r="499" spans="1:248" s="13" customFormat="1" ht="9.9499999999999993" customHeight="1" x14ac:dyDescent="0.2">
      <c r="A499" s="28"/>
      <c r="B499" s="29"/>
      <c r="C499" s="30"/>
      <c r="D499" s="30"/>
      <c r="E499" s="30"/>
    </row>
    <row r="500" spans="1:248" s="13" customFormat="1" ht="20.100000000000001" customHeight="1" x14ac:dyDescent="0.2">
      <c r="A500" s="65" t="s">
        <v>316</v>
      </c>
      <c r="B500" s="66"/>
      <c r="C500" s="66"/>
      <c r="D500" s="66"/>
      <c r="E500" s="67"/>
    </row>
    <row r="501" spans="1:248" s="13" customFormat="1" ht="20.100000000000001" customHeight="1" x14ac:dyDescent="0.2">
      <c r="A501" s="20">
        <v>1</v>
      </c>
      <c r="B501" s="58" t="s">
        <v>863</v>
      </c>
      <c r="C501" s="22">
        <v>1</v>
      </c>
      <c r="D501" s="22">
        <v>0</v>
      </c>
      <c r="E501" s="22">
        <f>SUM(C501:D501)</f>
        <v>1</v>
      </c>
      <c r="F501" s="13" t="s">
        <v>796</v>
      </c>
    </row>
    <row r="502" spans="1:248" s="13" customFormat="1" ht="20.100000000000001" customHeight="1" x14ac:dyDescent="0.2">
      <c r="A502" s="20">
        <v>2</v>
      </c>
      <c r="B502" s="58" t="s">
        <v>864</v>
      </c>
      <c r="C502" s="22">
        <v>1</v>
      </c>
      <c r="D502" s="22">
        <v>0</v>
      </c>
      <c r="E502" s="22">
        <f>SUM(C502:D502)</f>
        <v>1</v>
      </c>
      <c r="F502" s="13" t="s">
        <v>812</v>
      </c>
    </row>
    <row r="503" spans="1:248" s="13" customFormat="1" ht="20.100000000000001" customHeight="1" x14ac:dyDescent="0.2">
      <c r="A503" s="24" t="s">
        <v>59</v>
      </c>
      <c r="B503" s="23"/>
      <c r="C503" s="32">
        <f>SUM(C501:C502)</f>
        <v>2</v>
      </c>
      <c r="D503" s="32">
        <f>SUM(D501:D502)</f>
        <v>0</v>
      </c>
      <c r="E503" s="32">
        <f>SUM(E501:E502)</f>
        <v>2</v>
      </c>
    </row>
    <row r="504" spans="1:248" s="13" customFormat="1" ht="9.9499999999999993" customHeight="1" x14ac:dyDescent="0.2">
      <c r="A504" s="28"/>
      <c r="B504" s="29"/>
      <c r="C504" s="30"/>
      <c r="D504" s="30"/>
      <c r="E504" s="30"/>
    </row>
    <row r="505" spans="1:248" s="13" customFormat="1" ht="20.100000000000001" customHeight="1" x14ac:dyDescent="0.2">
      <c r="A505" s="65" t="s">
        <v>566</v>
      </c>
      <c r="B505" s="66"/>
      <c r="C505" s="66"/>
      <c r="D505" s="66"/>
      <c r="E505" s="67"/>
    </row>
    <row r="506" spans="1:248" s="13" customFormat="1" ht="20.100000000000001" customHeight="1" x14ac:dyDescent="0.2">
      <c r="A506" s="20">
        <v>1</v>
      </c>
      <c r="B506" s="58" t="s">
        <v>865</v>
      </c>
      <c r="C506" s="22">
        <v>4</v>
      </c>
      <c r="D506" s="22">
        <v>0</v>
      </c>
      <c r="E506" s="22">
        <f t="shared" ref="E506" si="21">SUM(C506:D506)</f>
        <v>4</v>
      </c>
      <c r="F506" s="13" t="s">
        <v>796</v>
      </c>
    </row>
    <row r="507" spans="1:248" s="13" customFormat="1" ht="20.100000000000001" customHeight="1" x14ac:dyDescent="0.2">
      <c r="A507" s="24" t="s">
        <v>59</v>
      </c>
      <c r="B507" s="23"/>
      <c r="C507" s="32">
        <f>SUM(C506:C506)</f>
        <v>4</v>
      </c>
      <c r="D507" s="32">
        <f>SUM(D506:D506)</f>
        <v>0</v>
      </c>
      <c r="E507" s="32">
        <f>SUM(E506:E506)</f>
        <v>4</v>
      </c>
    </row>
    <row r="508" spans="1:248" s="13" customFormat="1" ht="9.9499999999999993" customHeight="1" x14ac:dyDescent="0.2">
      <c r="A508" s="28"/>
      <c r="B508" s="29"/>
      <c r="C508" s="30"/>
      <c r="D508" s="30"/>
      <c r="E508" s="30"/>
    </row>
    <row r="509" spans="1:248" s="38" customFormat="1" ht="15" customHeight="1" x14ac:dyDescent="0.25">
      <c r="A509" s="33"/>
      <c r="B509" s="34"/>
      <c r="C509" s="35"/>
      <c r="D509" s="36"/>
      <c r="E509" s="36"/>
      <c r="F509" s="37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</row>
    <row r="510" spans="1:248" s="38" customFormat="1" ht="15.95" customHeight="1" x14ac:dyDescent="0.25">
      <c r="A510" s="39">
        <v>1</v>
      </c>
      <c r="B510" s="40" t="s">
        <v>762</v>
      </c>
      <c r="C510" s="41">
        <f>SUM(E14,E77,E123,E171)</f>
        <v>6712</v>
      </c>
      <c r="D510" s="36"/>
      <c r="E510" s="36"/>
      <c r="F510" s="37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</row>
    <row r="511" spans="1:248" s="38" customFormat="1" ht="15.95" customHeight="1" x14ac:dyDescent="0.25">
      <c r="A511" s="39">
        <v>2</v>
      </c>
      <c r="B511" s="40" t="s">
        <v>753</v>
      </c>
      <c r="C511" s="42">
        <f>SUM(E175,E185,E196,E204)</f>
        <v>444</v>
      </c>
      <c r="D511" s="36"/>
      <c r="E511" s="36"/>
      <c r="F511" s="37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</row>
    <row r="512" spans="1:248" s="38" customFormat="1" ht="15.95" customHeight="1" x14ac:dyDescent="0.25">
      <c r="A512" s="39">
        <v>3</v>
      </c>
      <c r="B512" s="40" t="s">
        <v>456</v>
      </c>
      <c r="C512" s="42">
        <f>E209</f>
        <v>16</v>
      </c>
      <c r="D512" s="36"/>
      <c r="E512" s="36"/>
      <c r="F512" s="37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</row>
    <row r="513" spans="1:248" s="38" customFormat="1" ht="15.95" customHeight="1" x14ac:dyDescent="0.25">
      <c r="A513" s="39">
        <v>4</v>
      </c>
      <c r="B513" s="40" t="s">
        <v>763</v>
      </c>
      <c r="C513" s="42">
        <f>SUM(E215,E221)</f>
        <v>52</v>
      </c>
      <c r="D513" s="36"/>
      <c r="E513" s="36"/>
      <c r="F513" s="37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</row>
    <row r="514" spans="1:248" s="38" customFormat="1" ht="15.95" customHeight="1" x14ac:dyDescent="0.25">
      <c r="A514" s="39">
        <v>5</v>
      </c>
      <c r="B514" s="43" t="s">
        <v>755</v>
      </c>
      <c r="C514" s="43">
        <f>SUM(E230,E236,E241)</f>
        <v>174</v>
      </c>
      <c r="D514" s="43"/>
      <c r="E514" s="43"/>
      <c r="F514" s="37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</row>
    <row r="515" spans="1:248" s="38" customFormat="1" ht="15.95" customHeight="1" x14ac:dyDescent="0.25">
      <c r="A515" s="39">
        <v>6</v>
      </c>
      <c r="B515" s="40" t="s">
        <v>756</v>
      </c>
      <c r="C515" s="43">
        <f>SUM(E249,E255)</f>
        <v>103</v>
      </c>
      <c r="D515" s="43"/>
      <c r="E515" s="43"/>
      <c r="F515" s="37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</row>
    <row r="516" spans="1:248" s="38" customFormat="1" ht="15.95" customHeight="1" x14ac:dyDescent="0.25">
      <c r="A516" s="39">
        <v>7</v>
      </c>
      <c r="B516" s="40" t="s">
        <v>764</v>
      </c>
      <c r="C516" s="42">
        <f>SUM(E260,E265,E282,E312)</f>
        <v>1793</v>
      </c>
      <c r="D516" s="36"/>
      <c r="E516" s="36"/>
      <c r="F516" s="37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</row>
    <row r="517" spans="1:248" s="38" customFormat="1" ht="15.95" customHeight="1" x14ac:dyDescent="0.25">
      <c r="A517" s="39">
        <v>8</v>
      </c>
      <c r="B517" s="40" t="s">
        <v>765</v>
      </c>
      <c r="C517" s="42">
        <f>E316</f>
        <v>6</v>
      </c>
      <c r="D517" s="36"/>
      <c r="E517" s="36"/>
      <c r="F517" s="37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</row>
    <row r="518" spans="1:248" s="38" customFormat="1" ht="15.95" customHeight="1" x14ac:dyDescent="0.25">
      <c r="A518" s="39">
        <v>9</v>
      </c>
      <c r="B518" s="40" t="s">
        <v>766</v>
      </c>
      <c r="C518" s="42">
        <f>E320</f>
        <v>60</v>
      </c>
      <c r="D518" s="36"/>
      <c r="E518" s="36"/>
      <c r="F518" s="37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</row>
    <row r="519" spans="1:248" s="38" customFormat="1" ht="15.95" customHeight="1" x14ac:dyDescent="0.25">
      <c r="A519" s="39">
        <v>10</v>
      </c>
      <c r="B519" s="40" t="s">
        <v>767</v>
      </c>
      <c r="C519" s="42">
        <f>E324</f>
        <v>49</v>
      </c>
      <c r="D519" s="36"/>
      <c r="E519" s="36"/>
      <c r="F519" s="37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</row>
    <row r="520" spans="1:248" s="38" customFormat="1" ht="15.95" customHeight="1" x14ac:dyDescent="0.25">
      <c r="A520" s="39">
        <v>11</v>
      </c>
      <c r="B520" s="40" t="s">
        <v>768</v>
      </c>
      <c r="C520" s="42">
        <f>E328</f>
        <v>129</v>
      </c>
      <c r="D520" s="36"/>
      <c r="E520" s="36"/>
      <c r="F520" s="37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</row>
    <row r="521" spans="1:248" s="38" customFormat="1" ht="15.95" customHeight="1" x14ac:dyDescent="0.25">
      <c r="A521" s="39">
        <v>12</v>
      </c>
      <c r="B521" s="40" t="s">
        <v>769</v>
      </c>
      <c r="C521" s="42">
        <f>SUM(E334,E339,E345)</f>
        <v>145</v>
      </c>
      <c r="D521" s="36"/>
      <c r="E521" s="36"/>
      <c r="F521" s="37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</row>
    <row r="522" spans="1:248" s="38" customFormat="1" ht="15.95" customHeight="1" x14ac:dyDescent="0.25">
      <c r="A522" s="39">
        <v>13</v>
      </c>
      <c r="B522" s="40" t="s">
        <v>770</v>
      </c>
      <c r="C522" s="41">
        <f>SUM(E351,E399,E448,E498)</f>
        <v>6644</v>
      </c>
      <c r="D522" s="36"/>
      <c r="E522" s="36"/>
      <c r="F522" s="37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</row>
    <row r="523" spans="1:248" s="38" customFormat="1" ht="15.95" customHeight="1" x14ac:dyDescent="0.25">
      <c r="A523" s="39">
        <v>14</v>
      </c>
      <c r="B523" s="44" t="s">
        <v>771</v>
      </c>
      <c r="C523" s="42">
        <f>SUM(E503)</f>
        <v>2</v>
      </c>
      <c r="D523" s="36"/>
      <c r="E523" s="36"/>
      <c r="F523" s="37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</row>
    <row r="524" spans="1:248" s="38" customFormat="1" ht="15.95" customHeight="1" x14ac:dyDescent="0.25">
      <c r="A524" s="39">
        <v>15</v>
      </c>
      <c r="B524" s="44" t="s">
        <v>772</v>
      </c>
      <c r="C524" s="45">
        <f>E507</f>
        <v>4</v>
      </c>
      <c r="D524" s="46"/>
      <c r="E524" s="46"/>
      <c r="F524" s="37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</row>
    <row r="525" spans="1:248" s="38" customFormat="1" ht="18" customHeight="1" x14ac:dyDescent="0.25">
      <c r="A525" s="33"/>
      <c r="B525" s="34" t="s">
        <v>773</v>
      </c>
      <c r="C525" s="47">
        <f>SUM(C510:C524)</f>
        <v>16333</v>
      </c>
      <c r="D525" s="35">
        <f>SUM(A76,A122,A170,A184,A195,A203,A208,A214,A220,A229,A235,A240,A248,A254,A264,A281,A309,A338,A344,A398,A447,A497)</f>
        <v>347</v>
      </c>
      <c r="E525" s="48" t="s">
        <v>62</v>
      </c>
      <c r="F525" s="37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</row>
    <row r="526" spans="1:248" s="38" customFormat="1" ht="18" customHeight="1" x14ac:dyDescent="0.25">
      <c r="A526" s="49"/>
      <c r="B526" s="50" t="s">
        <v>774</v>
      </c>
      <c r="C526" s="47">
        <f>SUM(C527:C534)</f>
        <v>5703</v>
      </c>
      <c r="D526" s="36"/>
      <c r="E526" s="36"/>
      <c r="F526" s="37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</row>
    <row r="527" spans="1:248" s="38" customFormat="1" ht="15.6" customHeight="1" x14ac:dyDescent="0.25">
      <c r="A527" s="39">
        <v>1</v>
      </c>
      <c r="B527" s="40" t="s">
        <v>762</v>
      </c>
      <c r="C527" s="41">
        <f>E171</f>
        <v>2093</v>
      </c>
      <c r="D527" s="73"/>
      <c r="E527" s="73"/>
      <c r="F527" s="37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</row>
    <row r="528" spans="1:248" s="38" customFormat="1" ht="15.6" customHeight="1" x14ac:dyDescent="0.25">
      <c r="A528" s="39">
        <v>2</v>
      </c>
      <c r="B528" s="40" t="s">
        <v>753</v>
      </c>
      <c r="C528" s="42">
        <f>E204</f>
        <v>135</v>
      </c>
      <c r="D528" s="78"/>
      <c r="E528" s="78"/>
      <c r="F528" s="37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</row>
    <row r="529" spans="1:248" s="38" customFormat="1" ht="15.6" customHeight="1" x14ac:dyDescent="0.25">
      <c r="A529" s="39">
        <v>3</v>
      </c>
      <c r="B529" s="43" t="s">
        <v>755</v>
      </c>
      <c r="C529" s="42">
        <f>E241</f>
        <v>18</v>
      </c>
      <c r="D529" s="78"/>
      <c r="E529" s="78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</row>
    <row r="530" spans="1:248" s="38" customFormat="1" ht="15.6" customHeight="1" x14ac:dyDescent="0.25">
      <c r="A530" s="39">
        <v>4</v>
      </c>
      <c r="B530" s="40" t="s">
        <v>756</v>
      </c>
      <c r="C530" s="42">
        <f>E255</f>
        <v>35</v>
      </c>
      <c r="D530" s="78"/>
      <c r="E530" s="78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</row>
    <row r="531" spans="1:248" s="38" customFormat="1" ht="15.6" customHeight="1" x14ac:dyDescent="0.25">
      <c r="A531" s="39">
        <v>5</v>
      </c>
      <c r="B531" s="40" t="s">
        <v>764</v>
      </c>
      <c r="C531" s="42">
        <f>E282</f>
        <v>365</v>
      </c>
      <c r="D531" s="73" t="s">
        <v>793</v>
      </c>
      <c r="E531" s="73"/>
      <c r="F531" s="37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</row>
    <row r="532" spans="1:248" s="38" customFormat="1" ht="15.6" customHeight="1" x14ac:dyDescent="0.25">
      <c r="A532" s="39">
        <v>6</v>
      </c>
      <c r="B532" s="40" t="s">
        <v>794</v>
      </c>
      <c r="C532" s="42">
        <f>E312</f>
        <v>983</v>
      </c>
      <c r="D532" s="73" t="s">
        <v>795</v>
      </c>
      <c r="E532" s="73"/>
      <c r="F532" s="37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</row>
    <row r="533" spans="1:248" s="38" customFormat="1" ht="15.6" customHeight="1" x14ac:dyDescent="0.25">
      <c r="A533" s="39">
        <v>7</v>
      </c>
      <c r="B533" s="40" t="s">
        <v>769</v>
      </c>
      <c r="C533" s="42">
        <f>E345</f>
        <v>56</v>
      </c>
      <c r="D533" s="73" t="s">
        <v>775</v>
      </c>
      <c r="E533" s="73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</row>
    <row r="534" spans="1:248" s="38" customFormat="1" ht="15.6" customHeight="1" x14ac:dyDescent="0.25">
      <c r="A534" s="39">
        <v>8</v>
      </c>
      <c r="B534" s="40" t="s">
        <v>770</v>
      </c>
      <c r="C534" s="41">
        <f>E498</f>
        <v>2018</v>
      </c>
      <c r="D534" s="73" t="s">
        <v>776</v>
      </c>
      <c r="E534" s="73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</row>
    <row r="535" spans="1:248" s="38" customFormat="1" ht="15.75" x14ac:dyDescent="0.25">
      <c r="A535" s="33"/>
      <c r="B535" s="43"/>
      <c r="C535" s="35"/>
      <c r="D535" s="36"/>
      <c r="E535" s="36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</row>
    <row r="536" spans="1:248" s="38" customFormat="1" ht="18" customHeight="1" x14ac:dyDescent="0.25">
      <c r="A536" s="33"/>
      <c r="B536" s="33"/>
      <c r="C536" s="74" t="s">
        <v>866</v>
      </c>
      <c r="D536" s="74"/>
      <c r="E536" s="74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  <c r="IL536" s="12"/>
      <c r="IM536" s="12"/>
      <c r="IN536" s="12"/>
    </row>
    <row r="537" spans="1:248" s="38" customFormat="1" ht="18" customHeight="1" x14ac:dyDescent="0.25">
      <c r="A537" s="75" t="s">
        <v>777</v>
      </c>
      <c r="B537" s="75"/>
      <c r="C537" s="76" t="s">
        <v>778</v>
      </c>
      <c r="D537" s="76"/>
      <c r="E537" s="76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  <c r="IL537" s="12"/>
      <c r="IM537" s="12"/>
      <c r="IN537" s="12"/>
    </row>
    <row r="538" spans="1:248" s="38" customFormat="1" ht="18" customHeight="1" x14ac:dyDescent="0.25">
      <c r="A538" s="33"/>
      <c r="B538" s="34"/>
      <c r="C538" s="35"/>
      <c r="D538" s="36"/>
      <c r="E538" s="36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  <c r="IL538" s="12"/>
      <c r="IM538" s="12"/>
      <c r="IN538" s="12"/>
    </row>
    <row r="539" spans="1:248" s="38" customFormat="1" ht="18" customHeight="1" x14ac:dyDescent="0.25">
      <c r="A539" s="33"/>
      <c r="B539" s="34"/>
      <c r="C539" s="35"/>
      <c r="D539" s="36"/>
      <c r="E539" s="36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</row>
    <row r="540" spans="1:248" s="38" customFormat="1" ht="18" customHeight="1" x14ac:dyDescent="0.25">
      <c r="A540" s="33"/>
      <c r="B540" s="34"/>
      <c r="C540" s="35"/>
      <c r="D540" s="36"/>
      <c r="E540" s="36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  <c r="IL540" s="12"/>
      <c r="IM540" s="12"/>
      <c r="IN540" s="12"/>
    </row>
    <row r="541" spans="1:248" s="38" customFormat="1" ht="18" customHeight="1" x14ac:dyDescent="0.25">
      <c r="A541" s="33"/>
      <c r="B541" s="34"/>
      <c r="C541" s="35"/>
      <c r="D541" s="36"/>
      <c r="E541" s="36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  <c r="IL541" s="12"/>
      <c r="IM541" s="12"/>
      <c r="IN541" s="12"/>
    </row>
    <row r="542" spans="1:248" s="38" customFormat="1" ht="18" customHeight="1" x14ac:dyDescent="0.25">
      <c r="A542" s="77" t="s">
        <v>779</v>
      </c>
      <c r="B542" s="77"/>
      <c r="C542" s="76" t="s">
        <v>780</v>
      </c>
      <c r="D542" s="76"/>
      <c r="E542" s="76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  <c r="IL542" s="12"/>
      <c r="IM542" s="12"/>
      <c r="IN542" s="12"/>
    </row>
    <row r="543" spans="1:248" s="38" customFormat="1" ht="15" x14ac:dyDescent="0.25">
      <c r="A543" s="51"/>
      <c r="B543" s="51"/>
      <c r="C543" s="64"/>
      <c r="D543" s="64"/>
      <c r="E543" s="64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  <c r="IL543" s="12"/>
      <c r="IM543" s="12"/>
      <c r="IN543" s="12"/>
    </row>
    <row r="544" spans="1:248" s="38" customFormat="1" ht="15.95" customHeight="1" x14ac:dyDescent="0.25">
      <c r="A544" s="53" t="s">
        <v>781</v>
      </c>
      <c r="B544" s="54"/>
      <c r="C544" s="59">
        <v>2061</v>
      </c>
      <c r="D544" s="51"/>
      <c r="E544" s="51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</row>
    <row r="545" spans="1:248" s="38" customFormat="1" ht="15.95" customHeight="1" x14ac:dyDescent="0.25">
      <c r="A545" s="55" t="s">
        <v>782</v>
      </c>
      <c r="B545" s="51"/>
      <c r="C545" s="60">
        <v>1281</v>
      </c>
      <c r="D545" s="51"/>
      <c r="E545" s="51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  <c r="IL545" s="12"/>
      <c r="IM545" s="12"/>
      <c r="IN545" s="12"/>
    </row>
    <row r="546" spans="1:248" s="38" customFormat="1" ht="15.95" customHeight="1" x14ac:dyDescent="0.25">
      <c r="A546" s="55" t="s">
        <v>783</v>
      </c>
      <c r="B546" s="51"/>
      <c r="C546" s="60">
        <v>1862</v>
      </c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  <c r="IL546" s="12"/>
      <c r="IM546" s="12"/>
      <c r="IN546" s="12"/>
    </row>
    <row r="547" spans="1:248" s="38" customFormat="1" ht="15.95" customHeight="1" x14ac:dyDescent="0.25">
      <c r="A547" s="53" t="s">
        <v>784</v>
      </c>
      <c r="B547" s="54"/>
      <c r="C547" s="59">
        <v>3817</v>
      </c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  <c r="IL547" s="12"/>
      <c r="IM547" s="12"/>
      <c r="IN547" s="12"/>
    </row>
    <row r="548" spans="1:248" s="38" customFormat="1" ht="15.95" customHeight="1" x14ac:dyDescent="0.25">
      <c r="A548" s="55" t="s">
        <v>785</v>
      </c>
      <c r="B548" s="51"/>
      <c r="C548" s="55">
        <v>246</v>
      </c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</row>
    <row r="549" spans="1:248" s="38" customFormat="1" ht="15.95" customHeight="1" x14ac:dyDescent="0.25">
      <c r="A549" s="53" t="s">
        <v>786</v>
      </c>
      <c r="B549" s="54"/>
      <c r="C549" s="59">
        <v>3609</v>
      </c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  <c r="IL549" s="12"/>
      <c r="IM549" s="12"/>
      <c r="IN549" s="12"/>
    </row>
    <row r="550" spans="1:248" s="38" customFormat="1" ht="15.95" customHeight="1" x14ac:dyDescent="0.25">
      <c r="A550" s="55" t="s">
        <v>787</v>
      </c>
      <c r="B550" s="51"/>
      <c r="C550" s="60">
        <v>2424</v>
      </c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</row>
    <row r="551" spans="1:248" s="38" customFormat="1" ht="15.95" customHeight="1" x14ac:dyDescent="0.25">
      <c r="A551" s="55" t="s">
        <v>788</v>
      </c>
      <c r="B551" s="51"/>
      <c r="C551" s="55">
        <v>809</v>
      </c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</row>
    <row r="552" spans="1:248" s="38" customFormat="1" ht="15.95" customHeight="1" x14ac:dyDescent="0.25">
      <c r="A552" s="55" t="s">
        <v>789</v>
      </c>
      <c r="B552" s="51"/>
      <c r="C552" s="55">
        <v>224</v>
      </c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  <c r="IL552" s="12"/>
      <c r="IM552" s="12"/>
      <c r="IN552" s="12"/>
    </row>
    <row r="553" spans="1:248" s="38" customFormat="1" ht="15.95" customHeight="1" x14ac:dyDescent="0.25">
      <c r="A553" s="51"/>
      <c r="B553" s="62" t="s">
        <v>790</v>
      </c>
      <c r="C553" s="61">
        <f>SUM(C544:C552)</f>
        <v>16333</v>
      </c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  <c r="IL553" s="12"/>
      <c r="IM553" s="12"/>
      <c r="IN553" s="12"/>
    </row>
    <row r="554" spans="1:248" x14ac:dyDescent="0.2">
      <c r="B554" s="16"/>
    </row>
    <row r="555" spans="1:248" ht="14.25" customHeight="1" x14ac:dyDescent="0.2"/>
    <row r="556" spans="1:248" ht="14.25" customHeight="1" x14ac:dyDescent="0.2"/>
    <row r="557" spans="1:248" ht="14.25" customHeight="1" x14ac:dyDescent="0.2"/>
    <row r="558" spans="1:248" ht="14.25" customHeight="1" x14ac:dyDescent="0.2"/>
    <row r="559" spans="1:248" ht="14.25" customHeight="1" x14ac:dyDescent="0.2"/>
    <row r="560" spans="1:248" ht="14.25" customHeight="1" x14ac:dyDescent="0.2"/>
    <row r="561" ht="14.25" customHeight="1" x14ac:dyDescent="0.2"/>
    <row r="562" ht="14.25" customHeight="1" x14ac:dyDescent="0.2"/>
  </sheetData>
  <mergeCells count="83">
    <mergeCell ref="A16:E16"/>
    <mergeCell ref="A17:E17"/>
    <mergeCell ref="A79:E79"/>
    <mergeCell ref="A4:E4"/>
    <mergeCell ref="A5:E5"/>
    <mergeCell ref="A7:B8"/>
    <mergeCell ref="A10:E10"/>
    <mergeCell ref="A80:E80"/>
    <mergeCell ref="A125:E125"/>
    <mergeCell ref="A126:E126"/>
    <mergeCell ref="A173:E173"/>
    <mergeCell ref="A177:E177"/>
    <mergeCell ref="A223:E223"/>
    <mergeCell ref="A178:E178"/>
    <mergeCell ref="A187:E187"/>
    <mergeCell ref="A188:E188"/>
    <mergeCell ref="A198:E198"/>
    <mergeCell ref="A199:E199"/>
    <mergeCell ref="A206:E206"/>
    <mergeCell ref="A207:E207"/>
    <mergeCell ref="A211:E211"/>
    <mergeCell ref="A212:E212"/>
    <mergeCell ref="A217:E217"/>
    <mergeCell ref="A218:E218"/>
    <mergeCell ref="A244:E244"/>
    <mergeCell ref="A251:E251"/>
    <mergeCell ref="A252:E252"/>
    <mergeCell ref="A257:E257"/>
    <mergeCell ref="A224:E224"/>
    <mergeCell ref="A232:E232"/>
    <mergeCell ref="A233:E233"/>
    <mergeCell ref="A238:E238"/>
    <mergeCell ref="A239:E239"/>
    <mergeCell ref="A243:E243"/>
    <mergeCell ref="A262:E262"/>
    <mergeCell ref="A263:E263"/>
    <mergeCell ref="A267:E267"/>
    <mergeCell ref="A268:E268"/>
    <mergeCell ref="A269:A270"/>
    <mergeCell ref="A307:A308"/>
    <mergeCell ref="A275:A276"/>
    <mergeCell ref="A277:A278"/>
    <mergeCell ref="A279:A280"/>
    <mergeCell ref="A284:E284"/>
    <mergeCell ref="A285:E285"/>
    <mergeCell ref="A287:A288"/>
    <mergeCell ref="A289:A290"/>
    <mergeCell ref="A291:A292"/>
    <mergeCell ref="A295:A296"/>
    <mergeCell ref="A299:A300"/>
    <mergeCell ref="A305:A306"/>
    <mergeCell ref="A326:E326"/>
    <mergeCell ref="A330:E330"/>
    <mergeCell ref="A314:E314"/>
    <mergeCell ref="A318:E318"/>
    <mergeCell ref="A322:E322"/>
    <mergeCell ref="A347:E347"/>
    <mergeCell ref="A336:E336"/>
    <mergeCell ref="A337:E337"/>
    <mergeCell ref="A341:E341"/>
    <mergeCell ref="A342:E342"/>
    <mergeCell ref="D532:E532"/>
    <mergeCell ref="A500:E500"/>
    <mergeCell ref="A505:E505"/>
    <mergeCell ref="A353:E353"/>
    <mergeCell ref="A354:E354"/>
    <mergeCell ref="A401:E401"/>
    <mergeCell ref="A402:E402"/>
    <mergeCell ref="A450:E450"/>
    <mergeCell ref="A451:E451"/>
    <mergeCell ref="D527:E527"/>
    <mergeCell ref="D528:E528"/>
    <mergeCell ref="D529:E529"/>
    <mergeCell ref="D530:E530"/>
    <mergeCell ref="D531:E531"/>
    <mergeCell ref="C543:E543"/>
    <mergeCell ref="D533:E533"/>
    <mergeCell ref="D534:E534"/>
    <mergeCell ref="C536:E536"/>
    <mergeCell ref="A537:B537"/>
    <mergeCell ref="C537:E537"/>
    <mergeCell ref="A542:B542"/>
    <mergeCell ref="C542:E542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9" width="9.140625" style="1" customWidth="1"/>
    <col min="20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6" t="s">
        <v>16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7" t="s">
        <v>0</v>
      </c>
      <c r="B8" s="88" t="s">
        <v>5</v>
      </c>
      <c r="C8" s="88" t="s">
        <v>6</v>
      </c>
      <c r="D8" s="88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7" t="s">
        <v>8</v>
      </c>
      <c r="P8" s="87"/>
      <c r="Q8" s="87" t="s">
        <v>12</v>
      </c>
      <c r="R8" s="87"/>
      <c r="S8" s="87" t="s">
        <v>2</v>
      </c>
    </row>
    <row r="9" spans="1:19" ht="18" customHeight="1" x14ac:dyDescent="0.2">
      <c r="A9" s="87"/>
      <c r="B9" s="88"/>
      <c r="C9" s="88"/>
      <c r="D9" s="88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7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9" t="s">
        <v>4</v>
      </c>
      <c r="P13" s="89"/>
      <c r="Q13" s="89"/>
      <c r="R13" s="89"/>
      <c r="S13" s="89"/>
    </row>
    <row r="14" spans="1:19" ht="18" customHeight="1" x14ac:dyDescent="0.2">
      <c r="B14" s="90" t="s">
        <v>40</v>
      </c>
      <c r="C14" s="90"/>
      <c r="D14" s="90"/>
      <c r="O14" s="90" t="s">
        <v>3</v>
      </c>
      <c r="P14" s="90"/>
      <c r="Q14" s="90"/>
      <c r="R14" s="90"/>
      <c r="S14" s="90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91" t="s">
        <v>1</v>
      </c>
      <c r="C18" s="91"/>
      <c r="D18" s="91"/>
      <c r="O18" s="91" t="s">
        <v>1</v>
      </c>
      <c r="P18" s="91"/>
      <c r="Q18" s="91"/>
      <c r="R18" s="91"/>
      <c r="S18" s="91"/>
    </row>
  </sheetData>
  <mergeCells count="13">
    <mergeCell ref="O13:S13"/>
    <mergeCell ref="O14:S14"/>
    <mergeCell ref="O18:S18"/>
    <mergeCell ref="B14:D14"/>
    <mergeCell ref="B18:D18"/>
    <mergeCell ref="A4:S4"/>
    <mergeCell ref="S8:S9"/>
    <mergeCell ref="Q8:R8"/>
    <mergeCell ref="O8:P8"/>
    <mergeCell ref="A8:A9"/>
    <mergeCell ref="B8:B9"/>
    <mergeCell ref="C8:C9"/>
    <mergeCell ref="D8:D9"/>
  </mergeCells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PM</vt:lpstr>
      <vt:lpstr>BC-TC</vt:lpstr>
      <vt:lpstr>Ket Qua Hoc Ky</vt:lpstr>
      <vt:lpstr>'BC-TC'!Print_Area</vt:lpstr>
      <vt:lpstr>'Ket Qua Hoc Ky'!Print_Area</vt:lpstr>
      <vt:lpstr>PM!Print_Area</vt:lpstr>
      <vt:lpstr>'BC-TC'!Print_Titles</vt:lpstr>
      <vt:lpstr>PM!Print_Titles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 Nu</cp:lastModifiedBy>
  <cp:lastPrinted>2023-01-03T23:56:10Z</cp:lastPrinted>
  <dcterms:created xsi:type="dcterms:W3CDTF">2011-04-14T01:26:55Z</dcterms:created>
  <dcterms:modified xsi:type="dcterms:W3CDTF">2023-04-22T00:46:33Z</dcterms:modified>
</cp:coreProperties>
</file>