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510" yWindow="600" windowWidth="10215" windowHeight="3480" firstSheet="1" activeTab="1"/>
  </bookViews>
  <sheets>
    <sheet name="Kangatang" sheetId="3" state="veryHidden" r:id="rId1"/>
    <sheet name="PM" sheetId="1" r:id="rId2"/>
    <sheet name="BC-TC" sheetId="5" r:id="rId3"/>
    <sheet name="Ket Qua Hoc Ky" sheetId="2" state="hidden" r:id="rId4"/>
  </sheets>
  <definedNames>
    <definedName name="_xlnm.Print_Area" localSheetId="2">'BC-TC'!$A$1:$E$565</definedName>
    <definedName name="_xlnm.Print_Area" localSheetId="3">'Ket Qua Hoc Ky'!$A$1:$S$18</definedName>
    <definedName name="_xlnm.Print_Area" localSheetId="1">PM!$A$1:$E$891</definedName>
    <definedName name="_xlnm.Print_Titles" localSheetId="2">'BC-TC'!$9:$9</definedName>
    <definedName name="_xlnm.Print_Titles" localSheetId="1">PM!$9:$9</definedName>
  </definedNames>
  <calcPr calcId="144525"/>
</workbook>
</file>

<file path=xl/calcChain.xml><?xml version="1.0" encoding="utf-8"?>
<calcChain xmlns="http://schemas.openxmlformats.org/spreadsheetml/2006/main">
  <c r="C887" i="1" l="1"/>
  <c r="C888" i="1"/>
  <c r="C889" i="1"/>
  <c r="C531" i="5"/>
  <c r="C530" i="5"/>
  <c r="C525" i="5"/>
  <c r="C519" i="5"/>
  <c r="D8" i="5"/>
  <c r="E8" i="5"/>
  <c r="C8" i="5"/>
  <c r="E15" i="5"/>
  <c r="E16" i="5"/>
  <c r="E17" i="5"/>
  <c r="C18" i="5"/>
  <c r="D18" i="5"/>
  <c r="D534" i="5"/>
  <c r="D516" i="5"/>
  <c r="C516" i="5"/>
  <c r="E515" i="5"/>
  <c r="E516" i="5" s="1"/>
  <c r="C533" i="5" s="1"/>
  <c r="D511" i="5"/>
  <c r="C511" i="5"/>
  <c r="E510" i="5"/>
  <c r="E511" i="5" s="1"/>
  <c r="D506" i="5"/>
  <c r="C506" i="5"/>
  <c r="E505" i="5"/>
  <c r="E506" i="5" s="1"/>
  <c r="D501" i="5"/>
  <c r="C501" i="5"/>
  <c r="E500" i="5"/>
  <c r="E499" i="5"/>
  <c r="E498" i="5"/>
  <c r="E497" i="5"/>
  <c r="E496" i="5"/>
  <c r="E495" i="5"/>
  <c r="E494" i="5"/>
  <c r="E493" i="5"/>
  <c r="E492" i="5"/>
  <c r="E491" i="5"/>
  <c r="E490" i="5"/>
  <c r="E489" i="5"/>
  <c r="E488" i="5"/>
  <c r="E487" i="5"/>
  <c r="E486" i="5"/>
  <c r="E485" i="5"/>
  <c r="E484" i="5"/>
  <c r="E483" i="5"/>
  <c r="E482" i="5"/>
  <c r="E481" i="5"/>
  <c r="E480" i="5"/>
  <c r="E479" i="5"/>
  <c r="E478" i="5"/>
  <c r="E477" i="5"/>
  <c r="E476" i="5"/>
  <c r="E475" i="5"/>
  <c r="E474" i="5"/>
  <c r="E473" i="5"/>
  <c r="E472" i="5"/>
  <c r="E471" i="5"/>
  <c r="E470" i="5"/>
  <c r="E469" i="5"/>
  <c r="E468" i="5"/>
  <c r="E467" i="5"/>
  <c r="E466" i="5"/>
  <c r="E465" i="5"/>
  <c r="E464" i="5"/>
  <c r="E463" i="5"/>
  <c r="E462" i="5"/>
  <c r="E461" i="5"/>
  <c r="E460" i="5"/>
  <c r="E459" i="5"/>
  <c r="E458" i="5"/>
  <c r="E457" i="5"/>
  <c r="E456" i="5"/>
  <c r="E455" i="5"/>
  <c r="D451" i="5"/>
  <c r="C451" i="5"/>
  <c r="E450" i="5"/>
  <c r="E449" i="5"/>
  <c r="E448" i="5"/>
  <c r="E447" i="5"/>
  <c r="E446" i="5"/>
  <c r="E445" i="5"/>
  <c r="E444" i="5"/>
  <c r="E443" i="5"/>
  <c r="E442" i="5"/>
  <c r="E441" i="5"/>
  <c r="E440" i="5"/>
  <c r="E439" i="5"/>
  <c r="E438" i="5"/>
  <c r="E437" i="5"/>
  <c r="E436" i="5"/>
  <c r="E435" i="5"/>
  <c r="E434" i="5"/>
  <c r="E433" i="5"/>
  <c r="E432" i="5"/>
  <c r="E431" i="5"/>
  <c r="E430" i="5"/>
  <c r="E429" i="5"/>
  <c r="E428" i="5"/>
  <c r="E427" i="5"/>
  <c r="E426" i="5"/>
  <c r="E425" i="5"/>
  <c r="E424" i="5"/>
  <c r="E423" i="5"/>
  <c r="E422" i="5"/>
  <c r="E421" i="5"/>
  <c r="E420" i="5"/>
  <c r="E419" i="5"/>
  <c r="E418" i="5"/>
  <c r="E417" i="5"/>
  <c r="E416" i="5"/>
  <c r="E415" i="5"/>
  <c r="E414" i="5"/>
  <c r="E413" i="5"/>
  <c r="E412" i="5"/>
  <c r="E411" i="5"/>
  <c r="E410" i="5"/>
  <c r="E409" i="5"/>
  <c r="E408" i="5"/>
  <c r="E407" i="5"/>
  <c r="D403" i="5"/>
  <c r="C403" i="5"/>
  <c r="E402" i="5"/>
  <c r="E401" i="5"/>
  <c r="E400" i="5"/>
  <c r="E399" i="5"/>
  <c r="E398" i="5"/>
  <c r="E397" i="5"/>
  <c r="E396" i="5"/>
  <c r="E395" i="5"/>
  <c r="E394" i="5"/>
  <c r="E393" i="5"/>
  <c r="E392" i="5"/>
  <c r="E391" i="5"/>
  <c r="E390" i="5"/>
  <c r="E389" i="5"/>
  <c r="E388" i="5"/>
  <c r="E387" i="5"/>
  <c r="E386" i="5"/>
  <c r="E385" i="5"/>
  <c r="E384" i="5"/>
  <c r="E383" i="5"/>
  <c r="E382" i="5"/>
  <c r="E381" i="5"/>
  <c r="E380" i="5"/>
  <c r="E379" i="5"/>
  <c r="E378" i="5"/>
  <c r="E377" i="5"/>
  <c r="E376" i="5"/>
  <c r="E375" i="5"/>
  <c r="E374" i="5"/>
  <c r="E373" i="5"/>
  <c r="E372" i="5"/>
  <c r="E371" i="5"/>
  <c r="E370" i="5"/>
  <c r="E369" i="5"/>
  <c r="E368" i="5"/>
  <c r="E367" i="5"/>
  <c r="E366" i="5"/>
  <c r="E365" i="5"/>
  <c r="E364" i="5"/>
  <c r="E363" i="5"/>
  <c r="E362" i="5"/>
  <c r="E361" i="5"/>
  <c r="E360" i="5"/>
  <c r="D356" i="5"/>
  <c r="C356" i="5"/>
  <c r="E355" i="5"/>
  <c r="E354" i="5"/>
  <c r="E353" i="5"/>
  <c r="D350" i="5"/>
  <c r="C350" i="5"/>
  <c r="E349" i="5"/>
  <c r="E348" i="5"/>
  <c r="D344" i="5"/>
  <c r="C344" i="5"/>
  <c r="E343" i="5"/>
  <c r="E344" i="5" s="1"/>
  <c r="D339" i="5"/>
  <c r="C339" i="5"/>
  <c r="E338" i="5"/>
  <c r="E337" i="5"/>
  <c r="E336" i="5"/>
  <c r="D333" i="5"/>
  <c r="C333" i="5"/>
  <c r="E332" i="5"/>
  <c r="D329" i="5"/>
  <c r="C329" i="5"/>
  <c r="E328" i="5"/>
  <c r="D325" i="5"/>
  <c r="C325" i="5"/>
  <c r="E324" i="5"/>
  <c r="D321" i="5"/>
  <c r="C321" i="5"/>
  <c r="E320" i="5"/>
  <c r="D317" i="5"/>
  <c r="C317" i="5"/>
  <c r="E316" i="5"/>
  <c r="E315" i="5"/>
  <c r="E314" i="5"/>
  <c r="E313" i="5"/>
  <c r="E312" i="5"/>
  <c r="E311" i="5"/>
  <c r="E310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E296" i="5"/>
  <c r="E295" i="5"/>
  <c r="E294" i="5"/>
  <c r="E293" i="5"/>
  <c r="E292" i="5"/>
  <c r="E291" i="5"/>
  <c r="D287" i="5"/>
  <c r="C287" i="5"/>
  <c r="E286" i="5"/>
  <c r="E285" i="5"/>
  <c r="E284" i="5"/>
  <c r="E283" i="5"/>
  <c r="E282" i="5"/>
  <c r="E281" i="5"/>
  <c r="E280" i="5"/>
  <c r="E279" i="5"/>
  <c r="E278" i="5"/>
  <c r="E277" i="5"/>
  <c r="E276" i="5"/>
  <c r="E275" i="5"/>
  <c r="E274" i="5"/>
  <c r="D270" i="5"/>
  <c r="C270" i="5"/>
  <c r="E269" i="5"/>
  <c r="E270" i="5" s="1"/>
  <c r="D265" i="5"/>
  <c r="C265" i="5"/>
  <c r="E264" i="5"/>
  <c r="E263" i="5"/>
  <c r="E262" i="5"/>
  <c r="D259" i="5"/>
  <c r="C259" i="5"/>
  <c r="E258" i="5"/>
  <c r="E257" i="5"/>
  <c r="D253" i="5"/>
  <c r="C253" i="5"/>
  <c r="E252" i="5"/>
  <c r="E251" i="5"/>
  <c r="E250" i="5"/>
  <c r="E249" i="5"/>
  <c r="D245" i="5"/>
  <c r="C245" i="5"/>
  <c r="E244" i="5"/>
  <c r="E245" i="5" s="1"/>
  <c r="C538" i="5" s="1"/>
  <c r="D240" i="5"/>
  <c r="C240" i="5"/>
  <c r="E239" i="5"/>
  <c r="E238" i="5"/>
  <c r="D234" i="5"/>
  <c r="C234" i="5"/>
  <c r="E233" i="5"/>
  <c r="E232" i="5"/>
  <c r="E231" i="5"/>
  <c r="E230" i="5"/>
  <c r="E229" i="5"/>
  <c r="D225" i="5"/>
  <c r="C225" i="5"/>
  <c r="E224" i="5"/>
  <c r="E223" i="5"/>
  <c r="D219" i="5"/>
  <c r="C219" i="5"/>
  <c r="E218" i="5"/>
  <c r="E217" i="5"/>
  <c r="D213" i="5"/>
  <c r="C213" i="5"/>
  <c r="E212" i="5"/>
  <c r="E213" i="5" s="1"/>
  <c r="C521" i="5" s="1"/>
  <c r="D208" i="5"/>
  <c r="C208" i="5"/>
  <c r="E207" i="5"/>
  <c r="E206" i="5"/>
  <c r="E205" i="5"/>
  <c r="E204" i="5"/>
  <c r="D200" i="5"/>
  <c r="C200" i="5"/>
  <c r="E199" i="5"/>
  <c r="E198" i="5"/>
  <c r="E197" i="5"/>
  <c r="E196" i="5"/>
  <c r="E195" i="5"/>
  <c r="E194" i="5"/>
  <c r="E193" i="5"/>
  <c r="D189" i="5"/>
  <c r="C189" i="5"/>
  <c r="E188" i="5"/>
  <c r="E187" i="5"/>
  <c r="E186" i="5"/>
  <c r="E185" i="5"/>
  <c r="E184" i="5"/>
  <c r="E183" i="5"/>
  <c r="D179" i="5"/>
  <c r="C179" i="5"/>
  <c r="E178" i="5"/>
  <c r="D175" i="5"/>
  <c r="C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D127" i="5"/>
  <c r="C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D81" i="5"/>
  <c r="C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D12" i="5"/>
  <c r="C12" i="5"/>
  <c r="E11" i="5"/>
  <c r="D862" i="1"/>
  <c r="D583" i="1"/>
  <c r="C583" i="1"/>
  <c r="E582" i="1"/>
  <c r="E581" i="1"/>
  <c r="D486" i="1"/>
  <c r="C486" i="1"/>
  <c r="E476" i="1"/>
  <c r="E474" i="1"/>
  <c r="E485" i="1"/>
  <c r="E481" i="1"/>
  <c r="E480" i="1"/>
  <c r="E484" i="1"/>
  <c r="E478" i="1"/>
  <c r="E475" i="1"/>
  <c r="E483" i="1"/>
  <c r="E473" i="1"/>
  <c r="E477" i="1"/>
  <c r="E482" i="1"/>
  <c r="E479" i="1"/>
  <c r="D516" i="1"/>
  <c r="C516" i="1"/>
  <c r="E494" i="1"/>
  <c r="E500" i="1"/>
  <c r="E508" i="1"/>
  <c r="E514" i="1"/>
  <c r="E502" i="1"/>
  <c r="E501" i="1"/>
  <c r="E512" i="1"/>
  <c r="E504" i="1"/>
  <c r="E507" i="1"/>
  <c r="E511" i="1"/>
  <c r="E505" i="1"/>
  <c r="E509" i="1"/>
  <c r="E515" i="1"/>
  <c r="E493" i="1"/>
  <c r="E506" i="1"/>
  <c r="E490" i="1"/>
  <c r="E497" i="1"/>
  <c r="E492" i="1"/>
  <c r="E503" i="1"/>
  <c r="E491" i="1"/>
  <c r="E495" i="1"/>
  <c r="E496" i="1"/>
  <c r="E510" i="1"/>
  <c r="E499" i="1"/>
  <c r="E513" i="1"/>
  <c r="E498" i="1"/>
  <c r="E253" i="5" l="1"/>
  <c r="E259" i="5"/>
  <c r="C539" i="5" s="1"/>
  <c r="E333" i="5"/>
  <c r="C529" i="5" s="1"/>
  <c r="E339" i="5"/>
  <c r="E350" i="5"/>
  <c r="C542" i="5" s="1"/>
  <c r="E356" i="5"/>
  <c r="E451" i="5"/>
  <c r="E18" i="5"/>
  <c r="E501" i="5"/>
  <c r="C543" i="5" s="1"/>
  <c r="E200" i="5"/>
  <c r="E208" i="5"/>
  <c r="C537" i="5" s="1"/>
  <c r="E240" i="5"/>
  <c r="E265" i="5"/>
  <c r="E12" i="5"/>
  <c r="C532" i="5"/>
  <c r="E81" i="5"/>
  <c r="E127" i="5"/>
  <c r="E175" i="5"/>
  <c r="C536" i="5" s="1"/>
  <c r="E179" i="5"/>
  <c r="E189" i="5"/>
  <c r="E219" i="5"/>
  <c r="E225" i="5"/>
  <c r="E234" i="5"/>
  <c r="E287" i="5"/>
  <c r="C540" i="5" s="1"/>
  <c r="E317" i="5"/>
  <c r="C541" i="5" s="1"/>
  <c r="E321" i="5"/>
  <c r="C526" i="5" s="1"/>
  <c r="E325" i="5"/>
  <c r="C527" i="5" s="1"/>
  <c r="E329" i="5"/>
  <c r="C528" i="5" s="1"/>
  <c r="E403" i="5"/>
  <c r="C564" i="5"/>
  <c r="E583" i="1"/>
  <c r="E516" i="1"/>
  <c r="C869" i="1" s="1"/>
  <c r="E486" i="1"/>
  <c r="C868" i="1" s="1"/>
  <c r="D417" i="1"/>
  <c r="C417" i="1"/>
  <c r="E416" i="1"/>
  <c r="E415" i="1"/>
  <c r="D403" i="1"/>
  <c r="C403" i="1"/>
  <c r="E402" i="1"/>
  <c r="E403" i="1" s="1"/>
  <c r="C866" i="1" s="1"/>
  <c r="D366" i="1"/>
  <c r="C366" i="1"/>
  <c r="E365" i="1"/>
  <c r="E364" i="1"/>
  <c r="E363" i="1"/>
  <c r="E362" i="1"/>
  <c r="D331" i="1"/>
  <c r="C331" i="1"/>
  <c r="E329" i="1"/>
  <c r="E293" i="1"/>
  <c r="E315" i="1"/>
  <c r="E327" i="1"/>
  <c r="E325" i="1"/>
  <c r="E314" i="1"/>
  <c r="E312" i="1"/>
  <c r="E324" i="1"/>
  <c r="E317" i="1"/>
  <c r="E322" i="1"/>
  <c r="E323" i="1"/>
  <c r="E320" i="1"/>
  <c r="E318" i="1"/>
  <c r="E316" i="1"/>
  <c r="E330" i="1"/>
  <c r="E292" i="1"/>
  <c r="E326" i="1"/>
  <c r="E319" i="1"/>
  <c r="E287" i="1"/>
  <c r="E300" i="1"/>
  <c r="E310" i="1"/>
  <c r="E294" i="1"/>
  <c r="E311" i="1"/>
  <c r="E291" i="1"/>
  <c r="E289" i="1"/>
  <c r="E295" i="1"/>
  <c r="E299" i="1"/>
  <c r="E290" i="1"/>
  <c r="E321" i="1"/>
  <c r="E309" i="1"/>
  <c r="E298" i="1"/>
  <c r="E288" i="1"/>
  <c r="E308" i="1"/>
  <c r="E297" i="1"/>
  <c r="E307" i="1"/>
  <c r="E313" i="1"/>
  <c r="E306" i="1"/>
  <c r="E328" i="1"/>
  <c r="E305" i="1"/>
  <c r="E296" i="1"/>
  <c r="E304" i="1"/>
  <c r="E303" i="1"/>
  <c r="E302" i="1"/>
  <c r="E301" i="1"/>
  <c r="D469" i="1"/>
  <c r="C469" i="1"/>
  <c r="E468" i="1"/>
  <c r="E469" i="1" s="1"/>
  <c r="D411" i="1"/>
  <c r="C411" i="1"/>
  <c r="E409" i="1"/>
  <c r="E410" i="1"/>
  <c r="E407" i="1"/>
  <c r="E408" i="1"/>
  <c r="D398" i="1"/>
  <c r="C398" i="1"/>
  <c r="E397" i="1"/>
  <c r="E396" i="1"/>
  <c r="D383" i="1"/>
  <c r="C383" i="1"/>
  <c r="E381" i="1"/>
  <c r="E382" i="1"/>
  <c r="D358" i="1"/>
  <c r="C358" i="1"/>
  <c r="E355" i="1"/>
  <c r="E356" i="1"/>
  <c r="E354" i="1"/>
  <c r="E357" i="1"/>
  <c r="E353" i="1"/>
  <c r="E351" i="1"/>
  <c r="E352" i="1"/>
  <c r="D283" i="1"/>
  <c r="C283" i="1"/>
  <c r="E280" i="1"/>
  <c r="E278" i="1"/>
  <c r="E277" i="1"/>
  <c r="E247" i="1"/>
  <c r="E246" i="1"/>
  <c r="E282" i="1"/>
  <c r="E272" i="1"/>
  <c r="E273" i="1"/>
  <c r="E275" i="1"/>
  <c r="E274" i="1"/>
  <c r="E264" i="1"/>
  <c r="E279" i="1"/>
  <c r="E268" i="1"/>
  <c r="E266" i="1"/>
  <c r="E271" i="1"/>
  <c r="E269" i="1"/>
  <c r="E243" i="1"/>
  <c r="E241" i="1"/>
  <c r="E245" i="1"/>
  <c r="E254" i="1"/>
  <c r="E253" i="1"/>
  <c r="E281" i="1"/>
  <c r="E248" i="1"/>
  <c r="E265" i="1"/>
  <c r="E244" i="1"/>
  <c r="E249" i="1"/>
  <c r="E267" i="1"/>
  <c r="E242" i="1"/>
  <c r="E251" i="1"/>
  <c r="E263" i="1"/>
  <c r="E258" i="1"/>
  <c r="E257" i="1"/>
  <c r="E256" i="1"/>
  <c r="E262" i="1"/>
  <c r="E261" i="1"/>
  <c r="E250" i="1"/>
  <c r="E260" i="1"/>
  <c r="E259" i="1"/>
  <c r="E255" i="1"/>
  <c r="E270" i="1"/>
  <c r="E252" i="1"/>
  <c r="E276" i="1"/>
  <c r="D464" i="1"/>
  <c r="C464" i="1"/>
  <c r="E455" i="1"/>
  <c r="E454" i="1"/>
  <c r="E446" i="1"/>
  <c r="E448" i="1"/>
  <c r="E451" i="1"/>
  <c r="E463" i="1"/>
  <c r="E458" i="1"/>
  <c r="E452" i="1"/>
  <c r="E459" i="1"/>
  <c r="E457" i="1"/>
  <c r="E456" i="1"/>
  <c r="E447" i="1"/>
  <c r="E449" i="1"/>
  <c r="E453" i="1"/>
  <c r="E450" i="1"/>
  <c r="E462" i="1"/>
  <c r="E461" i="1"/>
  <c r="E460" i="1"/>
  <c r="D731" i="1"/>
  <c r="C731" i="1"/>
  <c r="E718" i="1"/>
  <c r="E719" i="1"/>
  <c r="E721" i="1"/>
  <c r="E720" i="1"/>
  <c r="E705" i="1"/>
  <c r="E726" i="1"/>
  <c r="E708" i="1"/>
  <c r="E713" i="1"/>
  <c r="E711" i="1"/>
  <c r="E716" i="1"/>
  <c r="E714" i="1"/>
  <c r="E707" i="1"/>
  <c r="E706" i="1"/>
  <c r="E730" i="1"/>
  <c r="E728" i="1"/>
  <c r="E700" i="1"/>
  <c r="E698" i="1"/>
  <c r="E696" i="1"/>
  <c r="E699" i="1"/>
  <c r="E693" i="1"/>
  <c r="E692" i="1"/>
  <c r="E695" i="1"/>
  <c r="E694" i="1"/>
  <c r="E688" i="1"/>
  <c r="E691" i="1"/>
  <c r="E689" i="1"/>
  <c r="E690" i="1"/>
  <c r="E724" i="1"/>
  <c r="E725" i="1"/>
  <c r="E727" i="1"/>
  <c r="E723" i="1"/>
  <c r="E722" i="1"/>
  <c r="E712" i="1"/>
  <c r="E703" i="1"/>
  <c r="E709" i="1"/>
  <c r="E702" i="1"/>
  <c r="E710" i="1"/>
  <c r="E729" i="1"/>
  <c r="E715" i="1"/>
  <c r="E704" i="1"/>
  <c r="E701" i="1"/>
  <c r="E717" i="1"/>
  <c r="E697" i="1"/>
  <c r="D392" i="1"/>
  <c r="C392" i="1"/>
  <c r="E387" i="1"/>
  <c r="E391" i="1"/>
  <c r="E390" i="1"/>
  <c r="E389" i="1"/>
  <c r="E388" i="1"/>
  <c r="D377" i="1"/>
  <c r="C377" i="1"/>
  <c r="E375" i="1"/>
  <c r="E376" i="1"/>
  <c r="D347" i="1"/>
  <c r="C347" i="1"/>
  <c r="E346" i="1"/>
  <c r="E345" i="1"/>
  <c r="E344" i="1"/>
  <c r="E342" i="1"/>
  <c r="E343" i="1"/>
  <c r="E341" i="1"/>
  <c r="D237" i="1"/>
  <c r="C237" i="1"/>
  <c r="E200" i="1"/>
  <c r="E187" i="1"/>
  <c r="E189" i="1"/>
  <c r="E185" i="1"/>
  <c r="E236" i="1"/>
  <c r="E235" i="1"/>
  <c r="E226" i="1"/>
  <c r="E227" i="1"/>
  <c r="E229" i="1"/>
  <c r="E228" i="1"/>
  <c r="E217" i="1"/>
  <c r="E232" i="1"/>
  <c r="E221" i="1"/>
  <c r="E219" i="1"/>
  <c r="E225" i="1"/>
  <c r="E223" i="1"/>
  <c r="E180" i="1"/>
  <c r="E178" i="1"/>
  <c r="E183" i="1"/>
  <c r="E203" i="1"/>
  <c r="E197" i="1"/>
  <c r="E234" i="1"/>
  <c r="E190" i="1"/>
  <c r="E218" i="1"/>
  <c r="E182" i="1"/>
  <c r="E192" i="1"/>
  <c r="E202" i="1"/>
  <c r="E222" i="1"/>
  <c r="E201" i="1"/>
  <c r="E233" i="1"/>
  <c r="E231" i="1"/>
  <c r="E230" i="1"/>
  <c r="E204" i="1"/>
  <c r="E199" i="1"/>
  <c r="E188" i="1"/>
  <c r="E184" i="1"/>
  <c r="E186" i="1"/>
  <c r="E224" i="1"/>
  <c r="E191" i="1"/>
  <c r="E181" i="1"/>
  <c r="E196" i="1"/>
  <c r="E198" i="1"/>
  <c r="E195" i="1"/>
  <c r="E179" i="1"/>
  <c r="E216" i="1"/>
  <c r="E215" i="1"/>
  <c r="E220" i="1"/>
  <c r="E214" i="1"/>
  <c r="E213" i="1"/>
  <c r="E212" i="1"/>
  <c r="E194" i="1"/>
  <c r="E211" i="1"/>
  <c r="E210" i="1"/>
  <c r="E209" i="1"/>
  <c r="E193" i="1"/>
  <c r="E208" i="1"/>
  <c r="E207" i="1"/>
  <c r="E206" i="1"/>
  <c r="E205" i="1"/>
  <c r="D442" i="1"/>
  <c r="C442" i="1"/>
  <c r="E432" i="1"/>
  <c r="E438" i="1"/>
  <c r="E436" i="1"/>
  <c r="E441" i="1"/>
  <c r="E440" i="1"/>
  <c r="E435" i="1"/>
  <c r="E434" i="1"/>
  <c r="E439" i="1"/>
  <c r="E437" i="1"/>
  <c r="E431" i="1"/>
  <c r="E433" i="1"/>
  <c r="E430" i="1"/>
  <c r="E427" i="1"/>
  <c r="E429" i="1"/>
  <c r="E426" i="1"/>
  <c r="E428" i="1"/>
  <c r="D337" i="1"/>
  <c r="C337" i="1"/>
  <c r="E336" i="1"/>
  <c r="E335" i="1"/>
  <c r="D174" i="1"/>
  <c r="C174" i="1"/>
  <c r="E167" i="1"/>
  <c r="E163" i="1"/>
  <c r="E144" i="1"/>
  <c r="E142" i="1"/>
  <c r="E172" i="1"/>
  <c r="E165" i="1"/>
  <c r="E169" i="1"/>
  <c r="E171" i="1"/>
  <c r="E168" i="1"/>
  <c r="E173" i="1"/>
  <c r="E140" i="1"/>
  <c r="E170" i="1"/>
  <c r="E134" i="1"/>
  <c r="E153" i="1"/>
  <c r="E162" i="1"/>
  <c r="E145" i="1"/>
  <c r="E164" i="1"/>
  <c r="E139" i="1"/>
  <c r="E136" i="1"/>
  <c r="E146" i="1"/>
  <c r="E151" i="1"/>
  <c r="E152" i="1"/>
  <c r="E138" i="1"/>
  <c r="E147" i="1"/>
  <c r="E135" i="1"/>
  <c r="E137" i="1"/>
  <c r="E143" i="1"/>
  <c r="E141" i="1"/>
  <c r="E161" i="1"/>
  <c r="E160" i="1"/>
  <c r="E159" i="1"/>
  <c r="E158" i="1"/>
  <c r="E157" i="1"/>
  <c r="E156" i="1"/>
  <c r="E155" i="1"/>
  <c r="E154" i="1"/>
  <c r="E149" i="1"/>
  <c r="E148" i="1"/>
  <c r="E166" i="1"/>
  <c r="E150" i="1"/>
  <c r="D422" i="1"/>
  <c r="C422" i="1"/>
  <c r="E421" i="1"/>
  <c r="E422" i="1" s="1"/>
  <c r="D844" i="1"/>
  <c r="C844" i="1"/>
  <c r="E843" i="1"/>
  <c r="E844" i="1" s="1"/>
  <c r="C861" i="1" s="1"/>
  <c r="D130" i="1"/>
  <c r="C130" i="1"/>
  <c r="E119" i="1"/>
  <c r="E127" i="1"/>
  <c r="E101" i="1"/>
  <c r="E82" i="1"/>
  <c r="E75" i="1"/>
  <c r="E117" i="1"/>
  <c r="E83" i="1"/>
  <c r="E125" i="1"/>
  <c r="E81" i="1"/>
  <c r="E88" i="1"/>
  <c r="E114" i="1"/>
  <c r="E116" i="1"/>
  <c r="E115" i="1"/>
  <c r="E113" i="1"/>
  <c r="E112" i="1"/>
  <c r="E111" i="1"/>
  <c r="E110" i="1"/>
  <c r="E129" i="1"/>
  <c r="E85" i="1"/>
  <c r="E78" i="1"/>
  <c r="E122" i="1"/>
  <c r="E96" i="1"/>
  <c r="E87" i="1"/>
  <c r="E77" i="1"/>
  <c r="E95" i="1"/>
  <c r="E94" i="1"/>
  <c r="E93" i="1"/>
  <c r="E76" i="1"/>
  <c r="E109" i="1"/>
  <c r="E92" i="1"/>
  <c r="E80" i="1"/>
  <c r="E108" i="1"/>
  <c r="E107" i="1"/>
  <c r="E106" i="1"/>
  <c r="E91" i="1"/>
  <c r="E105" i="1"/>
  <c r="E104" i="1"/>
  <c r="E103" i="1"/>
  <c r="E102" i="1"/>
  <c r="E79" i="1"/>
  <c r="E86" i="1"/>
  <c r="E84" i="1"/>
  <c r="E89" i="1"/>
  <c r="E100" i="1"/>
  <c r="E98" i="1"/>
  <c r="E99" i="1"/>
  <c r="E97" i="1"/>
  <c r="E90" i="1"/>
  <c r="E126" i="1"/>
  <c r="E124" i="1"/>
  <c r="E128" i="1"/>
  <c r="E123" i="1"/>
  <c r="E121" i="1"/>
  <c r="E118" i="1"/>
  <c r="E120" i="1"/>
  <c r="C71" i="1"/>
  <c r="D71" i="1"/>
  <c r="E24" i="1"/>
  <c r="E33" i="1"/>
  <c r="E31" i="1"/>
  <c r="E35" i="1"/>
  <c r="E47" i="1"/>
  <c r="E46" i="1"/>
  <c r="E44" i="1"/>
  <c r="E36" i="1"/>
  <c r="E69" i="1"/>
  <c r="E68" i="1"/>
  <c r="E70" i="1"/>
  <c r="E67" i="1"/>
  <c r="E61" i="1"/>
  <c r="E65" i="1"/>
  <c r="E62" i="1"/>
  <c r="E63" i="1"/>
  <c r="E64" i="1"/>
  <c r="E32" i="1"/>
  <c r="E23" i="1"/>
  <c r="E27" i="1"/>
  <c r="E43" i="1"/>
  <c r="E66" i="1"/>
  <c r="E42" i="1"/>
  <c r="E34" i="1"/>
  <c r="E22" i="1"/>
  <c r="E41" i="1"/>
  <c r="E59" i="1"/>
  <c r="E58" i="1"/>
  <c r="E26" i="1"/>
  <c r="E40" i="1"/>
  <c r="E57" i="1"/>
  <c r="E45" i="1"/>
  <c r="E56" i="1"/>
  <c r="E39" i="1"/>
  <c r="E21" i="1"/>
  <c r="E55" i="1"/>
  <c r="E38" i="1"/>
  <c r="E25" i="1"/>
  <c r="E54" i="1"/>
  <c r="E53" i="1"/>
  <c r="E37" i="1"/>
  <c r="E52" i="1"/>
  <c r="E51" i="1"/>
  <c r="E50" i="1"/>
  <c r="E49" i="1"/>
  <c r="E48" i="1"/>
  <c r="E30" i="1"/>
  <c r="E28" i="1"/>
  <c r="E29" i="1"/>
  <c r="E20" i="1"/>
  <c r="E60" i="1"/>
  <c r="C523" i="5" l="1"/>
  <c r="C520" i="5"/>
  <c r="C524" i="5"/>
  <c r="C534" i="5"/>
  <c r="C522" i="5"/>
  <c r="C535" i="5"/>
  <c r="C870" i="1"/>
  <c r="E417" i="1"/>
  <c r="C867" i="1" s="1"/>
  <c r="E331" i="1"/>
  <c r="C864" i="1" s="1"/>
  <c r="E366" i="1"/>
  <c r="C865" i="1" s="1"/>
  <c r="E283" i="1"/>
  <c r="E358" i="1"/>
  <c r="E398" i="1"/>
  <c r="E383" i="1"/>
  <c r="E411" i="1"/>
  <c r="E464" i="1"/>
  <c r="C853" i="1" s="1"/>
  <c r="E731" i="1"/>
  <c r="E392" i="1"/>
  <c r="C851" i="1" s="1"/>
  <c r="E237" i="1"/>
  <c r="E174" i="1"/>
  <c r="E347" i="1"/>
  <c r="E377" i="1"/>
  <c r="C850" i="1" s="1"/>
  <c r="E442" i="1"/>
  <c r="E337" i="1"/>
  <c r="C848" i="1" s="1"/>
  <c r="E130" i="1"/>
  <c r="E71" i="1"/>
  <c r="C852" i="1" l="1"/>
  <c r="D554" i="1" l="1"/>
  <c r="C554" i="1"/>
  <c r="E550" i="1"/>
  <c r="E553" i="1"/>
  <c r="E552" i="1"/>
  <c r="E548" i="1"/>
  <c r="E547" i="1"/>
  <c r="E545" i="1"/>
  <c r="E543" i="1"/>
  <c r="E544" i="1"/>
  <c r="E549" i="1"/>
  <c r="E546" i="1"/>
  <c r="E551" i="1"/>
  <c r="D522" i="1"/>
  <c r="C522" i="1"/>
  <c r="E521" i="1"/>
  <c r="E520" i="1"/>
  <c r="D539" i="1"/>
  <c r="C539" i="1"/>
  <c r="E537" i="1"/>
  <c r="E538" i="1"/>
  <c r="E536" i="1"/>
  <c r="E554" i="1" l="1"/>
  <c r="C857" i="1" s="1"/>
  <c r="E522" i="1"/>
  <c r="C854" i="1" s="1"/>
  <c r="E539" i="1"/>
  <c r="C856" i="1" s="1"/>
  <c r="E792" i="1"/>
  <c r="E788" i="1"/>
  <c r="E808" i="1"/>
  <c r="E827" i="1"/>
  <c r="E826" i="1"/>
  <c r="E824" i="1"/>
  <c r="E821" i="1"/>
  <c r="E805" i="1"/>
  <c r="E802" i="1"/>
  <c r="E814" i="1"/>
  <c r="E820" i="1"/>
  <c r="E812" i="1"/>
  <c r="E819" i="1"/>
  <c r="E818" i="1"/>
  <c r="E816" i="1"/>
  <c r="E813" i="1"/>
  <c r="E809" i="1"/>
  <c r="E828" i="1"/>
  <c r="E787" i="1"/>
  <c r="E822" i="1"/>
  <c r="E815" i="1"/>
  <c r="E806" i="1"/>
  <c r="E783" i="1"/>
  <c r="E793" i="1"/>
  <c r="E799" i="1"/>
  <c r="E801" i="1"/>
  <c r="E786" i="1"/>
  <c r="E784" i="1"/>
  <c r="E790" i="1"/>
  <c r="E791" i="1"/>
  <c r="E785" i="1"/>
  <c r="E800" i="1"/>
  <c r="E795" i="1"/>
  <c r="E794" i="1"/>
  <c r="E810" i="1"/>
  <c r="E797" i="1"/>
  <c r="E796" i="1"/>
  <c r="E803" i="1"/>
  <c r="E789" i="1"/>
  <c r="E811" i="1"/>
  <c r="E817" i="1"/>
  <c r="E807" i="1"/>
  <c r="E825" i="1"/>
  <c r="E798" i="1"/>
  <c r="E823" i="1"/>
  <c r="E804" i="1"/>
  <c r="E576" i="1"/>
  <c r="E577" i="1" s="1"/>
  <c r="E773" i="1"/>
  <c r="E761" i="1"/>
  <c r="E753" i="1"/>
  <c r="E772" i="1"/>
  <c r="E770" i="1"/>
  <c r="E769" i="1"/>
  <c r="E768" i="1"/>
  <c r="E767" i="1"/>
  <c r="E755" i="1"/>
  <c r="E762" i="1"/>
  <c r="E763" i="1"/>
  <c r="E765" i="1"/>
  <c r="E764" i="1"/>
  <c r="E748" i="1"/>
  <c r="E771" i="1"/>
  <c r="E751" i="1"/>
  <c r="E756" i="1"/>
  <c r="E754" i="1"/>
  <c r="E760" i="1"/>
  <c r="E757" i="1"/>
  <c r="E750" i="1"/>
  <c r="E749" i="1"/>
  <c r="E778" i="1"/>
  <c r="E774" i="1"/>
  <c r="E744" i="1"/>
  <c r="E743" i="1"/>
  <c r="E741" i="1"/>
  <c r="E740" i="1"/>
  <c r="E739" i="1"/>
  <c r="E735" i="1"/>
  <c r="E738" i="1"/>
  <c r="E736" i="1"/>
  <c r="E737" i="1"/>
  <c r="E752" i="1"/>
  <c r="E747" i="1"/>
  <c r="E758" i="1"/>
  <c r="E775" i="1"/>
  <c r="E766" i="1"/>
  <c r="E759" i="1"/>
  <c r="E746" i="1"/>
  <c r="E745" i="1"/>
  <c r="E776" i="1"/>
  <c r="E777" i="1"/>
  <c r="E742" i="1"/>
  <c r="E838" i="1"/>
  <c r="E839" i="1" s="1"/>
  <c r="E571" i="1"/>
  <c r="E370" i="1"/>
  <c r="E371" i="1" s="1"/>
  <c r="C849" i="1" s="1"/>
  <c r="E566" i="1"/>
  <c r="E565" i="1"/>
  <c r="E564" i="1"/>
  <c r="E563" i="1"/>
  <c r="E683" i="1"/>
  <c r="E680" i="1"/>
  <c r="E674" i="1"/>
  <c r="E675" i="1"/>
  <c r="E678" i="1"/>
  <c r="E676" i="1"/>
  <c r="E662" i="1"/>
  <c r="E679" i="1"/>
  <c r="E667" i="1"/>
  <c r="E670" i="1"/>
  <c r="E669" i="1"/>
  <c r="E673" i="1"/>
  <c r="E671" i="1"/>
  <c r="E665" i="1"/>
  <c r="E663" i="1"/>
  <c r="E657" i="1"/>
  <c r="E655" i="1"/>
  <c r="E654" i="1"/>
  <c r="E651" i="1"/>
  <c r="E650" i="1"/>
  <c r="E653" i="1"/>
  <c r="E645" i="1"/>
  <c r="E647" i="1"/>
  <c r="E649" i="1"/>
  <c r="E666" i="1"/>
  <c r="E682" i="1"/>
  <c r="E656" i="1"/>
  <c r="E664" i="1"/>
  <c r="E652" i="1"/>
  <c r="E648" i="1"/>
  <c r="E646" i="1"/>
  <c r="E677" i="1"/>
  <c r="E672" i="1"/>
  <c r="E681" i="1"/>
  <c r="E661" i="1"/>
  <c r="E660" i="1"/>
  <c r="E668" i="1"/>
  <c r="E659" i="1"/>
  <c r="E658" i="1"/>
  <c r="E833" i="1"/>
  <c r="E834" i="1" s="1"/>
  <c r="C860" i="1" s="1"/>
  <c r="E558" i="1"/>
  <c r="E629" i="1"/>
  <c r="E618" i="1"/>
  <c r="E616" i="1"/>
  <c r="E640" i="1"/>
  <c r="E633" i="1"/>
  <c r="E624" i="1"/>
  <c r="E614" i="1"/>
  <c r="E613" i="1"/>
  <c r="E612" i="1"/>
  <c r="E626" i="1"/>
  <c r="E617" i="1"/>
  <c r="E636" i="1"/>
  <c r="E627" i="1"/>
  <c r="E639" i="1"/>
  <c r="E631" i="1"/>
  <c r="E615" i="1"/>
  <c r="E622" i="1"/>
  <c r="E638" i="1"/>
  <c r="E623" i="1"/>
  <c r="E610" i="1"/>
  <c r="E611" i="1"/>
  <c r="E635" i="1"/>
  <c r="E634" i="1"/>
  <c r="E637" i="1"/>
  <c r="E632" i="1"/>
  <c r="E630" i="1"/>
  <c r="E625" i="1"/>
  <c r="E628" i="1"/>
  <c r="E619" i="1"/>
  <c r="E620" i="1"/>
  <c r="E621" i="1"/>
  <c r="E595" i="1"/>
  <c r="E596" i="1"/>
  <c r="E597" i="1"/>
  <c r="C885" i="1" s="1"/>
  <c r="E587" i="1"/>
  <c r="E589" i="1"/>
  <c r="E588" i="1"/>
  <c r="E591" i="1"/>
  <c r="E593" i="1"/>
  <c r="E604" i="1"/>
  <c r="E603" i="1"/>
  <c r="E605" i="1"/>
  <c r="E602" i="1"/>
  <c r="E601" i="1"/>
  <c r="E598" i="1"/>
  <c r="E599" i="1"/>
  <c r="E590" i="1"/>
  <c r="E600" i="1"/>
  <c r="E594" i="1"/>
  <c r="E592" i="1"/>
  <c r="E530" i="1"/>
  <c r="E531" i="1"/>
  <c r="E529" i="1"/>
  <c r="E528" i="1"/>
  <c r="E527" i="1"/>
  <c r="E526" i="1"/>
  <c r="E13" i="1"/>
  <c r="E12" i="1"/>
  <c r="E15" i="1"/>
  <c r="E14" i="1"/>
  <c r="C884" i="1" s="1"/>
  <c r="D829" i="1"/>
  <c r="C829" i="1"/>
  <c r="D577" i="1"/>
  <c r="C577" i="1"/>
  <c r="D779" i="1"/>
  <c r="C779" i="1"/>
  <c r="D839" i="1"/>
  <c r="C839" i="1"/>
  <c r="D572" i="1"/>
  <c r="C572" i="1"/>
  <c r="D371" i="1"/>
  <c r="C371" i="1"/>
  <c r="D567" i="1"/>
  <c r="C567" i="1"/>
  <c r="D684" i="1"/>
  <c r="C684" i="1"/>
  <c r="D834" i="1"/>
  <c r="C834" i="1"/>
  <c r="D559" i="1"/>
  <c r="C559" i="1"/>
  <c r="D641" i="1"/>
  <c r="C641" i="1"/>
  <c r="D606" i="1"/>
  <c r="C606" i="1"/>
  <c r="D532" i="1"/>
  <c r="C532" i="1"/>
  <c r="D16" i="1"/>
  <c r="D8" i="1" s="1"/>
  <c r="C16" i="1"/>
  <c r="C8" i="1" s="1"/>
  <c r="C883" i="1" l="1"/>
  <c r="C886" i="1"/>
  <c r="C882" i="1"/>
  <c r="C881" i="1"/>
  <c r="E779" i="1"/>
  <c r="E684" i="1"/>
  <c r="E641" i="1"/>
  <c r="E567" i="1"/>
  <c r="E606" i="1"/>
  <c r="E559" i="1"/>
  <c r="C858" i="1" s="1"/>
  <c r="E572" i="1"/>
  <c r="E829" i="1"/>
  <c r="C871" i="1" s="1"/>
  <c r="C863" i="1" s="1"/>
  <c r="E532" i="1"/>
  <c r="C855" i="1" s="1"/>
  <c r="E16" i="1"/>
  <c r="C847" i="1" s="1"/>
  <c r="C859" i="1" l="1"/>
  <c r="E8" i="1"/>
  <c r="C862" i="1"/>
  <c r="C890" i="1"/>
</calcChain>
</file>

<file path=xl/sharedStrings.xml><?xml version="1.0" encoding="utf-8"?>
<sst xmlns="http://schemas.openxmlformats.org/spreadsheetml/2006/main" count="2464" uniqueCount="869">
  <si>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</si>
  <si>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</si>
  <si>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</si>
  <si>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</si>
  <si>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</si>
  <si>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</si>
  <si>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</si>
  <si>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</si>
  <si>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</si>
  <si>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</si>
  <si>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</si>
  <si>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</si>
  <si>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</si>
  <si>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</si>
  <si>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</si>
  <si>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</si>
  <si>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</si>
  <si>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</si>
  <si>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</si>
  <si>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</si>
  <si>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</si>
  <si>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</si>
  <si>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</si>
  <si>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</si>
  <si>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</si>
  <si>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</si>
  <si>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</si>
  <si>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</si>
  <si>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</si>
  <si>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</si>
  <si>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</si>
  <si>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</si>
  <si>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</si>
  <si>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</si>
  <si>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</si>
  <si>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</si>
  <si>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</si>
  <si>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</si>
  <si>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</si>
  <si>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</si>
  <si>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</si>
  <si>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</si>
  <si>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</si>
  <si>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</si>
  <si>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</si>
  <si>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</si>
  <si>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</si>
  <si>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</si>
  <si>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</si>
  <si>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</si>
  <si>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</si>
  <si>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</si>
  <si>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</si>
  <si>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</si>
  <si>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</si>
  <si>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</si>
  <si>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</si>
  <si>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</si>
  <si>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</si>
  <si>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</si>
  <si>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</si>
  <si>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</si>
  <si>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</si>
  <si>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</si>
  <si>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</si>
  <si>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</si>
  <si>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</si>
  <si>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2022          Niên khóa: 2022-2024</t>
  </si>
  <si>
    <t>Trung cấp - (Tín chỉ) - Chính quy 1N3</t>
  </si>
  <si>
    <t>22C2-CMT1</t>
  </si>
  <si>
    <t>22C2-CNM1</t>
  </si>
  <si>
    <t>22C2-CNÔ1</t>
  </si>
  <si>
    <t>22C2-ĐCN1</t>
  </si>
  <si>
    <t>22C2-KTD1</t>
  </si>
  <si>
    <t>22C2-KML1</t>
  </si>
  <si>
    <t>22C2-LTM1</t>
  </si>
  <si>
    <t>22C2-QTD1</t>
  </si>
  <si>
    <t>22C2-QTM1</t>
  </si>
  <si>
    <t>22C2-TKĐ1</t>
  </si>
  <si>
    <t>22C2-NNA1</t>
  </si>
  <si>
    <t>22C2-CĐT1</t>
  </si>
  <si>
    <t>22C2-CCK1</t>
  </si>
  <si>
    <t>22C2B-CNÔ2</t>
  </si>
  <si>
    <t>22C2B-NNA2</t>
  </si>
  <si>
    <t>22C2B-ANM1</t>
  </si>
  <si>
    <t>22C2B-CĐT1</t>
  </si>
  <si>
    <t>22C2B-CTM1</t>
  </si>
  <si>
    <t>22C2B-CCK1</t>
  </si>
  <si>
    <t>22C2B-ĐĐT1</t>
  </si>
  <si>
    <t>22C2B-CMT1</t>
  </si>
  <si>
    <t>22C2B-CNM1</t>
  </si>
  <si>
    <t>22C2B-CNÔ1</t>
  </si>
  <si>
    <t>22C2B-ĐCN1</t>
  </si>
  <si>
    <t>22C2B-KTD1</t>
  </si>
  <si>
    <t>22C2B-KML1</t>
  </si>
  <si>
    <t>22C2B-KXD1</t>
  </si>
  <si>
    <t>22C2B-LĐL1</t>
  </si>
  <si>
    <t>22C2B-LTM1</t>
  </si>
  <si>
    <t>22C2B-LGT1</t>
  </si>
  <si>
    <t>22C2B-QTD1</t>
  </si>
  <si>
    <t>22C2B-QTM1</t>
  </si>
  <si>
    <t>22C2B-TCD1</t>
  </si>
  <si>
    <t>22C2B-TKĐ1</t>
  </si>
  <si>
    <t>22C2B-TKW1</t>
  </si>
  <si>
    <t>22C2B-TMĐ1</t>
  </si>
  <si>
    <t>22C2B-NNA1</t>
  </si>
  <si>
    <t>22C2B-THU1</t>
  </si>
  <si>
    <t>22C2B-VSL1</t>
  </si>
  <si>
    <t>22T2-CNÔ1</t>
  </si>
  <si>
    <t>22T2-NNA1</t>
  </si>
  <si>
    <t>Khóa: 2022          Niên khóa: 2022-2025</t>
  </si>
  <si>
    <t>Trung cấp - (Tín chỉ) - Chính quy 3 năm</t>
  </si>
  <si>
    <t>22C3-CCK1</t>
  </si>
  <si>
    <t>22C3-CNÔ1</t>
  </si>
  <si>
    <t>22C3-CNÔ2</t>
  </si>
  <si>
    <t>22C3-CNÔ3</t>
  </si>
  <si>
    <t>22C6-CNÔ1</t>
  </si>
  <si>
    <t>22C1-CNÔ2</t>
  </si>
  <si>
    <t>22C1-CNÔ3</t>
  </si>
  <si>
    <t>22C1-CNÔ4</t>
  </si>
  <si>
    <t>22C1-CNÔ5</t>
  </si>
  <si>
    <t>22C1-CCK2</t>
  </si>
  <si>
    <t>22C1-CNÔ6</t>
  </si>
  <si>
    <t>22C1-NNA2</t>
  </si>
  <si>
    <t>22C1-CNÔ7</t>
  </si>
  <si>
    <t>22C1-TKĐ2</t>
  </si>
  <si>
    <t>22C1-CNÔ8</t>
  </si>
  <si>
    <t>22C1-CCK3</t>
  </si>
  <si>
    <t>22C1-CNÔ9</t>
  </si>
  <si>
    <t>22C1-ĐCN2</t>
  </si>
  <si>
    <t>22C1-CCK4</t>
  </si>
  <si>
    <t>22C1-CNÔ10</t>
  </si>
  <si>
    <t>22C1-QTD2</t>
  </si>
  <si>
    <t>22C1-CĐT1</t>
  </si>
  <si>
    <t>22C1-CTM1</t>
  </si>
  <si>
    <t>22C1-CCK1</t>
  </si>
  <si>
    <t>22C1-ĐĐT1</t>
  </si>
  <si>
    <t>22C1-TĐH1</t>
  </si>
  <si>
    <t>22C1-CMT1</t>
  </si>
  <si>
    <t>22C1-CNL1</t>
  </si>
  <si>
    <t>22C1-CNM1</t>
  </si>
  <si>
    <t>22C1-CNÔ1</t>
  </si>
  <si>
    <t>22C1-ĐCN1</t>
  </si>
  <si>
    <t>22C1-KTD1</t>
  </si>
  <si>
    <t>22C1-KLB1</t>
  </si>
  <si>
    <t>22C1-KML1</t>
  </si>
  <si>
    <t>22C1-KXD1</t>
  </si>
  <si>
    <t>22C1-LTM1</t>
  </si>
  <si>
    <t>22C1-LGT1</t>
  </si>
  <si>
    <t>22C1-QTD1</t>
  </si>
  <si>
    <t>22C1-QKS1</t>
  </si>
  <si>
    <t>22C1-QLH1</t>
  </si>
  <si>
    <t>22C1-QTM1</t>
  </si>
  <si>
    <t>22C1-QNH1</t>
  </si>
  <si>
    <t>22C1-TKĐ1</t>
  </si>
  <si>
    <t>22C1-TKW1</t>
  </si>
  <si>
    <t>22C1-TMĐ1</t>
  </si>
  <si>
    <t>22C1-NNA1</t>
  </si>
  <si>
    <t>22C1-THU1</t>
  </si>
  <si>
    <t>22C1-VSL1</t>
  </si>
  <si>
    <t>22C1-NTN1</t>
  </si>
  <si>
    <t>22C7-CCK1</t>
  </si>
  <si>
    <t>22C7-LTM1</t>
  </si>
  <si>
    <t>22T4-TKĐ3</t>
  </si>
  <si>
    <t>22T4-KLB2</t>
  </si>
  <si>
    <t>22T4-CNÔ6</t>
  </si>
  <si>
    <t>22T4-NNA2</t>
  </si>
  <si>
    <t>22T4-ĐHĐ2</t>
  </si>
  <si>
    <t>22T4-QTD2</t>
  </si>
  <si>
    <t>22T4-LTM3</t>
  </si>
  <si>
    <t>22T4-VSL2</t>
  </si>
  <si>
    <t>22T4-TKĐ2</t>
  </si>
  <si>
    <t>22T4-CNÔ4</t>
  </si>
  <si>
    <t>22T4-CNÔ5</t>
  </si>
  <si>
    <t>22T4-LTM2</t>
  </si>
  <si>
    <t>22T4-CNÔ2</t>
  </si>
  <si>
    <t>22T4-CNÔ3</t>
  </si>
  <si>
    <t>22T4-ANM1</t>
  </si>
  <si>
    <t>22T4-CĐT1</t>
  </si>
  <si>
    <t>22T4-CTM1</t>
  </si>
  <si>
    <t>22T4-CCK1</t>
  </si>
  <si>
    <t>22T4-ĐĐT1</t>
  </si>
  <si>
    <t>22T4-TĐH1</t>
  </si>
  <si>
    <t>22T4-CMT1</t>
  </si>
  <si>
    <t>22T4-CNM1</t>
  </si>
  <si>
    <t>22T4-CNÔ1</t>
  </si>
  <si>
    <t>22T4-ĐCN1</t>
  </si>
  <si>
    <t>22T4-ĐHĐ1</t>
  </si>
  <si>
    <t>22T4-KTD1</t>
  </si>
  <si>
    <t>22T4-KLB1</t>
  </si>
  <si>
    <t>22T4-KML1</t>
  </si>
  <si>
    <t>22T4-KXD1</t>
  </si>
  <si>
    <t>22T4-LTM1</t>
  </si>
  <si>
    <t>22T4-LGT1</t>
  </si>
  <si>
    <t>22T4-QTD1</t>
  </si>
  <si>
    <t>22T4-QDL1</t>
  </si>
  <si>
    <t>22T4-QKS1</t>
  </si>
  <si>
    <t>22T4-QTM1</t>
  </si>
  <si>
    <t>22T4-QNH1</t>
  </si>
  <si>
    <t>22T4-TCD1</t>
  </si>
  <si>
    <t>22T4-TKĐ1</t>
  </si>
  <si>
    <t>22T4-TKW1</t>
  </si>
  <si>
    <t>22T4-TMĐ1</t>
  </si>
  <si>
    <t>22T4-NNA1</t>
  </si>
  <si>
    <t>22T4-NHQ1</t>
  </si>
  <si>
    <t>22T4-NTN1</t>
  </si>
  <si>
    <t>22T4-THU1</t>
  </si>
  <si>
    <t>22T4-VSL1</t>
  </si>
  <si>
    <t>22T4-CKC1</t>
  </si>
  <si>
    <t>Khóa: 2021          Niên khóa: 2021-2023</t>
  </si>
  <si>
    <t>21C2-CNÔ1</t>
  </si>
  <si>
    <t>21T2-ĐCN1</t>
  </si>
  <si>
    <t>Khóa: 2021          Niên khóa: 2021-2024</t>
  </si>
  <si>
    <t>21C3-CCK1</t>
  </si>
  <si>
    <t>21C3-CĐT1</t>
  </si>
  <si>
    <t>21C3-CNÔ1</t>
  </si>
  <si>
    <t>21C3-LTM1</t>
  </si>
  <si>
    <t>21C3-CNÔ2</t>
  </si>
  <si>
    <t>21C3-CNÔ4</t>
  </si>
  <si>
    <t>21C3-CNÔ3</t>
  </si>
  <si>
    <t>21C5-CNÔ1</t>
  </si>
  <si>
    <t>21C5-CĐT1</t>
  </si>
  <si>
    <t>21C6-CNÔ1</t>
  </si>
  <si>
    <t>21C6-CNÔ2</t>
  </si>
  <si>
    <t>21C1-QTD2</t>
  </si>
  <si>
    <t>21C1-CCK4</t>
  </si>
  <si>
    <t>21C1-LTM2</t>
  </si>
  <si>
    <t>21C1-CNÔ2</t>
  </si>
  <si>
    <t>21C1-CNÔ6</t>
  </si>
  <si>
    <t>21C1-CNÔ7</t>
  </si>
  <si>
    <t>21C1-CCK2</t>
  </si>
  <si>
    <t>21C1-CNÔ8</t>
  </si>
  <si>
    <t>21C1-CNÔ9</t>
  </si>
  <si>
    <t>21C1-CNÔ3</t>
  </si>
  <si>
    <t>21C1-CNÔ4</t>
  </si>
  <si>
    <t>21C1-CNÔ5</t>
  </si>
  <si>
    <t>21C1-CNÔ10</t>
  </si>
  <si>
    <t>21C1-CCK3</t>
  </si>
  <si>
    <t>21C1-ĐCN2</t>
  </si>
  <si>
    <t>21C1-TKĐ2</t>
  </si>
  <si>
    <t>21C1-CCK1</t>
  </si>
  <si>
    <t>21C1-CĐT1</t>
  </si>
  <si>
    <t>21C1-CMT1</t>
  </si>
  <si>
    <t>21C1-CNL1</t>
  </si>
  <si>
    <t>21C1-NNA1</t>
  </si>
  <si>
    <t>21C1-CTM1</t>
  </si>
  <si>
    <t>21C1-CNÔ1</t>
  </si>
  <si>
    <t>21C1-TĐH1</t>
  </si>
  <si>
    <t>21C1-ĐCN1</t>
  </si>
  <si>
    <t>21C1-ĐĐT1</t>
  </si>
  <si>
    <t>21C1-LTM1</t>
  </si>
  <si>
    <t>21C1-QTM1</t>
  </si>
  <si>
    <t>21C1-TKĐ1</t>
  </si>
  <si>
    <t>21C1-TKW1</t>
  </si>
  <si>
    <t>21C1-TMĐ1</t>
  </si>
  <si>
    <t>21C1-CNM1</t>
  </si>
  <si>
    <t>21C1-KTD1</t>
  </si>
  <si>
    <t>21C1-QTD1</t>
  </si>
  <si>
    <t>21C1-TCD1</t>
  </si>
  <si>
    <t>21C1-LGT1</t>
  </si>
  <si>
    <t>21C1-KXD1</t>
  </si>
  <si>
    <t>21C1-KML1</t>
  </si>
  <si>
    <t>21C1-VSL1</t>
  </si>
  <si>
    <t>21C1-QKS1</t>
  </si>
  <si>
    <t>21C1-QNH1</t>
  </si>
  <si>
    <t>21C1-KLB1</t>
  </si>
  <si>
    <t>21C7-CCK1</t>
  </si>
  <si>
    <t>21C7-ĐCN1</t>
  </si>
  <si>
    <t>21C7-NNA1</t>
  </si>
  <si>
    <t>21C7-LTM1</t>
  </si>
  <si>
    <t>21T4-CTM1</t>
  </si>
  <si>
    <t>21T4-NTN1</t>
  </si>
  <si>
    <t>21T4-NHQ1</t>
  </si>
  <si>
    <t>21T4-CNÔ2</t>
  </si>
  <si>
    <t>21T4-CNÔ3</t>
  </si>
  <si>
    <t>21T4-LTM3</t>
  </si>
  <si>
    <t>21T4-QTD2</t>
  </si>
  <si>
    <t>21T4-NNA2</t>
  </si>
  <si>
    <t>21T4-LTM2</t>
  </si>
  <si>
    <t>21T4-CNÔ4</t>
  </si>
  <si>
    <t>21T4-TKĐ2</t>
  </si>
  <si>
    <t>21T4-CĐT1</t>
  </si>
  <si>
    <t>21T4-ĐĐT1</t>
  </si>
  <si>
    <t>21T4-TĐH1</t>
  </si>
  <si>
    <t>21T4-ĐCN1</t>
  </si>
  <si>
    <t>21T4-KML1</t>
  </si>
  <si>
    <t>21T4-VSL1</t>
  </si>
  <si>
    <t>21T4-CCK1</t>
  </si>
  <si>
    <t>21T4-CKC1</t>
  </si>
  <si>
    <t>21T4-CNÔ1</t>
  </si>
  <si>
    <t>21T4-NNA1</t>
  </si>
  <si>
    <t>21T4-KXD1</t>
  </si>
  <si>
    <t>21T4-ANM1</t>
  </si>
  <si>
    <t>21T4-CMT1</t>
  </si>
  <si>
    <t>21T4-LTM1</t>
  </si>
  <si>
    <t>21T4-QTM1</t>
  </si>
  <si>
    <t>21T4-TKW1</t>
  </si>
  <si>
    <t>21T4-THU1</t>
  </si>
  <si>
    <t>21T4-TKĐ1</t>
  </si>
  <si>
    <t>21T4-TMĐ1</t>
  </si>
  <si>
    <t>21T4-CNM1</t>
  </si>
  <si>
    <t>21T4-KTD1</t>
  </si>
  <si>
    <t>21T4-QTD1</t>
  </si>
  <si>
    <t>21T4-TCD1</t>
  </si>
  <si>
    <t>21T4-LGT1</t>
  </si>
  <si>
    <t>21T4-ĐHĐ1</t>
  </si>
  <si>
    <t>21T4-QDL1</t>
  </si>
  <si>
    <t>21T4-QLH1</t>
  </si>
  <si>
    <t>21T4-QKS1</t>
  </si>
  <si>
    <t>21T4-QNH1</t>
  </si>
  <si>
    <t>21T4-KLB1</t>
  </si>
  <si>
    <t>21T4-TKĐ3</t>
  </si>
  <si>
    <t>21T4-QTM2</t>
  </si>
  <si>
    <t>21T4-KLB2</t>
  </si>
  <si>
    <t>Khóa: 2020          Niên khóa: 2020-2021</t>
  </si>
  <si>
    <t>Trung cấp - (Tín chỉ) - Chính quy 1 năm(Buổi tối)</t>
  </si>
  <si>
    <t>20T5-THU1</t>
  </si>
  <si>
    <t>Khóa: 2020          Niên khóa: 2020-2022</t>
  </si>
  <si>
    <t>20C2-QTM1</t>
  </si>
  <si>
    <t>20C2-KTD1</t>
  </si>
  <si>
    <t>20C2-QTD1</t>
  </si>
  <si>
    <t>20C2-CCK1</t>
  </si>
  <si>
    <t>20C2-CNÔ1</t>
  </si>
  <si>
    <t>20C2-CNL1</t>
  </si>
  <si>
    <t>20C2-ĐĐT1</t>
  </si>
  <si>
    <t>20C2-CNM1</t>
  </si>
  <si>
    <t>20C2-THU1</t>
  </si>
  <si>
    <t>20C2-CMT1</t>
  </si>
  <si>
    <t>20C2-LTM1</t>
  </si>
  <si>
    <t>20C2-TKW1</t>
  </si>
  <si>
    <t>20C2-NNA1</t>
  </si>
  <si>
    <t>20C2-CKL1</t>
  </si>
  <si>
    <t>20C2-LĐL1</t>
  </si>
  <si>
    <t>20C2-ĐCN1</t>
  </si>
  <si>
    <t>20C2-CNÔ2</t>
  </si>
  <si>
    <t>20C2-CNÔ3</t>
  </si>
  <si>
    <t>20T2-ĐCN1</t>
  </si>
  <si>
    <t>Khóa: 2020          Niên khóa: 2020-2023</t>
  </si>
  <si>
    <t>20C3-ĐĐT1</t>
  </si>
  <si>
    <t>20C3-CTM1</t>
  </si>
  <si>
    <t>20C3-CCK1</t>
  </si>
  <si>
    <t>20C3-CNÔ1</t>
  </si>
  <si>
    <t>20C3-CNÔ2</t>
  </si>
  <si>
    <t>20C3-CNÔ3</t>
  </si>
  <si>
    <t>20C5-CNÔ1</t>
  </si>
  <si>
    <t>20C5-CĐT1</t>
  </si>
  <si>
    <t>20C6-CNÔ1</t>
  </si>
  <si>
    <t>20C6-CNÔ2</t>
  </si>
  <si>
    <t>20C6-CNÔ3</t>
  </si>
  <si>
    <t>20C6-CNÔ4</t>
  </si>
  <si>
    <t>20C6-CĐT1</t>
  </si>
  <si>
    <t>20C1-CNÔ3</t>
  </si>
  <si>
    <t>20C1-CNÔ4</t>
  </si>
  <si>
    <t>20C1-CNÔ5</t>
  </si>
  <si>
    <t>20C1-CNÔ6</t>
  </si>
  <si>
    <t>20C1-CCK2</t>
  </si>
  <si>
    <t>20C1-CNÔ7</t>
  </si>
  <si>
    <t>20C1-CNÔ8</t>
  </si>
  <si>
    <t>20C1-CNÔ9</t>
  </si>
  <si>
    <t>20C1-CCK3</t>
  </si>
  <si>
    <t>20C1-CNÔ10</t>
  </si>
  <si>
    <t>20C1-CNÔ11</t>
  </si>
  <si>
    <t>20C1-CNÔ12</t>
  </si>
  <si>
    <t>20C1-TKĐ2</t>
  </si>
  <si>
    <t>20C1-CNÔ13</t>
  </si>
  <si>
    <t>20C1-CNÔ14</t>
  </si>
  <si>
    <t>20C1-ĐCN2</t>
  </si>
  <si>
    <t>20C1-CCK4</t>
  </si>
  <si>
    <t>20C1-CTM2</t>
  </si>
  <si>
    <t>20C1-CCK5</t>
  </si>
  <si>
    <t>20C1-ĐĐT2</t>
  </si>
  <si>
    <t>20C1-CNL2</t>
  </si>
  <si>
    <t>20C1-LTM2</t>
  </si>
  <si>
    <t>20C1-KML2</t>
  </si>
  <si>
    <t>20C1-TĐH2</t>
  </si>
  <si>
    <t>20C1-VSL2</t>
  </si>
  <si>
    <t>20C1-CTM3</t>
  </si>
  <si>
    <t>20C1-CNÔ2</t>
  </si>
  <si>
    <t>20C1-QKS1</t>
  </si>
  <si>
    <t>20C1-QNH1</t>
  </si>
  <si>
    <t>20C1-KLB1</t>
  </si>
  <si>
    <t>20C1-CKL1</t>
  </si>
  <si>
    <t>20C1-ĐHĐ1</t>
  </si>
  <si>
    <t>20C1-BCN1</t>
  </si>
  <si>
    <t>20C1-CCK1</t>
  </si>
  <si>
    <t>20C1-CĐT1</t>
  </si>
  <si>
    <t>20C1-CMT1</t>
  </si>
  <si>
    <t>20C1-CNL1</t>
  </si>
  <si>
    <t>20C1-NNA1</t>
  </si>
  <si>
    <t>20C1-CTM1</t>
  </si>
  <si>
    <t>20C1-CNÔ1</t>
  </si>
  <si>
    <t>20C1-TĐH1</t>
  </si>
  <si>
    <t>20C1-ĐCN1</t>
  </si>
  <si>
    <t>20C1-ĐĐT1</t>
  </si>
  <si>
    <t>20C1-LTM1</t>
  </si>
  <si>
    <t>20C1-QTM1</t>
  </si>
  <si>
    <t>20C1-TKĐ1</t>
  </si>
  <si>
    <t>20C1-TKW1</t>
  </si>
  <si>
    <t>20C1-TMĐ1</t>
  </si>
  <si>
    <t>20C1-CNM1</t>
  </si>
  <si>
    <t>20C1-KTD1</t>
  </si>
  <si>
    <t>20C1-QTD1</t>
  </si>
  <si>
    <t>20C1-TCD1</t>
  </si>
  <si>
    <t>20C1-LGT1</t>
  </si>
  <si>
    <t>20C1-KXD1</t>
  </si>
  <si>
    <t>20C1-QXD1</t>
  </si>
  <si>
    <t>20C1-KML1</t>
  </si>
  <si>
    <t>20C1-LĐL1</t>
  </si>
  <si>
    <t>20C1-VSL1</t>
  </si>
  <si>
    <t>20C1-CTK1</t>
  </si>
  <si>
    <t>20T4-CCK2</t>
  </si>
  <si>
    <t>20T4-QTM2</t>
  </si>
  <si>
    <t>20T4-CNÔ2</t>
  </si>
  <si>
    <t>20T4-CNÔ5</t>
  </si>
  <si>
    <t>20T4-LTM2</t>
  </si>
  <si>
    <t>20T4-NNA2</t>
  </si>
  <si>
    <t>20T4-TKĐ3</t>
  </si>
  <si>
    <t>20T4-CNÔ3</t>
  </si>
  <si>
    <t>20T4-TKĐ2</t>
  </si>
  <si>
    <t>20T4-CNÔ4</t>
  </si>
  <si>
    <t>20T4-ĐHĐ1</t>
  </si>
  <si>
    <t>20T4-QDL1</t>
  </si>
  <si>
    <t>20T4-QLH1</t>
  </si>
  <si>
    <t>20T4-KLB1</t>
  </si>
  <si>
    <t>20T4-QNH1</t>
  </si>
  <si>
    <t>20T4-QKS1</t>
  </si>
  <si>
    <t>20T4-CĐT1</t>
  </si>
  <si>
    <t>20T4-ĐĐT1</t>
  </si>
  <si>
    <t>20T4-TĐH1</t>
  </si>
  <si>
    <t>20T4-ĐCN1</t>
  </si>
  <si>
    <t>20T4-LĐL1</t>
  </si>
  <si>
    <t>20T4-CNL1</t>
  </si>
  <si>
    <t>20T4-KML1</t>
  </si>
  <si>
    <t>20T4-VSL1</t>
  </si>
  <si>
    <t>20T4-CKL1</t>
  </si>
  <si>
    <t>20T4-CCK1</t>
  </si>
  <si>
    <t>20T4-CKC1</t>
  </si>
  <si>
    <t>20T4-CNÔ1</t>
  </si>
  <si>
    <t>20T4-NNA1</t>
  </si>
  <si>
    <t>20T4-KXD1</t>
  </si>
  <si>
    <t>20T4-ANM1</t>
  </si>
  <si>
    <t>20T4-CMT1</t>
  </si>
  <si>
    <t>20T4-LTM1</t>
  </si>
  <si>
    <t>20T4-QTM1</t>
  </si>
  <si>
    <t>20T4-TKW1</t>
  </si>
  <si>
    <t>20T4-THU1</t>
  </si>
  <si>
    <t>20T4-TKĐ1</t>
  </si>
  <si>
    <t>20T4-TMĐ1</t>
  </si>
  <si>
    <t>20T4-CNM1</t>
  </si>
  <si>
    <t>20T4-KTD1</t>
  </si>
  <si>
    <t>20T4-QTD1</t>
  </si>
  <si>
    <t>20T4-TCD1</t>
  </si>
  <si>
    <t>20T4-LGT1</t>
  </si>
  <si>
    <t>Khóa: 2019          Niên khóa: 2019-2023</t>
  </si>
  <si>
    <t>Cao đẳng - Trọng điểm quốc tế</t>
  </si>
  <si>
    <t>19C4-CNÔ1</t>
  </si>
  <si>
    <t>Khóa: 2019          Niên khóa: 2019-2021</t>
  </si>
  <si>
    <t>19C2-CNÔ1</t>
  </si>
  <si>
    <t>19C2-ĐĐT1</t>
  </si>
  <si>
    <t>19C2-QTM1</t>
  </si>
  <si>
    <t>19C2-CCK1</t>
  </si>
  <si>
    <t>19C2-KTD1</t>
  </si>
  <si>
    <t>19C2-CNM1</t>
  </si>
  <si>
    <t>19C2-QTD1</t>
  </si>
  <si>
    <t>19C2-CNÔ3</t>
  </si>
  <si>
    <t>19C2-QTM3</t>
  </si>
  <si>
    <t>19C2-ĐĐT3</t>
  </si>
  <si>
    <t>19C2-CNL3</t>
  </si>
  <si>
    <t>19C2-KTD3</t>
  </si>
  <si>
    <t>19C2-QTD3</t>
  </si>
  <si>
    <t>19C2-CCK3</t>
  </si>
  <si>
    <t>19C2-CNM2</t>
  </si>
  <si>
    <t>19C2-CNÔ2</t>
  </si>
  <si>
    <t>19T2-ĐCN1</t>
  </si>
  <si>
    <t>19T2-CCK1</t>
  </si>
  <si>
    <t>19T2-CNÔ1</t>
  </si>
  <si>
    <t>19T2-QTM1</t>
  </si>
  <si>
    <t>Khóa: 2019          Niên khóa: 2019-2022</t>
  </si>
  <si>
    <t>19C3-CCK1</t>
  </si>
  <si>
    <t>19C3-CNÔ2</t>
  </si>
  <si>
    <t>19C1-CCK5</t>
  </si>
  <si>
    <t>19C1-TKĐ2</t>
  </si>
  <si>
    <t>19C1-CCK3</t>
  </si>
  <si>
    <t>19C1-CCK4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</si>
  <si>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</si>
  <si>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</si>
  <si>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</si>
  <si>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</si>
  <si>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</si>
  <si>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</si>
  <si>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</si>
  <si>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</si>
  <si>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</si>
  <si>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</si>
  <si>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</si>
  <si>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</si>
  <si>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</si>
  <si>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19C1-CĐT1</t>
  </si>
  <si>
    <t>19C1-BCN1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</si>
  <si>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</si>
  <si>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</si>
  <si>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</si>
  <si>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</si>
  <si>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</si>
  <si>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</si>
  <si>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</si>
  <si>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</si>
  <si>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</si>
  <si>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</si>
  <si>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</si>
  <si>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</si>
  <si>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</si>
  <si>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</si>
  <si>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</si>
  <si>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</si>
  <si>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19C1-NNA1</t>
  </si>
  <si>
    <t>19C1-VSL1</t>
  </si>
  <si>
    <t>19C1-LĐL1</t>
  </si>
  <si>
    <t>19C1-ANM1</t>
  </si>
  <si>
    <t>19C1-TKW1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</si>
  <si>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</si>
  <si>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</si>
  <si>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</si>
  <si>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</si>
  <si>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</si>
  <si>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</si>
  <si>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</si>
  <si>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</si>
  <si>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19T4-ĐCN2</t>
  </si>
  <si>
    <t>19T4-ĐĐT2</t>
  </si>
  <si>
    <t>19T4-VSL2</t>
  </si>
  <si>
    <t>19T4-ANM2</t>
  </si>
  <si>
    <t>19T4-CKC2</t>
  </si>
  <si>
    <t>19T4-NNA3</t>
  </si>
  <si>
    <t>19T4-CMT2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</si>
  <si>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</si>
  <si>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</si>
  <si>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</si>
  <si>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</si>
  <si>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</si>
  <si>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</si>
  <si>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</si>
  <si>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</si>
  <si>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</si>
  <si>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</si>
  <si>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</si>
  <si>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</si>
  <si>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</si>
  <si>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</si>
  <si>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</si>
  <si>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</si>
  <si>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</si>
  <si>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</si>
  <si>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</si>
  <si>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</si>
  <si>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</si>
  <si>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</si>
  <si>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</si>
  <si>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</si>
  <si>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Khóa: 2018          Niên khóa: 2018-2019</t>
  </si>
  <si>
    <t>18T5-ĐCN1</t>
  </si>
  <si>
    <t>Khóa: 2018          Niên khóa: 2018-2020</t>
  </si>
  <si>
    <t>18C2-ĐĐT1</t>
  </si>
  <si>
    <t>18T2-CNÔ1</t>
  </si>
  <si>
    <t>Khóa: 2018          Niên khóa: 2018-2021</t>
  </si>
  <si>
    <t>Trung cấp - (Tín chỉ) - Chính quy 3 năm(Buổi tối)</t>
  </si>
  <si>
    <t>18C1-THU1</t>
  </si>
  <si>
    <t>18C1-CMT1</t>
  </si>
  <si>
    <t>18C1-LTM1</t>
  </si>
  <si>
    <t>18C1-QTM1</t>
  </si>
  <si>
    <t>18C1-NNA1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</si>
  <si>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</si>
  <si>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</si>
  <si>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</si>
  <si>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</si>
  <si>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</si>
  <si>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</si>
  <si>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</si>
  <si>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</si>
  <si>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</si>
  <si>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</si>
  <si>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</si>
  <si>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</si>
  <si>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</si>
  <si>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</si>
  <si>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</si>
  <si>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</si>
  <si>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</si>
  <si>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</si>
  <si>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</si>
  <si>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</si>
  <si>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</si>
  <si>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</si>
  <si>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</si>
  <si>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</si>
  <si>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</si>
  <si>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</si>
  <si>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</si>
  <si>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</si>
  <si>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</si>
  <si>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</si>
  <si>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</si>
  <si>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</si>
  <si>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</si>
  <si>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</si>
  <si>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</si>
  <si>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</si>
  <si>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</si>
  <si>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</si>
  <si>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</si>
  <si>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</si>
  <si>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</si>
  <si>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</si>
  <si>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</si>
  <si>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18C1-TĐH1</t>
  </si>
  <si>
    <t>18C1-CNM1</t>
  </si>
  <si>
    <t>18C1-ĐCN1</t>
  </si>
  <si>
    <t>18C1-CĐT1</t>
  </si>
  <si>
    <t>18C1-CNÔ2</t>
  </si>
  <si>
    <t>18C1-TMĐ1</t>
  </si>
  <si>
    <t>18C1-TKĐ1</t>
  </si>
  <si>
    <t>18T4-CNÔ4</t>
  </si>
  <si>
    <t>18T4-CNÔ3</t>
  </si>
  <si>
    <t>18T4-CNÔ2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</si>
  <si>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</si>
  <si>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</si>
  <si>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</si>
  <si>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</si>
  <si>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</si>
  <si>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</si>
  <si>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</si>
  <si>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</si>
  <si>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</si>
  <si>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</si>
  <si>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</si>
  <si>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</si>
  <si>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</si>
  <si>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</si>
  <si>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</si>
  <si>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</si>
  <si>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</si>
  <si>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18T4-CKC1</t>
  </si>
  <si>
    <t>18T4-TKĐ1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</si>
  <si>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</si>
  <si>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</si>
  <si>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</si>
  <si>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</si>
  <si>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</si>
  <si>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</si>
  <si>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</si>
  <si>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</si>
  <si>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18T4-THU1</t>
  </si>
  <si>
    <t>18T7-ĐCN1</t>
  </si>
  <si>
    <t>Khóa: 2017          Niên khóa: 2017-2020</t>
  </si>
  <si>
    <t>17C1-CNM1</t>
  </si>
  <si>
    <t>17C1-ĐCN1</t>
  </si>
  <si>
    <t>17C1-CĐT1</t>
  </si>
  <si>
    <t>17C1-ĐTC1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</si>
  <si>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</si>
  <si>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</si>
  <si>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</si>
  <si>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</si>
  <si>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</si>
  <si>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</si>
  <si>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</si>
  <si>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</si>
  <si>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</si>
  <si>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</si>
  <si>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</si>
  <si>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</si>
  <si>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</si>
  <si>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</si>
  <si>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</si>
  <si>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</si>
  <si>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</si>
  <si>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</si>
  <si>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</si>
  <si>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</si>
  <si>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</si>
  <si>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</si>
  <si>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</si>
  <si>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</si>
  <si>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</si>
  <si>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</si>
  <si>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</si>
  <si>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</si>
  <si>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</si>
  <si>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</si>
  <si>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</si>
  <si>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</si>
  <si>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</si>
  <si>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</si>
  <si>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</si>
  <si>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</si>
  <si>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</si>
  <si>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</si>
  <si>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</si>
  <si>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</si>
  <si>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</si>
  <si>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</si>
  <si>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17C1-CNÔ1</t>
  </si>
  <si>
    <t>17C1-CNL1</t>
  </si>
  <si>
    <t>17C1-KML1</t>
  </si>
  <si>
    <t>17C1-VSL1</t>
  </si>
  <si>
    <t>17C1-ĐĐT1</t>
  </si>
  <si>
    <t>17T4-CCK1</t>
  </si>
  <si>
    <t>17T4-CNÔ1</t>
  </si>
  <si>
    <t>17T4-THU1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</si>
  <si>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</si>
  <si>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</si>
  <si>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</si>
  <si>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</si>
  <si>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</si>
  <si>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</si>
  <si>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</si>
  <si>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</si>
  <si>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</si>
  <si>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</si>
  <si>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</si>
  <si>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</si>
  <si>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</si>
  <si>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</si>
  <si>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17T4-CNÔ3</t>
  </si>
  <si>
    <t>17T4-CNÔ2</t>
  </si>
  <si>
    <t>Khóa: 2016          Niên khóa: 2016-2018</t>
  </si>
  <si>
    <t>Trung cấp chuyên nghiệp - Chuyên nghiệp_2N3</t>
  </si>
  <si>
    <t>16TN-Ô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</si>
  <si>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</si>
  <si>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</si>
  <si>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</si>
  <si>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</si>
  <si>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</si>
  <si>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</si>
  <si>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</si>
  <si>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16CĐ-Ô1</t>
  </si>
  <si>
    <t>16CĐ-Ô9</t>
  </si>
  <si>
    <t>16CĐ-ĐCN3</t>
  </si>
  <si>
    <t>16CĐ-ĐCN5</t>
  </si>
  <si>
    <t>16CĐN-Ô1</t>
  </si>
  <si>
    <t>16CĐN-QTD</t>
  </si>
  <si>
    <t>16TC-Ô1</t>
  </si>
  <si>
    <t>16TC-QTM</t>
  </si>
  <si>
    <t>16TC-MTT</t>
  </si>
  <si>
    <t>16TCN-QTM2</t>
  </si>
  <si>
    <t>16TCN-LĐL2</t>
  </si>
  <si>
    <t>16TCN-Ô3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</si>
  <si>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</si>
  <si>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</si>
  <si>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</si>
  <si>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</si>
  <si>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</si>
  <si>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</si>
  <si>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</si>
  <si>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16TCN-QTM1</t>
  </si>
  <si>
    <t>(Tính đến ngày 01/3/2023)</t>
  </si>
  <si>
    <t>Cao đẳng - Chuyên nghiệp</t>
  </si>
  <si>
    <t>Cao đẳng nghề - (Niên chế) - Chính quy 3 năm</t>
  </si>
  <si>
    <t>Trung cấp chuyên nghiệp - Chuyên nghiệp (9+3)</t>
  </si>
  <si>
    <t>Cao đẳng - Chính quy 2,5 năm</t>
  </si>
  <si>
    <t>Cao đẳng - Liên thông (Buổi tối)</t>
  </si>
  <si>
    <t>Cao đẳng - Chất lượng cao</t>
  </si>
  <si>
    <t>Cao đẳng - Chất lượng cao song hành Vinfast</t>
  </si>
  <si>
    <t>Cao đẳng - Chất lượng cao TTTN Nhật</t>
  </si>
  <si>
    <t>A</t>
  </si>
  <si>
    <t>B</t>
  </si>
  <si>
    <t>Cao đẳng - Liên kết quốc tế</t>
  </si>
  <si>
    <t>Cao đẳng - Liên thông B (Buổi tối)</t>
  </si>
  <si>
    <t>Cao đẳng</t>
  </si>
  <si>
    <t>Cao đẳng - CLC song hành Vinfast</t>
  </si>
  <si>
    <t>Cao đẳng Liên thông (Buổi tối)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</si>
  <si>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</si>
  <si>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</si>
  <si>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</si>
  <si>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</si>
  <si>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</si>
  <si>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</si>
  <si>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- 1 năm (Buổi tối)</t>
  </si>
  <si>
    <t>Trung cấp - (Tín chỉ) - 3 năm (Buổi tối)</t>
  </si>
  <si>
    <t>TỔNG CỘNG =</t>
  </si>
  <si>
    <t>Trong đó: Khóa 2022 - 2023 =</t>
  </si>
  <si>
    <t>(Học theo TKB ngày 25/4/2022)</t>
  </si>
  <si>
    <t>Cao đẳng Liên thông B (Buổi tối)</t>
  </si>
  <si>
    <t>(đợt 1_07/11/2022; đợt 2_05/12/2022)</t>
  </si>
  <si>
    <t>(Học theo TKB ngày 24/10/2022)</t>
  </si>
  <si>
    <t>(Học theo TKB ngày 26/9/2022)</t>
  </si>
  <si>
    <t>TRƯỞNG PHÒNG TTGD-CTSV</t>
  </si>
  <si>
    <t>HIỆU TRƯỞNG</t>
  </si>
  <si>
    <t>Lê Xuân Thiện</t>
  </si>
  <si>
    <t>TS. Phạm Hữu Lộc</t>
  </si>
  <si>
    <t>Khoa Điện - Điện tử</t>
  </si>
  <si>
    <t>Khoa Nhiệt - Lạnh</t>
  </si>
  <si>
    <t>Khoa Cơ khí</t>
  </si>
  <si>
    <t>Khoa Động lực</t>
  </si>
  <si>
    <t>Khoa May - Thời trang</t>
  </si>
  <si>
    <t>Khoa Công nghệ thông tin</t>
  </si>
  <si>
    <t>Khoa Kinh tế</t>
  </si>
  <si>
    <t>Khoa Khoa học cơ bản</t>
  </si>
  <si>
    <t>Khoa Xây dựng</t>
  </si>
  <si>
    <t>TỔNG CỘNG =</t>
  </si>
  <si>
    <t>TP. HCM, ngày      tháng 3 năm 2023</t>
  </si>
  <si>
    <t>Điện công nghiệp</t>
  </si>
  <si>
    <t>Công nghệ Ô tô</t>
  </si>
  <si>
    <t>Công nghệ kỹ thuật điện, điện tử</t>
  </si>
  <si>
    <t>Điện tử công nghiệp</t>
  </si>
  <si>
    <t>Cơ điện tử</t>
  </si>
  <si>
    <t>Công nghệ kỹ thuật điều khiển và tự động hóa</t>
  </si>
  <si>
    <t>Kỹ thuật máy lạnh và điều hòa không khí</t>
  </si>
  <si>
    <t>Vận hành, sửa chữa thiết bị lạnh</t>
  </si>
  <si>
    <t>Công nghệ kỹ thuật nhiệt</t>
  </si>
  <si>
    <t>Công nghệ kỹ thuật cơ khí</t>
  </si>
  <si>
    <t>Công nghệ chế tạo máy</t>
  </si>
  <si>
    <t>Bảo trì hệ thống thiết bị công nghiệp</t>
  </si>
  <si>
    <t>Công nghệ may</t>
  </si>
  <si>
    <t>An ninh mạng</t>
  </si>
  <si>
    <t>Công nghệ kỹ thuật máy tính</t>
  </si>
  <si>
    <t>Thiết kế trang Web</t>
  </si>
  <si>
    <t>Tin học ứng dụng</t>
  </si>
  <si>
    <t>Lập trình máy tính</t>
  </si>
  <si>
    <t>Quản trị mạng máy tính</t>
  </si>
  <si>
    <t>Kế toán doanh nghiệp</t>
  </si>
  <si>
    <t>Quản trị doanh nghiệp vừa và nhỏ</t>
  </si>
  <si>
    <t>Tiếng Anh</t>
  </si>
  <si>
    <t>Cắt gọt kim loại</t>
  </si>
  <si>
    <t>Thiết kế đồ họa</t>
  </si>
  <si>
    <t>Thương mại điện tử</t>
  </si>
  <si>
    <t>Kỹ thuật Xây dựng</t>
  </si>
  <si>
    <t>Lắp đặt thiết bị lạnh</t>
  </si>
  <si>
    <t>Chế tạo khuôn mẫu</t>
  </si>
  <si>
    <t>Đồ họa đa phương tiện</t>
  </si>
  <si>
    <t>Logistics</t>
  </si>
  <si>
    <t>Tài chính doanh nghiệp</t>
  </si>
  <si>
    <t>Quản trị khách sạn</t>
  </si>
  <si>
    <t>Quản trị nhà hàng</t>
  </si>
  <si>
    <t>Kỹ thuật làm bánh</t>
  </si>
  <si>
    <t>Quản lý xây dựng</t>
  </si>
  <si>
    <t>Công nghệ kỹ thuật phần cứng máy tính</t>
  </si>
  <si>
    <t>Công nghệ ô tô</t>
  </si>
  <si>
    <t>Quản trị lữ hành</t>
  </si>
  <si>
    <t>Tiếng Nhật</t>
  </si>
  <si>
    <t xml:space="preserve">Bảo trì và sửa chữa Ô tô </t>
  </si>
  <si>
    <t>Quản trị Mạng máy tính</t>
  </si>
  <si>
    <t>Điện Công nghiệp và Dân dụng</t>
  </si>
  <si>
    <t>Công nghệ May và Thời trang</t>
  </si>
  <si>
    <t>Điện Công nghiệp</t>
  </si>
  <si>
    <t>Điện tử Công nghiệp</t>
  </si>
  <si>
    <t>Công nghệ may và thời trang</t>
  </si>
  <si>
    <t>Cơ khí chế tạo</t>
  </si>
  <si>
    <t>Công nghệ kỹ thuật điều khiển tự động</t>
  </si>
  <si>
    <t>Quản trị du lịch MICE</t>
  </si>
  <si>
    <t>Nghiệp vụ nhà hàng</t>
  </si>
  <si>
    <t>Tiếng Hàn Quốc</t>
  </si>
  <si>
    <t>Khóa 2016CĐ (Nợ môn)</t>
  </si>
  <si>
    <t>Khóa 2017 C1 (Nợ môn)</t>
  </si>
  <si>
    <t>Khóa 2018 C1 (Nợ môn)</t>
  </si>
  <si>
    <t>Khóa 2019 C1 (Nợ môn)</t>
  </si>
  <si>
    <t>Khóa 2019 C3 (Nợ môn)</t>
  </si>
  <si>
    <t>Khóa 2018C2 (Nợ môn)</t>
  </si>
  <si>
    <t>Khóa 2019C2 (Nợ môn)</t>
  </si>
  <si>
    <t>Khóa 2020C2 (Nợ môn)</t>
  </si>
  <si>
    <t>Khóa 2016CĐN (Nợ môn)</t>
  </si>
  <si>
    <t>Khóa 2016TN-TCT Trung cấp (Nợ môn)</t>
  </si>
  <si>
    <t>Khóa 2016TC (Nợ môn)</t>
  </si>
  <si>
    <t>Khóa 2016TCN (Nợ môn)</t>
  </si>
  <si>
    <t>Khóa 2018T2 Trung cấp (Nợ môn)</t>
  </si>
  <si>
    <t>Khóa 2019T2 Trung cấp (Nợ môn)</t>
  </si>
  <si>
    <t>Khóa 2020T2 Trung cấp (Nợ môn)</t>
  </si>
  <si>
    <t>Khóa 2017T4 Trung cấp (Nợ môn)</t>
  </si>
  <si>
    <t>Khóa 2018T4 Trung cấp (Nợ môn)</t>
  </si>
  <si>
    <t>Khóa 2019T4 Trung cấp (Nợ môn)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</si>
</sst>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indexed="8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1" fillId="2" borderId="1" xfId="0" applyFont="1" applyFill="1" applyBorder="1" applyAlignment="1">
      <alignment horizontal="center" textRotation="90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5" fillId="3" borderId="0" xfId="0" applyFont="1" applyFill="1"/>
    <xf numFmtId="0" fontId="5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0" fontId="6" fillId="0" borderId="0" xfId="0" applyFont="1" applyAlignment="1"/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left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/>
    </xf>
    <xf numFmtId="0" fontId="11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/>
    </xf>
    <xf numFmtId="16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left" vertical="center"/>
    </xf>
    <xf numFmtId="164" fontId="10" fillId="4" borderId="1" xfId="0" applyNumberFormat="1" applyFont="1" applyFill="1" applyBorder="1" applyAlignment="1">
      <alignment horizontal="center" vertical="center" wrapText="1"/>
    </xf>
    <xf numFmtId="0" fontId="10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5" fillId="5" borderId="0" xfId="1" applyFont="1" applyFill="1"/>
    <xf numFmtId="0" fontId="7" fillId="5" borderId="0" xfId="1" applyFont="1" applyFill="1" applyAlignment="1">
      <alignment horizontal="left" vertical="center"/>
    </xf>
    <xf numFmtId="0" fontId="7" fillId="5" borderId="0" xfId="1" applyFont="1" applyFill="1" applyAlignment="1">
      <alignment horizontal="right" vertical="center" wrapText="1"/>
    </xf>
    <xf numFmtId="0" fontId="5" fillId="5" borderId="0" xfId="1" applyFont="1" applyFill="1" applyAlignment="1">
      <alignment horizontal="center" vertical="center" wrapText="1"/>
    </xf>
    <xf numFmtId="0" fontId="5" fillId="6" borderId="0" xfId="1" applyFont="1" applyFill="1"/>
    <xf numFmtId="0" fontId="10" fillId="0" borderId="0" xfId="0" applyFont="1"/>
    <xf numFmtId="0" fontId="10" fillId="5" borderId="0" xfId="1" applyFont="1" applyFill="1" applyAlignment="1">
      <alignment horizontal="right" vertical="center"/>
    </xf>
    <xf numFmtId="164" fontId="10" fillId="5" borderId="0" xfId="1" applyNumberFormat="1" applyFont="1" applyFill="1" applyAlignment="1">
      <alignment horizontal="left" vertical="center" wrapText="1"/>
    </xf>
    <xf numFmtId="3" fontId="13" fillId="5" borderId="0" xfId="1" applyNumberFormat="1" applyFont="1" applyFill="1" applyAlignment="1">
      <alignment horizontal="right" vertical="center" wrapText="1"/>
    </xf>
    <xf numFmtId="0" fontId="13" fillId="5" borderId="0" xfId="1" applyFont="1" applyFill="1" applyAlignment="1">
      <alignment horizontal="right" vertical="center" wrapText="1"/>
    </xf>
    <xf numFmtId="0" fontId="10" fillId="3" borderId="0" xfId="1" applyFont="1" applyFill="1" applyAlignment="1">
      <alignment vertical="center"/>
    </xf>
    <xf numFmtId="0" fontId="10" fillId="5" borderId="0" xfId="1" applyFont="1" applyFill="1" applyAlignment="1">
      <alignment vertical="center"/>
    </xf>
    <xf numFmtId="0" fontId="13" fillId="5" borderId="0" xfId="1" applyFont="1" applyFill="1" applyAlignment="1">
      <alignment vertical="center"/>
    </xf>
    <xf numFmtId="0" fontId="6" fillId="5" borderId="0" xfId="1" applyFont="1" applyFill="1" applyAlignment="1">
      <alignment vertical="center"/>
    </xf>
    <xf numFmtId="3" fontId="7" fillId="5" borderId="0" xfId="1" applyNumberFormat="1" applyFont="1" applyFill="1" applyAlignment="1">
      <alignment horizontal="right" vertical="center" wrapText="1"/>
    </xf>
    <xf numFmtId="0" fontId="7" fillId="5" borderId="0" xfId="1" applyFont="1" applyFill="1" applyAlignment="1">
      <alignment horizontal="left" vertical="center" wrapText="1"/>
    </xf>
    <xf numFmtId="0" fontId="6" fillId="5" borderId="0" xfId="1" applyFont="1" applyFill="1" applyAlignment="1">
      <alignment horizontal="right" vertical="center"/>
    </xf>
    <xf numFmtId="164" fontId="7" fillId="5" borderId="0" xfId="1" applyNumberFormat="1" applyFont="1" applyFill="1" applyAlignment="1">
      <alignment horizontal="right" vertical="center" wrapText="1"/>
    </xf>
    <xf numFmtId="0" fontId="5" fillId="0" borderId="0" xfId="1" applyFont="1"/>
    <xf numFmtId="0" fontId="10" fillId="5" borderId="0" xfId="1" applyFont="1" applyFill="1"/>
    <xf numFmtId="3" fontId="10" fillId="5" borderId="0" xfId="1" applyNumberFormat="1" applyFont="1" applyFill="1"/>
    <xf numFmtId="0" fontId="10" fillId="0" borderId="0" xfId="1" applyFont="1"/>
    <xf numFmtId="3" fontId="10" fillId="0" borderId="0" xfId="1" applyNumberFormat="1" applyFont="1"/>
    <xf numFmtId="0" fontId="10" fillId="7" borderId="0" xfId="1" applyFont="1" applyFill="1"/>
    <xf numFmtId="0" fontId="5" fillId="7" borderId="0" xfId="1" applyFont="1" applyFill="1"/>
    <xf numFmtId="3" fontId="10" fillId="7" borderId="0" xfId="1" applyNumberFormat="1" applyFont="1" applyFill="1"/>
    <xf numFmtId="0" fontId="9" fillId="0" borderId="0" xfId="1" applyFont="1" applyAlignment="1">
      <alignment horizontal="right"/>
    </xf>
    <xf numFmtId="3" fontId="9" fillId="0" borderId="0" xfId="1" applyNumberFormat="1" applyFont="1"/>
    <xf numFmtId="0" fontId="5" fillId="3" borderId="1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5" fillId="0" borderId="0" xfId="1" applyFont="1" applyAlignment="1">
      <alignment horizontal="center"/>
    </xf>
    <xf numFmtId="0" fontId="15" fillId="5" borderId="0" xfId="1" applyFont="1" applyFill="1" applyAlignment="1">
      <alignment horizontal="center"/>
    </xf>
    <xf numFmtId="0" fontId="15" fillId="5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5" fillId="5" borderId="0" xfId="1" applyFont="1" applyFill="1" applyAlignment="1">
      <alignment horizontal="left" vertical="center" wrapText="1"/>
    </xf>
    <xf numFmtId="0" fontId="14" fillId="0" borderId="0" xfId="1" applyFont="1" applyAlignment="1">
      <alignment horizontal="center"/>
    </xf>
    <xf numFmtId="0" fontId="7" fillId="5" borderId="0" xfId="1" applyFont="1" applyFill="1" applyAlignment="1">
      <alignment horizontal="center" vertical="center"/>
    </xf>
    <xf numFmtId="0" fontId="5" fillId="5" borderId="0" xfId="1" applyFont="1" applyFill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9" fillId="3" borderId="2" xfId="1" applyFont="1" applyFill="1" applyBorder="1" applyAlignment="1">
      <alignment horizontal="left" vertical="center"/>
    </xf>
    <xf numFmtId="0" fontId="9" fillId="3" borderId="3" xfId="1" applyFont="1" applyFill="1" applyBorder="1" applyAlignment="1">
      <alignment horizontal="left" vertical="center"/>
    </xf>
    <xf numFmtId="0" fontId="9" fillId="3" borderId="4" xfId="1" applyFont="1" applyFill="1" applyBorder="1" applyAlignment="1">
      <alignment horizontal="left" vertical="center"/>
    </xf>
    <xf numFmtId="0" fontId="10" fillId="0" borderId="10" xfId="0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76201</xdr:colOff>
      <xdr:row>0</xdr:row>
      <xdr:rowOff>57150</xdr:rowOff>
    </xdr:from>
    <xdr:to>
      <xdr:col>4</xdr:col>
      <xdr:colOff>999679</xdr:colOff>
      <xdr:row>2</xdr:row>
      <xdr:rowOff>152400</xdr:rowOff>
    </xdr:to>
    <xdr:sp macro="" textlink="">
      <xdr:nvSpPr>
        <xdr:cNvPr id="8199" name="TextBox 7"/>
        <xdr:cNvSpPr txBox="1"/>
      </xdr:nvSpPr>
      <xdr:spPr>
        <a:xfrm>
          <a:off x="3038476" y="57150"/>
          <a:ext cx="3018978" cy="55245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5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1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1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56198</xdr:rowOff>
    </xdr:from>
    <xdr:to>
      <xdr:col>1</xdr:col>
      <xdr:colOff>249536</xdr:colOff>
      <xdr:row>2</xdr:row>
      <xdr:rowOff>76200</xdr:rowOff>
    </xdr:to>
    <xdr:pic>
      <xdr:nvPicPr>
        <xdr:cNvPr id="8201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56198"/>
          <a:ext cx="830561" cy="477202"/>
        </a:xfrm>
        <a:prstGeom prst="rect">
          <a:avLst/>
        </a:prstGeom>
        <a:noFill/>
      </xdr:spPr>
    </xdr:pic>
    <xdr:clientData/>
  </xdr:twoCellAnchor>
  <xdr:twoCellAnchor>
    <xdr:from>
      <xdr:col>0</xdr:col>
      <xdr:colOff>466724</xdr:colOff>
      <xdr:row>0</xdr:row>
      <xdr:rowOff>47625</xdr:rowOff>
    </xdr:from>
    <xdr:to>
      <xdr:col>2</xdr:col>
      <xdr:colOff>85724</xdr:colOff>
      <xdr:row>2</xdr:row>
      <xdr:rowOff>219075</xdr:rowOff>
    </xdr:to>
    <xdr:sp macro="" textlink="">
      <xdr:nvSpPr>
        <xdr:cNvPr id="8197" name="TextBox 5"/>
        <xdr:cNvSpPr txBox="1"/>
      </xdr:nvSpPr>
      <xdr:spPr>
        <a:xfrm>
          <a:off x="466724" y="47625"/>
          <a:ext cx="2581275" cy="62865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5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5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5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704850</xdr:colOff>
      <xdr:row>2</xdr:row>
      <xdr:rowOff>114300</xdr:rowOff>
    </xdr:from>
    <xdr:to>
      <xdr:col>1</xdr:col>
      <xdr:colOff>1619250</xdr:colOff>
      <xdr:row>2</xdr:row>
      <xdr:rowOff>114300</xdr:rowOff>
    </xdr:to>
    <xdr:cxnSp macro="">
      <xdr:nvCxnSpPr>
        <xdr:cNvPr id="3" name="Straight Connector 2"/>
        <xdr:cNvCxnSpPr/>
      </xdr:nvCxnSpPr>
      <xdr:spPr>
        <a:xfrm>
          <a:off x="1285875" y="5715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762000</xdr:colOff>
      <xdr:row>1</xdr:row>
      <xdr:rowOff>209550</xdr:rowOff>
    </xdr:from>
    <xdr:to>
      <xdr:col>4</xdr:col>
      <xdr:colOff>312420</xdr:colOff>
      <xdr:row>1</xdr:row>
      <xdr:rowOff>209550</xdr:rowOff>
    </xdr:to>
    <xdr:cxnSp macro="">
      <xdr:nvCxnSpPr>
        <xdr:cNvPr id="5" name="Straight Connector 4"/>
        <xdr:cNvCxnSpPr/>
      </xdr:nvCxnSpPr>
      <xdr:spPr>
        <a:xfrm>
          <a:off x="3724275" y="438150"/>
          <a:ext cx="16459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76201</xdr:colOff>
      <xdr:row>0</xdr:row>
      <xdr:rowOff>57150</xdr:rowOff>
    </xdr:from>
    <xdr:to>
      <xdr:col>4</xdr:col>
      <xdr:colOff>999679</xdr:colOff>
      <xdr:row>2</xdr:row>
      <xdr:rowOff>152400</xdr:rowOff>
    </xdr:to>
    <xdr:sp macro="" textlink="">
      <xdr:nvSpPr>
        <xdr:cNvPr id="2" name="TextBox 7"/>
        <xdr:cNvSpPr txBox="1"/>
      </xdr:nvSpPr>
      <xdr:spPr>
        <a:xfrm>
          <a:off x="3105151" y="57150"/>
          <a:ext cx="3018978" cy="55245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5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1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1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56198</xdr:rowOff>
    </xdr:from>
    <xdr:to>
      <xdr:col>1</xdr:col>
      <xdr:colOff>249536</xdr:colOff>
      <xdr:row>2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56198"/>
          <a:ext cx="830561" cy="477202"/>
        </a:xfrm>
        <a:prstGeom prst="rect">
          <a:avLst/>
        </a:prstGeom>
        <a:noFill/>
      </xdr:spPr>
    </xdr:pic>
    <xdr:clientData/>
  </xdr:twoCellAnchor>
  <xdr:twoCellAnchor>
    <xdr:from>
      <xdr:col>0</xdr:col>
      <xdr:colOff>466724</xdr:colOff>
      <xdr:row>0</xdr:row>
      <xdr:rowOff>47625</xdr:rowOff>
    </xdr:from>
    <xdr:to>
      <xdr:col>2</xdr:col>
      <xdr:colOff>85724</xdr:colOff>
      <xdr:row>2</xdr:row>
      <xdr:rowOff>219075</xdr:rowOff>
    </xdr:to>
    <xdr:sp macro="" textlink="">
      <xdr:nvSpPr>
        <xdr:cNvPr id="4" name="TextBox 5"/>
        <xdr:cNvSpPr txBox="1"/>
      </xdr:nvSpPr>
      <xdr:spPr>
        <a:xfrm>
          <a:off x="466724" y="47625"/>
          <a:ext cx="2647950" cy="62865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5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5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5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704850</xdr:colOff>
      <xdr:row>2</xdr:row>
      <xdr:rowOff>114300</xdr:rowOff>
    </xdr:from>
    <xdr:to>
      <xdr:col>1</xdr:col>
      <xdr:colOff>1619250</xdr:colOff>
      <xdr:row>2</xdr:row>
      <xdr:rowOff>114300</xdr:rowOff>
    </xdr:to>
    <xdr:cxnSp macro="">
      <xdr:nvCxnSpPr>
        <xdr:cNvPr id="5" name="Straight Connector 4"/>
        <xdr:cNvCxnSpPr/>
      </xdr:nvCxnSpPr>
      <xdr:spPr>
        <a:xfrm>
          <a:off x="1285875" y="5715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762000</xdr:colOff>
      <xdr:row>1</xdr:row>
      <xdr:rowOff>209550</xdr:rowOff>
    </xdr:from>
    <xdr:to>
      <xdr:col>4</xdr:col>
      <xdr:colOff>312420</xdr:colOff>
      <xdr:row>1</xdr:row>
      <xdr:rowOff>209550</xdr:rowOff>
    </xdr:to>
    <xdr:cxnSp macro="">
      <xdr:nvCxnSpPr>
        <xdr:cNvPr id="6" name="Straight Connector 5"/>
        <xdr:cNvCxnSpPr/>
      </xdr:nvCxnSpPr>
      <xdr:spPr>
        <a:xfrm>
          <a:off x="3790950" y="438150"/>
          <a:ext cx="16459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342863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18976</xdr:colOff>
      <xdr:row>0</xdr:row>
      <xdr:rowOff>8572</xdr:rowOff>
    </xdr:from>
    <xdr:to>
      <xdr:col>7</xdr:col>
      <xdr:colOff>28547</xdr:colOff>
      <xdr:row>3</xdr:row>
      <xdr:rowOff>38100</xdr:rowOff>
    </xdr:to>
    <xdr:sp macro="" textlink="">
      <xdr:nvSpPr>
        <xdr:cNvPr id="7172" name="TextBox 2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0" i="0">
              <a:solidFill>
                <a:srgbClr val="000000"/>
              </a:solidFill>
              <a:latin typeface="Times New Roman"/>
            </a:rPr>
            <a:t>SỞ LAO ĐỘNG - TB&amp;XH BÌNH THUẬN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TRƯỜNG TRUNG CẤP NGHỀ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14</xdr:col>
      <xdr:colOff>76423</xdr:colOff>
      <xdr:row>0</xdr:row>
      <xdr:rowOff>19050</xdr:rowOff>
    </xdr:from>
    <xdr:to>
      <xdr:col>19</xdr:col>
      <xdr:colOff>0</xdr:colOff>
      <xdr:row>3</xdr:row>
      <xdr:rowOff>47625</xdr:rowOff>
    </xdr:to>
    <xdr:sp macro="" textlink="">
      <xdr:nvSpPr>
        <xdr:cNvPr id="7173" name="TextBox 3"/>
        <xdr:cNvSpPr txBox="1"/>
      </xdr:nvSpPr>
      <xdr:spPr>
        <a:xfrm>
          <a:off x="0" y="1"/>
          <a:ext cx="2076450" cy="1557338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IK900"/>
  <sheetViews>
    <sheetView showGridLines="0" tabSelected="1" view="pageBreakPreview" workbookViewId="0">
      <selection activeCell="C881" sqref="C881:C889"/>
    </sheetView>
  </sheetViews>
  <sheetFormatPr defaultRowHeight="12.75" x14ac:dyDescent="0.2"/>
  <cols>
    <col min="1" max="1" width="8.7109375" style="12" customWidth="1"/>
    <col min="2" max="2" width="36.7109375" style="12" customWidth="1"/>
    <col min="3" max="5" width="15.7109375" style="12" customWidth="1"/>
    <col min="6" max="6" width="30.7109375" style="12" customWidth="1"/>
    <col min="7" max="16384" width="9.140625" style="12"/>
  </cols>
  <sheetData>
    <row r="1" spans="1:6" ht="18" customHeight="1" x14ac:dyDescent="0.2"/>
    <row r="2" spans="1:6" ht="18" customHeight="1" x14ac:dyDescent="0.2"/>
    <row r="3" spans="1:6" ht="18" customHeight="1" x14ac:dyDescent="0.2"/>
    <row r="4" spans="1:6" ht="30" customHeight="1" x14ac:dyDescent="0.3">
      <c r="A4" s="81" t="s">
        <v>58</v>
      </c>
      <c r="B4" s="81"/>
      <c r="C4" s="81"/>
      <c r="D4" s="81"/>
      <c r="E4" s="81"/>
    </row>
    <row r="5" spans="1:6" ht="24.95" customHeight="1" x14ac:dyDescent="0.2">
      <c r="A5" s="80" t="s">
        <v>754</v>
      </c>
      <c r="B5" s="80"/>
      <c r="C5" s="80"/>
      <c r="D5" s="80"/>
      <c r="E5" s="80"/>
    </row>
    <row r="6" spans="1:6" ht="15" customHeight="1" x14ac:dyDescent="0.2">
      <c r="A6" s="11"/>
      <c r="B6" s="11"/>
      <c r="C6" s="11"/>
      <c r="D6" s="11"/>
      <c r="E6" s="11"/>
    </row>
    <row r="7" spans="1:6" ht="20.100000000000001" customHeight="1" x14ac:dyDescent="0.2">
      <c r="A7" s="82" t="s">
        <v>63</v>
      </c>
      <c r="B7" s="83"/>
      <c r="C7" s="17" t="s">
        <v>64</v>
      </c>
      <c r="D7" s="17" t="s">
        <v>65</v>
      </c>
      <c r="E7" s="17" t="s">
        <v>66</v>
      </c>
    </row>
    <row r="8" spans="1:6" ht="20.100000000000001" customHeight="1" x14ac:dyDescent="0.2">
      <c r="A8" s="84"/>
      <c r="B8" s="85"/>
      <c r="C8" s="17">
        <f>SUM(C16,C71,C130,C174,C237,C283,C331,C337,C347,C358,C366,C371,C377,C383,C392,C398,C403,C411,C417,C422,C442,C464,C469,C486,C516,C522,C532,C539,C554,C559,C567,C572,C577,C583,C606,C641,C684,C731,C779,C829,C834,C839,C844)</f>
        <v>13228</v>
      </c>
      <c r="D8" s="17">
        <f>SUM(D16,D71,D130,D174,D237,D283,D331,D337,D347,D358,D366,D371,D377,D383,D392,D398,D403,D411,D417,D422,D442,D464,D469,D486,D516,D522,D532,D539,D554,D559,D567,D572,D577,D583,D606,D641,D684,D731,D779,D829,D834,D839,D844)</f>
        <v>2477</v>
      </c>
      <c r="E8" s="17">
        <f>SUM(E16,E71,E130,E174,E237,E283,E331,E337,E347,E358,E366,E371,E377,E383,E392,E398,E403,E411,E417,E422,E442,E464,E469,E486,E516,E522,E532,E539,E554,E559,E567,E572,E577,E583,E606,E641,E684,E731,E779,E829,E834,E839,E844)</f>
        <v>15705</v>
      </c>
    </row>
    <row r="9" spans="1:6" ht="20.100000000000001" customHeight="1" x14ac:dyDescent="0.2">
      <c r="A9" s="31" t="s">
        <v>0</v>
      </c>
      <c r="B9" s="32" t="s">
        <v>62</v>
      </c>
      <c r="C9" s="32" t="s">
        <v>60</v>
      </c>
      <c r="D9" s="32" t="s">
        <v>61</v>
      </c>
      <c r="E9" s="32" t="s">
        <v>59</v>
      </c>
    </row>
    <row r="10" spans="1:6" s="13" customFormat="1" ht="18" customHeight="1" x14ac:dyDescent="0.2">
      <c r="A10" s="73" t="s">
        <v>732</v>
      </c>
      <c r="B10" s="74"/>
      <c r="C10" s="74"/>
      <c r="D10" s="74"/>
      <c r="E10" s="75"/>
    </row>
    <row r="11" spans="1:6" s="13" customFormat="1" ht="18" customHeight="1" x14ac:dyDescent="0.2">
      <c r="A11" s="73" t="s">
        <v>755</v>
      </c>
      <c r="B11" s="74"/>
      <c r="C11" s="74"/>
      <c r="D11" s="74"/>
      <c r="E11" s="75"/>
    </row>
    <row r="12" spans="1:6" s="13" customFormat="1" ht="15.95" customHeight="1" x14ac:dyDescent="0.2">
      <c r="A12" s="18">
        <v>1</v>
      </c>
      <c r="B12" s="19" t="s">
        <v>736</v>
      </c>
      <c r="C12" s="20">
        <v>1</v>
      </c>
      <c r="D12" s="20">
        <v>0</v>
      </c>
      <c r="E12" s="20">
        <f>SUM(C12:D12)</f>
        <v>1</v>
      </c>
      <c r="F12" s="13" t="s">
        <v>800</v>
      </c>
    </row>
    <row r="13" spans="1:6" s="13" customFormat="1" ht="15.95" customHeight="1" x14ac:dyDescent="0.2">
      <c r="A13" s="18">
        <v>2</v>
      </c>
      <c r="B13" s="19" t="s">
        <v>737</v>
      </c>
      <c r="C13" s="20">
        <v>1</v>
      </c>
      <c r="D13" s="20">
        <v>0</v>
      </c>
      <c r="E13" s="20">
        <f>SUM(C13:D13)</f>
        <v>1</v>
      </c>
      <c r="F13" s="13" t="s">
        <v>800</v>
      </c>
    </row>
    <row r="14" spans="1:6" s="13" customFormat="1" ht="15.95" customHeight="1" x14ac:dyDescent="0.2">
      <c r="A14" s="18">
        <v>3</v>
      </c>
      <c r="B14" s="19" t="s">
        <v>734</v>
      </c>
      <c r="C14" s="20">
        <v>1</v>
      </c>
      <c r="D14" s="20">
        <v>0</v>
      </c>
      <c r="E14" s="20">
        <f>SUM(C14:D14)</f>
        <v>1</v>
      </c>
      <c r="F14" s="13" t="s">
        <v>801</v>
      </c>
    </row>
    <row r="15" spans="1:6" s="13" customFormat="1" ht="15.95" customHeight="1" x14ac:dyDescent="0.2">
      <c r="A15" s="18">
        <v>4</v>
      </c>
      <c r="B15" s="19" t="s">
        <v>735</v>
      </c>
      <c r="C15" s="20">
        <v>1</v>
      </c>
      <c r="D15" s="20">
        <v>0</v>
      </c>
      <c r="E15" s="20">
        <f>SUM(C15:D15)</f>
        <v>1</v>
      </c>
      <c r="F15" s="13" t="s">
        <v>801</v>
      </c>
    </row>
    <row r="16" spans="1:6" s="13" customFormat="1" ht="18" customHeight="1" x14ac:dyDescent="0.2">
      <c r="A16" s="22" t="s">
        <v>59</v>
      </c>
      <c r="B16" s="21"/>
      <c r="C16" s="23">
        <f>SUM(C12:C15)</f>
        <v>4</v>
      </c>
      <c r="D16" s="23">
        <f>SUM(D12:D15)</f>
        <v>0</v>
      </c>
      <c r="E16" s="23">
        <f>SUM(E12:E15)</f>
        <v>4</v>
      </c>
    </row>
    <row r="17" spans="1:6" s="13" customFormat="1" ht="9.9499999999999993" customHeight="1" x14ac:dyDescent="0.2">
      <c r="A17" s="28"/>
      <c r="B17" s="29"/>
      <c r="C17" s="30"/>
      <c r="D17" s="30"/>
      <c r="E17" s="30"/>
    </row>
    <row r="18" spans="1:6" s="13" customFormat="1" ht="18" customHeight="1" x14ac:dyDescent="0.2">
      <c r="A18" s="73" t="s">
        <v>653</v>
      </c>
      <c r="B18" s="74"/>
      <c r="C18" s="74"/>
      <c r="D18" s="74"/>
      <c r="E18" s="75"/>
    </row>
    <row r="19" spans="1:6" s="13" customFormat="1" ht="18" customHeight="1" x14ac:dyDescent="0.2">
      <c r="A19" s="76" t="s">
        <v>758</v>
      </c>
      <c r="B19" s="77"/>
      <c r="C19" s="77"/>
      <c r="D19" s="77"/>
      <c r="E19" s="78"/>
    </row>
    <row r="20" spans="1:6" s="13" customFormat="1" ht="15.95" customHeight="1" x14ac:dyDescent="0.2">
      <c r="A20" s="18">
        <v>1</v>
      </c>
      <c r="B20" s="19" t="s">
        <v>655</v>
      </c>
      <c r="C20" s="20">
        <v>9</v>
      </c>
      <c r="D20" s="20">
        <v>0</v>
      </c>
      <c r="E20" s="20">
        <f t="shared" ref="E20:E51" si="0">SUM(C20:D20)</f>
        <v>9</v>
      </c>
      <c r="F20" s="13" t="s">
        <v>800</v>
      </c>
    </row>
    <row r="21" spans="1:6" s="13" customFormat="1" ht="15.95" customHeight="1" x14ac:dyDescent="0.2">
      <c r="A21" s="18">
        <v>2</v>
      </c>
      <c r="B21" s="19" t="s">
        <v>670</v>
      </c>
      <c r="C21" s="20">
        <v>5</v>
      </c>
      <c r="D21" s="20">
        <v>0</v>
      </c>
      <c r="E21" s="20">
        <f t="shared" si="0"/>
        <v>5</v>
      </c>
      <c r="F21" s="13" t="s">
        <v>800</v>
      </c>
    </row>
    <row r="22" spans="1:6" s="13" customFormat="1" ht="15.95" customHeight="1" x14ac:dyDescent="0.2">
      <c r="A22" s="18">
        <v>3</v>
      </c>
      <c r="B22" s="19" t="s">
        <v>680</v>
      </c>
      <c r="C22" s="20">
        <v>1</v>
      </c>
      <c r="D22" s="20">
        <v>0</v>
      </c>
      <c r="E22" s="20">
        <f t="shared" si="0"/>
        <v>1</v>
      </c>
      <c r="F22" s="13" t="s">
        <v>800</v>
      </c>
    </row>
    <row r="23" spans="1:6" s="13" customFormat="1" ht="15.95" customHeight="1" x14ac:dyDescent="0.2">
      <c r="A23" s="18">
        <v>4</v>
      </c>
      <c r="B23" s="19" t="s">
        <v>686</v>
      </c>
      <c r="C23" s="20">
        <v>8</v>
      </c>
      <c r="D23" s="20">
        <v>0</v>
      </c>
      <c r="E23" s="20">
        <f t="shared" si="0"/>
        <v>8</v>
      </c>
      <c r="F23" s="13" t="s">
        <v>800</v>
      </c>
    </row>
    <row r="24" spans="1:6" s="13" customFormat="1" ht="15.95" customHeight="1" x14ac:dyDescent="0.2">
      <c r="A24" s="18">
        <v>5</v>
      </c>
      <c r="B24" s="19" t="s">
        <v>704</v>
      </c>
      <c r="C24" s="20">
        <v>3</v>
      </c>
      <c r="D24" s="20">
        <v>0</v>
      </c>
      <c r="E24" s="20">
        <f t="shared" si="0"/>
        <v>3</v>
      </c>
      <c r="F24" s="13" t="s">
        <v>802</v>
      </c>
    </row>
    <row r="25" spans="1:6" s="13" customFormat="1" ht="15.95" customHeight="1" x14ac:dyDescent="0.2">
      <c r="A25" s="18">
        <v>6</v>
      </c>
      <c r="B25" s="19" t="s">
        <v>667</v>
      </c>
      <c r="C25" s="20">
        <v>6</v>
      </c>
      <c r="D25" s="20">
        <v>0</v>
      </c>
      <c r="E25" s="20">
        <f t="shared" si="0"/>
        <v>6</v>
      </c>
      <c r="F25" s="13" t="s">
        <v>802</v>
      </c>
    </row>
    <row r="26" spans="1:6" s="13" customFormat="1" ht="15.95" customHeight="1" x14ac:dyDescent="0.2">
      <c r="A26" s="18">
        <v>7</v>
      </c>
      <c r="B26" s="19" t="s">
        <v>676</v>
      </c>
      <c r="C26" s="20">
        <v>7</v>
      </c>
      <c r="D26" s="20">
        <v>0</v>
      </c>
      <c r="E26" s="20">
        <f t="shared" si="0"/>
        <v>7</v>
      </c>
      <c r="F26" s="13" t="s">
        <v>802</v>
      </c>
    </row>
    <row r="27" spans="1:6" s="13" customFormat="1" ht="15.95" customHeight="1" x14ac:dyDescent="0.2">
      <c r="A27" s="18">
        <v>8</v>
      </c>
      <c r="B27" s="19" t="s">
        <v>685</v>
      </c>
      <c r="C27" s="20">
        <v>6</v>
      </c>
      <c r="D27" s="20">
        <v>1</v>
      </c>
      <c r="E27" s="20">
        <f t="shared" si="0"/>
        <v>7</v>
      </c>
      <c r="F27" s="13" t="s">
        <v>802</v>
      </c>
    </row>
    <row r="28" spans="1:6" s="13" customFormat="1" ht="15.95" customHeight="1" x14ac:dyDescent="0.2">
      <c r="A28" s="18">
        <v>9</v>
      </c>
      <c r="B28" s="19" t="s">
        <v>657</v>
      </c>
      <c r="C28" s="20">
        <v>2</v>
      </c>
      <c r="D28" s="20">
        <v>0</v>
      </c>
      <c r="E28" s="20">
        <f t="shared" si="0"/>
        <v>2</v>
      </c>
      <c r="F28" s="13" t="s">
        <v>803</v>
      </c>
    </row>
    <row r="29" spans="1:6" s="13" customFormat="1" ht="15.95" customHeight="1" x14ac:dyDescent="0.2">
      <c r="A29" s="18">
        <v>10</v>
      </c>
      <c r="B29" s="19" t="s">
        <v>656</v>
      </c>
      <c r="C29" s="20">
        <v>8</v>
      </c>
      <c r="D29" s="20">
        <v>0</v>
      </c>
      <c r="E29" s="20">
        <f t="shared" si="0"/>
        <v>8</v>
      </c>
      <c r="F29" s="13" t="s">
        <v>804</v>
      </c>
    </row>
    <row r="30" spans="1:6" s="13" customFormat="1" ht="15.95" customHeight="1" x14ac:dyDescent="0.2">
      <c r="A30" s="18">
        <v>11</v>
      </c>
      <c r="B30" s="19" t="s">
        <v>658</v>
      </c>
      <c r="C30" s="20">
        <v>3</v>
      </c>
      <c r="D30" s="20">
        <v>0</v>
      </c>
      <c r="E30" s="20">
        <f t="shared" si="0"/>
        <v>3</v>
      </c>
      <c r="F30" s="13" t="s">
        <v>805</v>
      </c>
    </row>
    <row r="31" spans="1:6" s="13" customFormat="1" ht="15.95" customHeight="1" x14ac:dyDescent="0.2">
      <c r="A31" s="18">
        <v>12</v>
      </c>
      <c r="B31" s="19" t="s">
        <v>702</v>
      </c>
      <c r="C31" s="20">
        <v>5</v>
      </c>
      <c r="D31" s="20">
        <v>0</v>
      </c>
      <c r="E31" s="20">
        <f t="shared" si="0"/>
        <v>5</v>
      </c>
      <c r="F31" s="13" t="s">
        <v>806</v>
      </c>
    </row>
    <row r="32" spans="1:6" s="13" customFormat="1" ht="15.95" customHeight="1" x14ac:dyDescent="0.2">
      <c r="A32" s="18">
        <v>13</v>
      </c>
      <c r="B32" s="19" t="s">
        <v>687</v>
      </c>
      <c r="C32" s="20">
        <v>9</v>
      </c>
      <c r="D32" s="20">
        <v>0</v>
      </c>
      <c r="E32" s="20">
        <f t="shared" si="0"/>
        <v>9</v>
      </c>
      <c r="F32" s="13" t="s">
        <v>806</v>
      </c>
    </row>
    <row r="33" spans="1:6" s="13" customFormat="1" ht="15.95" customHeight="1" x14ac:dyDescent="0.2">
      <c r="A33" s="18">
        <v>14</v>
      </c>
      <c r="B33" s="19" t="s">
        <v>703</v>
      </c>
      <c r="C33" s="20">
        <v>5</v>
      </c>
      <c r="D33" s="20">
        <v>0</v>
      </c>
      <c r="E33" s="20">
        <f t="shared" si="0"/>
        <v>5</v>
      </c>
      <c r="F33" s="13" t="s">
        <v>807</v>
      </c>
    </row>
    <row r="34" spans="1:6" s="13" customFormat="1" ht="15.95" customHeight="1" x14ac:dyDescent="0.2">
      <c r="A34" s="18">
        <v>15</v>
      </c>
      <c r="B34" s="19" t="s">
        <v>681</v>
      </c>
      <c r="C34" s="20">
        <v>6</v>
      </c>
      <c r="D34" s="20">
        <v>0</v>
      </c>
      <c r="E34" s="20">
        <f t="shared" si="0"/>
        <v>6</v>
      </c>
      <c r="F34" s="13" t="s">
        <v>807</v>
      </c>
    </row>
    <row r="35" spans="1:6" s="13" customFormat="1" ht="15.95" customHeight="1" x14ac:dyDescent="0.2">
      <c r="A35" s="18">
        <v>16</v>
      </c>
      <c r="B35" s="19" t="s">
        <v>701</v>
      </c>
      <c r="C35" s="20">
        <v>2</v>
      </c>
      <c r="D35" s="20">
        <v>0</v>
      </c>
      <c r="E35" s="20">
        <f t="shared" si="0"/>
        <v>2</v>
      </c>
      <c r="F35" s="13" t="s">
        <v>808</v>
      </c>
    </row>
    <row r="36" spans="1:6" s="13" customFormat="1" ht="15.95" customHeight="1" x14ac:dyDescent="0.2">
      <c r="A36" s="18">
        <v>17</v>
      </c>
      <c r="B36" s="19" t="s">
        <v>697</v>
      </c>
      <c r="C36" s="20">
        <v>4</v>
      </c>
      <c r="D36" s="20">
        <v>0</v>
      </c>
      <c r="E36" s="20">
        <f t="shared" si="0"/>
        <v>4</v>
      </c>
      <c r="F36" s="13" t="s">
        <v>809</v>
      </c>
    </row>
    <row r="37" spans="1:6" s="13" customFormat="1" ht="15.95" customHeight="1" x14ac:dyDescent="0.2">
      <c r="A37" s="18">
        <v>18</v>
      </c>
      <c r="B37" s="19" t="s">
        <v>664</v>
      </c>
      <c r="C37" s="20">
        <v>3</v>
      </c>
      <c r="D37" s="20">
        <v>0</v>
      </c>
      <c r="E37" s="20">
        <f t="shared" si="0"/>
        <v>3</v>
      </c>
      <c r="F37" s="13" t="s">
        <v>809</v>
      </c>
    </row>
    <row r="38" spans="1:6" s="13" customFormat="1" ht="15.95" customHeight="1" x14ac:dyDescent="0.2">
      <c r="A38" s="18">
        <v>19</v>
      </c>
      <c r="B38" s="19" t="s">
        <v>668</v>
      </c>
      <c r="C38" s="20">
        <v>6</v>
      </c>
      <c r="D38" s="20">
        <v>0</v>
      </c>
      <c r="E38" s="20">
        <f t="shared" si="0"/>
        <v>6</v>
      </c>
      <c r="F38" s="13" t="s">
        <v>809</v>
      </c>
    </row>
    <row r="39" spans="1:6" s="13" customFormat="1" ht="15.95" customHeight="1" x14ac:dyDescent="0.2">
      <c r="A39" s="18">
        <v>20</v>
      </c>
      <c r="B39" s="19" t="s">
        <v>671</v>
      </c>
      <c r="C39" s="20">
        <v>13</v>
      </c>
      <c r="D39" s="20">
        <v>0</v>
      </c>
      <c r="E39" s="20">
        <f t="shared" si="0"/>
        <v>13</v>
      </c>
      <c r="F39" s="13" t="s">
        <v>809</v>
      </c>
    </row>
    <row r="40" spans="1:6" s="13" customFormat="1" ht="15.95" customHeight="1" x14ac:dyDescent="0.2">
      <c r="A40" s="18">
        <v>21</v>
      </c>
      <c r="B40" s="19" t="s">
        <v>675</v>
      </c>
      <c r="C40" s="20">
        <v>6</v>
      </c>
      <c r="D40" s="20">
        <v>0</v>
      </c>
      <c r="E40" s="20">
        <f t="shared" si="0"/>
        <v>6</v>
      </c>
      <c r="F40" s="13" t="s">
        <v>809</v>
      </c>
    </row>
    <row r="41" spans="1:6" s="13" customFormat="1" ht="15.95" customHeight="1" x14ac:dyDescent="0.2">
      <c r="A41" s="18">
        <v>22</v>
      </c>
      <c r="B41" s="19" t="s">
        <v>679</v>
      </c>
      <c r="C41" s="20">
        <v>3</v>
      </c>
      <c r="D41" s="20">
        <v>0</v>
      </c>
      <c r="E41" s="20">
        <f t="shared" si="0"/>
        <v>3</v>
      </c>
      <c r="F41" s="13" t="s">
        <v>809</v>
      </c>
    </row>
    <row r="42" spans="1:6" s="13" customFormat="1" ht="15.95" customHeight="1" x14ac:dyDescent="0.2">
      <c r="A42" s="18">
        <v>23</v>
      </c>
      <c r="B42" s="19" t="s">
        <v>682</v>
      </c>
      <c r="C42" s="20">
        <v>4</v>
      </c>
      <c r="D42" s="20">
        <v>0</v>
      </c>
      <c r="E42" s="20">
        <f t="shared" si="0"/>
        <v>4</v>
      </c>
      <c r="F42" s="13" t="s">
        <v>809</v>
      </c>
    </row>
    <row r="43" spans="1:6" s="13" customFormat="1" ht="15.95" customHeight="1" x14ac:dyDescent="0.2">
      <c r="A43" s="18">
        <v>24</v>
      </c>
      <c r="B43" s="19" t="s">
        <v>684</v>
      </c>
      <c r="C43" s="20">
        <v>5</v>
      </c>
      <c r="D43" s="20">
        <v>0</v>
      </c>
      <c r="E43" s="20">
        <f t="shared" si="0"/>
        <v>5</v>
      </c>
      <c r="F43" s="13" t="s">
        <v>809</v>
      </c>
    </row>
    <row r="44" spans="1:6" s="13" customFormat="1" ht="15.95" customHeight="1" x14ac:dyDescent="0.2">
      <c r="A44" s="18">
        <v>25</v>
      </c>
      <c r="B44" s="19" t="s">
        <v>698</v>
      </c>
      <c r="C44" s="20">
        <v>5</v>
      </c>
      <c r="D44" s="20">
        <v>0</v>
      </c>
      <c r="E44" s="20">
        <f t="shared" si="0"/>
        <v>5</v>
      </c>
      <c r="F44" s="13" t="s">
        <v>810</v>
      </c>
    </row>
    <row r="45" spans="1:6" s="13" customFormat="1" ht="15.95" customHeight="1" x14ac:dyDescent="0.2">
      <c r="A45" s="18">
        <v>26</v>
      </c>
      <c r="B45" s="19" t="s">
        <v>673</v>
      </c>
      <c r="C45" s="20">
        <v>3</v>
      </c>
      <c r="D45" s="20">
        <v>0</v>
      </c>
      <c r="E45" s="20">
        <f t="shared" si="0"/>
        <v>3</v>
      </c>
      <c r="F45" s="13" t="s">
        <v>810</v>
      </c>
    </row>
    <row r="46" spans="1:6" s="13" customFormat="1" ht="15.95" customHeight="1" x14ac:dyDescent="0.2">
      <c r="A46" s="18">
        <v>27</v>
      </c>
      <c r="B46" s="19" t="s">
        <v>699</v>
      </c>
      <c r="C46" s="20">
        <v>7</v>
      </c>
      <c r="D46" s="20">
        <v>0</v>
      </c>
      <c r="E46" s="20">
        <f t="shared" si="0"/>
        <v>7</v>
      </c>
      <c r="F46" s="13" t="s">
        <v>811</v>
      </c>
    </row>
    <row r="47" spans="1:6" s="13" customFormat="1" ht="15.95" customHeight="1" x14ac:dyDescent="0.2">
      <c r="A47" s="18">
        <v>28</v>
      </c>
      <c r="B47" s="19" t="s">
        <v>700</v>
      </c>
      <c r="C47" s="20">
        <v>2</v>
      </c>
      <c r="D47" s="20">
        <v>0</v>
      </c>
      <c r="E47" s="20">
        <f t="shared" si="0"/>
        <v>2</v>
      </c>
      <c r="F47" s="13" t="s">
        <v>801</v>
      </c>
    </row>
    <row r="48" spans="1:6" s="13" customFormat="1" ht="15.95" customHeight="1" x14ac:dyDescent="0.2">
      <c r="A48" s="18">
        <v>29</v>
      </c>
      <c r="B48" s="19" t="s">
        <v>659</v>
      </c>
      <c r="C48" s="20">
        <v>1</v>
      </c>
      <c r="D48" s="20">
        <v>0</v>
      </c>
      <c r="E48" s="20">
        <f t="shared" si="0"/>
        <v>1</v>
      </c>
      <c r="F48" s="13" t="s">
        <v>801</v>
      </c>
    </row>
    <row r="49" spans="1:6" s="13" customFormat="1" ht="15.95" customHeight="1" x14ac:dyDescent="0.2">
      <c r="A49" s="18">
        <v>30</v>
      </c>
      <c r="B49" s="19" t="s">
        <v>660</v>
      </c>
      <c r="C49" s="20">
        <v>7</v>
      </c>
      <c r="D49" s="20">
        <v>0</v>
      </c>
      <c r="E49" s="20">
        <f t="shared" si="0"/>
        <v>7</v>
      </c>
      <c r="F49" s="13" t="s">
        <v>801</v>
      </c>
    </row>
    <row r="50" spans="1:6" s="13" customFormat="1" ht="15.95" customHeight="1" x14ac:dyDescent="0.2">
      <c r="A50" s="18">
        <v>31</v>
      </c>
      <c r="B50" s="19" t="s">
        <v>661</v>
      </c>
      <c r="C50" s="20">
        <v>5</v>
      </c>
      <c r="D50" s="20">
        <v>1</v>
      </c>
      <c r="E50" s="20">
        <f t="shared" si="0"/>
        <v>6</v>
      </c>
      <c r="F50" s="13" t="s">
        <v>801</v>
      </c>
    </row>
    <row r="51" spans="1:6" s="13" customFormat="1" ht="15.95" customHeight="1" x14ac:dyDescent="0.2">
      <c r="A51" s="18">
        <v>32</v>
      </c>
      <c r="B51" s="19" t="s">
        <v>662</v>
      </c>
      <c r="C51" s="20">
        <v>6</v>
      </c>
      <c r="D51" s="20">
        <v>0</v>
      </c>
      <c r="E51" s="20">
        <f t="shared" si="0"/>
        <v>6</v>
      </c>
      <c r="F51" s="13" t="s">
        <v>801</v>
      </c>
    </row>
    <row r="52" spans="1:6" s="13" customFormat="1" ht="15.95" customHeight="1" x14ac:dyDescent="0.2">
      <c r="A52" s="18">
        <v>33</v>
      </c>
      <c r="B52" s="19" t="s">
        <v>663</v>
      </c>
      <c r="C52" s="20">
        <v>8</v>
      </c>
      <c r="D52" s="20">
        <v>0</v>
      </c>
      <c r="E52" s="20">
        <f t="shared" ref="E52:E83" si="1">SUM(C52:D52)</f>
        <v>8</v>
      </c>
      <c r="F52" s="13" t="s">
        <v>801</v>
      </c>
    </row>
    <row r="53" spans="1:6" s="13" customFormat="1" ht="15.95" customHeight="1" x14ac:dyDescent="0.2">
      <c r="A53" s="18">
        <v>34</v>
      </c>
      <c r="B53" s="19" t="s">
        <v>665</v>
      </c>
      <c r="C53" s="20">
        <v>3</v>
      </c>
      <c r="D53" s="20">
        <v>0</v>
      </c>
      <c r="E53" s="20">
        <f t="shared" si="1"/>
        <v>3</v>
      </c>
      <c r="F53" s="13" t="s">
        <v>801</v>
      </c>
    </row>
    <row r="54" spans="1:6" s="13" customFormat="1" ht="15.95" customHeight="1" x14ac:dyDescent="0.2">
      <c r="A54" s="18">
        <v>35</v>
      </c>
      <c r="B54" s="19" t="s">
        <v>666</v>
      </c>
      <c r="C54" s="20">
        <v>6</v>
      </c>
      <c r="D54" s="20">
        <v>0</v>
      </c>
      <c r="E54" s="20">
        <f t="shared" si="1"/>
        <v>6</v>
      </c>
      <c r="F54" s="13" t="s">
        <v>801</v>
      </c>
    </row>
    <row r="55" spans="1:6" s="13" customFormat="1" ht="15.95" customHeight="1" x14ac:dyDescent="0.2">
      <c r="A55" s="18">
        <v>36</v>
      </c>
      <c r="B55" s="19" t="s">
        <v>669</v>
      </c>
      <c r="C55" s="20">
        <v>10</v>
      </c>
      <c r="D55" s="20">
        <v>0</v>
      </c>
      <c r="E55" s="20">
        <f t="shared" si="1"/>
        <v>10</v>
      </c>
      <c r="F55" s="13" t="s">
        <v>801</v>
      </c>
    </row>
    <row r="56" spans="1:6" s="13" customFormat="1" ht="15.95" customHeight="1" x14ac:dyDescent="0.2">
      <c r="A56" s="18">
        <v>37</v>
      </c>
      <c r="B56" s="19" t="s">
        <v>672</v>
      </c>
      <c r="C56" s="20">
        <v>3</v>
      </c>
      <c r="D56" s="20">
        <v>0</v>
      </c>
      <c r="E56" s="20">
        <f t="shared" si="1"/>
        <v>3</v>
      </c>
      <c r="F56" s="13" t="s">
        <v>801</v>
      </c>
    </row>
    <row r="57" spans="1:6" s="13" customFormat="1" ht="15.95" customHeight="1" x14ac:dyDescent="0.2">
      <c r="A57" s="18">
        <v>38</v>
      </c>
      <c r="B57" s="19" t="s">
        <v>674</v>
      </c>
      <c r="C57" s="20">
        <v>9</v>
      </c>
      <c r="D57" s="20">
        <v>0</v>
      </c>
      <c r="E57" s="20">
        <f t="shared" si="1"/>
        <v>9</v>
      </c>
      <c r="F57" s="13" t="s">
        <v>801</v>
      </c>
    </row>
    <row r="58" spans="1:6" s="13" customFormat="1" ht="15.95" customHeight="1" x14ac:dyDescent="0.2">
      <c r="A58" s="18">
        <v>39</v>
      </c>
      <c r="B58" s="19" t="s">
        <v>677</v>
      </c>
      <c r="C58" s="20">
        <v>3</v>
      </c>
      <c r="D58" s="20">
        <v>0</v>
      </c>
      <c r="E58" s="20">
        <f t="shared" si="1"/>
        <v>3</v>
      </c>
      <c r="F58" s="13" t="s">
        <v>801</v>
      </c>
    </row>
    <row r="59" spans="1:6" s="13" customFormat="1" ht="15.95" customHeight="1" x14ac:dyDescent="0.2">
      <c r="A59" s="18">
        <v>40</v>
      </c>
      <c r="B59" s="19" t="s">
        <v>678</v>
      </c>
      <c r="C59" s="20">
        <v>6</v>
      </c>
      <c r="D59" s="20">
        <v>0</v>
      </c>
      <c r="E59" s="20">
        <f t="shared" si="1"/>
        <v>6</v>
      </c>
      <c r="F59" s="13" t="s">
        <v>801</v>
      </c>
    </row>
    <row r="60" spans="1:6" s="13" customFormat="1" ht="15.95" customHeight="1" x14ac:dyDescent="0.2">
      <c r="A60" s="18">
        <v>41</v>
      </c>
      <c r="B60" s="19" t="s">
        <v>654</v>
      </c>
      <c r="C60" s="20">
        <v>0</v>
      </c>
      <c r="D60" s="20">
        <v>2</v>
      </c>
      <c r="E60" s="20">
        <f t="shared" si="1"/>
        <v>2</v>
      </c>
      <c r="F60" s="13" t="s">
        <v>812</v>
      </c>
    </row>
    <row r="61" spans="1:6" s="13" customFormat="1" ht="15.95" customHeight="1" x14ac:dyDescent="0.2">
      <c r="A61" s="18">
        <v>42</v>
      </c>
      <c r="B61" s="19" t="s">
        <v>692</v>
      </c>
      <c r="C61" s="20">
        <v>4</v>
      </c>
      <c r="D61" s="20">
        <v>0</v>
      </c>
      <c r="E61" s="20">
        <f t="shared" si="1"/>
        <v>4</v>
      </c>
      <c r="F61" s="13" t="s">
        <v>813</v>
      </c>
    </row>
    <row r="62" spans="1:6" s="13" customFormat="1" ht="15.95" customHeight="1" x14ac:dyDescent="0.2">
      <c r="A62" s="18">
        <v>43</v>
      </c>
      <c r="B62" s="19" t="s">
        <v>690</v>
      </c>
      <c r="C62" s="20">
        <v>8</v>
      </c>
      <c r="D62" s="20">
        <v>0</v>
      </c>
      <c r="E62" s="20">
        <f t="shared" si="1"/>
        <v>8</v>
      </c>
      <c r="F62" s="13" t="s">
        <v>814</v>
      </c>
    </row>
    <row r="63" spans="1:6" s="13" customFormat="1" ht="15.95" customHeight="1" x14ac:dyDescent="0.2">
      <c r="A63" s="18">
        <v>44</v>
      </c>
      <c r="B63" s="19" t="s">
        <v>689</v>
      </c>
      <c r="C63" s="20">
        <v>1</v>
      </c>
      <c r="D63" s="20">
        <v>0</v>
      </c>
      <c r="E63" s="20">
        <f t="shared" si="1"/>
        <v>1</v>
      </c>
      <c r="F63" s="13" t="s">
        <v>815</v>
      </c>
    </row>
    <row r="64" spans="1:6" s="13" customFormat="1" ht="15.95" customHeight="1" x14ac:dyDescent="0.2">
      <c r="A64" s="18">
        <v>45</v>
      </c>
      <c r="B64" s="19" t="s">
        <v>688</v>
      </c>
      <c r="C64" s="20">
        <v>1</v>
      </c>
      <c r="D64" s="20">
        <v>0</v>
      </c>
      <c r="E64" s="20">
        <f t="shared" si="1"/>
        <v>1</v>
      </c>
      <c r="F64" s="13" t="s">
        <v>816</v>
      </c>
    </row>
    <row r="65" spans="1:6" s="13" customFormat="1" ht="15.95" customHeight="1" x14ac:dyDescent="0.2">
      <c r="A65" s="18">
        <v>46</v>
      </c>
      <c r="B65" s="19" t="s">
        <v>691</v>
      </c>
      <c r="C65" s="20">
        <v>1</v>
      </c>
      <c r="D65" s="20">
        <v>0</v>
      </c>
      <c r="E65" s="20">
        <f t="shared" si="1"/>
        <v>1</v>
      </c>
      <c r="F65" s="13" t="s">
        <v>817</v>
      </c>
    </row>
    <row r="66" spans="1:6" s="13" customFormat="1" ht="15.95" customHeight="1" x14ac:dyDescent="0.2">
      <c r="A66" s="18">
        <v>47</v>
      </c>
      <c r="B66" s="19" t="s">
        <v>683</v>
      </c>
      <c r="C66" s="20">
        <v>3</v>
      </c>
      <c r="D66" s="20">
        <v>0</v>
      </c>
      <c r="E66" s="20">
        <f t="shared" si="1"/>
        <v>3</v>
      </c>
      <c r="F66" s="13" t="s">
        <v>817</v>
      </c>
    </row>
    <row r="67" spans="1:6" s="13" customFormat="1" ht="15.95" customHeight="1" x14ac:dyDescent="0.2">
      <c r="A67" s="18">
        <v>48</v>
      </c>
      <c r="B67" s="19" t="s">
        <v>693</v>
      </c>
      <c r="C67" s="20">
        <v>3</v>
      </c>
      <c r="D67" s="20">
        <v>0</v>
      </c>
      <c r="E67" s="20">
        <f t="shared" si="1"/>
        <v>3</v>
      </c>
      <c r="F67" s="13" t="s">
        <v>818</v>
      </c>
    </row>
    <row r="68" spans="1:6" s="13" customFormat="1" ht="15.95" customHeight="1" x14ac:dyDescent="0.2">
      <c r="A68" s="18">
        <v>49</v>
      </c>
      <c r="B68" s="19" t="s">
        <v>695</v>
      </c>
      <c r="C68" s="20">
        <v>2</v>
      </c>
      <c r="D68" s="20">
        <v>2</v>
      </c>
      <c r="E68" s="20">
        <f t="shared" si="1"/>
        <v>4</v>
      </c>
      <c r="F68" s="13" t="s">
        <v>819</v>
      </c>
    </row>
    <row r="69" spans="1:6" s="13" customFormat="1" ht="15.95" customHeight="1" x14ac:dyDescent="0.2">
      <c r="A69" s="18">
        <v>50</v>
      </c>
      <c r="B69" s="19" t="s">
        <v>696</v>
      </c>
      <c r="C69" s="20">
        <v>6</v>
      </c>
      <c r="D69" s="20">
        <v>1</v>
      </c>
      <c r="E69" s="20">
        <f t="shared" si="1"/>
        <v>7</v>
      </c>
      <c r="F69" s="13" t="s">
        <v>820</v>
      </c>
    </row>
    <row r="70" spans="1:6" s="13" customFormat="1" ht="15.95" customHeight="1" x14ac:dyDescent="0.2">
      <c r="A70" s="18">
        <v>51</v>
      </c>
      <c r="B70" s="19" t="s">
        <v>694</v>
      </c>
      <c r="C70" s="20">
        <v>0</v>
      </c>
      <c r="D70" s="20">
        <v>3</v>
      </c>
      <c r="E70" s="20">
        <f t="shared" si="1"/>
        <v>3</v>
      </c>
      <c r="F70" s="13" t="s">
        <v>821</v>
      </c>
    </row>
    <row r="71" spans="1:6" s="13" customFormat="1" ht="18" customHeight="1" x14ac:dyDescent="0.2">
      <c r="A71" s="22" t="s">
        <v>59</v>
      </c>
      <c r="B71" s="21"/>
      <c r="C71" s="24">
        <f>SUM(C20:C70)</f>
        <v>242</v>
      </c>
      <c r="D71" s="24">
        <f>SUM(D20:D70)</f>
        <v>10</v>
      </c>
      <c r="E71" s="24">
        <f>SUM(E20:E70)</f>
        <v>252</v>
      </c>
    </row>
    <row r="72" spans="1:6" s="13" customFormat="1" ht="9.9499999999999993" customHeight="1" x14ac:dyDescent="0.2">
      <c r="A72" s="28"/>
      <c r="B72" s="29"/>
      <c r="C72" s="30"/>
      <c r="D72" s="30"/>
      <c r="E72" s="30"/>
    </row>
    <row r="73" spans="1:6" s="13" customFormat="1" ht="18" customHeight="1" x14ac:dyDescent="0.2">
      <c r="A73" s="73" t="s">
        <v>564</v>
      </c>
      <c r="B73" s="74"/>
      <c r="C73" s="74"/>
      <c r="D73" s="74"/>
      <c r="E73" s="75"/>
    </row>
    <row r="74" spans="1:6" s="13" customFormat="1" ht="18" customHeight="1" x14ac:dyDescent="0.2">
      <c r="A74" s="76" t="s">
        <v>758</v>
      </c>
      <c r="B74" s="77"/>
      <c r="C74" s="77"/>
      <c r="D74" s="77"/>
      <c r="E74" s="78"/>
    </row>
    <row r="75" spans="1:6" s="13" customFormat="1" ht="15.95" customHeight="1" x14ac:dyDescent="0.2">
      <c r="A75" s="18">
        <v>1</v>
      </c>
      <c r="B75" s="19" t="s">
        <v>616</v>
      </c>
      <c r="C75" s="20">
        <v>4</v>
      </c>
      <c r="D75" s="20">
        <v>0</v>
      </c>
      <c r="E75" s="20">
        <f t="shared" ref="E75:E106" si="2">SUM(C75:D75)</f>
        <v>4</v>
      </c>
      <c r="F75" s="13" t="s">
        <v>800</v>
      </c>
    </row>
    <row r="76" spans="1:6" s="13" customFormat="1" ht="15.95" customHeight="1" x14ac:dyDescent="0.2">
      <c r="A76" s="18">
        <v>2</v>
      </c>
      <c r="B76" s="19" t="s">
        <v>593</v>
      </c>
      <c r="C76" s="20">
        <v>12</v>
      </c>
      <c r="D76" s="20">
        <v>0</v>
      </c>
      <c r="E76" s="20">
        <f t="shared" si="2"/>
        <v>12</v>
      </c>
      <c r="F76" s="13" t="s">
        <v>800</v>
      </c>
    </row>
    <row r="77" spans="1:6" s="13" customFormat="1" ht="15.95" customHeight="1" x14ac:dyDescent="0.2">
      <c r="A77" s="18">
        <v>3</v>
      </c>
      <c r="B77" s="19" t="s">
        <v>597</v>
      </c>
      <c r="C77" s="20">
        <v>9</v>
      </c>
      <c r="D77" s="20">
        <v>0</v>
      </c>
      <c r="E77" s="20">
        <f t="shared" si="2"/>
        <v>9</v>
      </c>
      <c r="F77" s="13" t="s">
        <v>800</v>
      </c>
    </row>
    <row r="78" spans="1:6" s="13" customFormat="1" ht="15.95" customHeight="1" x14ac:dyDescent="0.2">
      <c r="A78" s="18">
        <v>4</v>
      </c>
      <c r="B78" s="19" t="s">
        <v>601</v>
      </c>
      <c r="C78" s="20">
        <v>17</v>
      </c>
      <c r="D78" s="20">
        <v>0</v>
      </c>
      <c r="E78" s="20">
        <f t="shared" si="2"/>
        <v>17</v>
      </c>
      <c r="F78" s="13" t="s">
        <v>800</v>
      </c>
    </row>
    <row r="79" spans="1:6" s="13" customFormat="1" ht="15.95" customHeight="1" x14ac:dyDescent="0.2">
      <c r="A79" s="18">
        <v>5</v>
      </c>
      <c r="B79" s="19" t="s">
        <v>581</v>
      </c>
      <c r="C79" s="20">
        <v>7</v>
      </c>
      <c r="D79" s="20">
        <v>0</v>
      </c>
      <c r="E79" s="20">
        <f t="shared" si="2"/>
        <v>7</v>
      </c>
      <c r="F79" s="13" t="s">
        <v>802</v>
      </c>
    </row>
    <row r="80" spans="1:6" s="13" customFormat="1" ht="15.95" customHeight="1" x14ac:dyDescent="0.2">
      <c r="A80" s="18">
        <v>6</v>
      </c>
      <c r="B80" s="19" t="s">
        <v>590</v>
      </c>
      <c r="C80" s="20">
        <v>6</v>
      </c>
      <c r="D80" s="20">
        <v>0</v>
      </c>
      <c r="E80" s="20">
        <f t="shared" si="2"/>
        <v>6</v>
      </c>
      <c r="F80" s="13" t="s">
        <v>802</v>
      </c>
    </row>
    <row r="81" spans="1:6" s="13" customFormat="1" ht="15.95" customHeight="1" x14ac:dyDescent="0.2">
      <c r="A81" s="18">
        <v>7</v>
      </c>
      <c r="B81" s="19" t="s">
        <v>612</v>
      </c>
      <c r="C81" s="20">
        <v>7</v>
      </c>
      <c r="D81" s="20">
        <v>0</v>
      </c>
      <c r="E81" s="20">
        <f t="shared" si="2"/>
        <v>7</v>
      </c>
      <c r="F81" s="13" t="s">
        <v>802</v>
      </c>
    </row>
    <row r="82" spans="1:6" s="13" customFormat="1" ht="15.95" customHeight="1" x14ac:dyDescent="0.2">
      <c r="A82" s="18">
        <v>8</v>
      </c>
      <c r="B82" s="19" t="s">
        <v>617</v>
      </c>
      <c r="C82" s="20">
        <v>8</v>
      </c>
      <c r="D82" s="20">
        <v>0</v>
      </c>
      <c r="E82" s="20">
        <f t="shared" si="2"/>
        <v>8</v>
      </c>
      <c r="F82" s="13" t="s">
        <v>804</v>
      </c>
    </row>
    <row r="83" spans="1:6" s="13" customFormat="1" ht="15.95" customHeight="1" x14ac:dyDescent="0.2">
      <c r="A83" s="18">
        <v>9</v>
      </c>
      <c r="B83" s="19" t="s">
        <v>614</v>
      </c>
      <c r="C83" s="20">
        <v>11</v>
      </c>
      <c r="D83" s="20">
        <v>0</v>
      </c>
      <c r="E83" s="20">
        <f t="shared" si="2"/>
        <v>11</v>
      </c>
      <c r="F83" s="13" t="s">
        <v>805</v>
      </c>
    </row>
    <row r="84" spans="1:6" s="13" customFormat="1" ht="15.95" customHeight="1" x14ac:dyDescent="0.2">
      <c r="A84" s="18">
        <v>10</v>
      </c>
      <c r="B84" s="19" t="s">
        <v>579</v>
      </c>
      <c r="C84" s="20">
        <v>5</v>
      </c>
      <c r="D84" s="20">
        <v>0</v>
      </c>
      <c r="E84" s="20">
        <f t="shared" si="2"/>
        <v>5</v>
      </c>
      <c r="F84" s="13" t="s">
        <v>806</v>
      </c>
    </row>
    <row r="85" spans="1:6" s="13" customFormat="1" ht="15.95" customHeight="1" x14ac:dyDescent="0.2">
      <c r="A85" s="18">
        <v>11</v>
      </c>
      <c r="B85" s="19" t="s">
        <v>602</v>
      </c>
      <c r="C85" s="20">
        <v>14</v>
      </c>
      <c r="D85" s="20">
        <v>0</v>
      </c>
      <c r="E85" s="20">
        <f t="shared" si="2"/>
        <v>14</v>
      </c>
      <c r="F85" s="13" t="s">
        <v>806</v>
      </c>
    </row>
    <row r="86" spans="1:6" s="13" customFormat="1" ht="15.95" customHeight="1" x14ac:dyDescent="0.2">
      <c r="A86" s="18">
        <v>12</v>
      </c>
      <c r="B86" s="19" t="s">
        <v>580</v>
      </c>
      <c r="C86" s="20">
        <v>5</v>
      </c>
      <c r="D86" s="20">
        <v>0</v>
      </c>
      <c r="E86" s="20">
        <f t="shared" si="2"/>
        <v>5</v>
      </c>
      <c r="F86" s="13" t="s">
        <v>807</v>
      </c>
    </row>
    <row r="87" spans="1:6" s="13" customFormat="1" ht="15.95" customHeight="1" x14ac:dyDescent="0.2">
      <c r="A87" s="18">
        <v>13</v>
      </c>
      <c r="B87" s="19" t="s">
        <v>598</v>
      </c>
      <c r="C87" s="20">
        <v>6</v>
      </c>
      <c r="D87" s="20">
        <v>0</v>
      </c>
      <c r="E87" s="20">
        <f t="shared" si="2"/>
        <v>6</v>
      </c>
      <c r="F87" s="13" t="s">
        <v>807</v>
      </c>
    </row>
    <row r="88" spans="1:6" s="13" customFormat="1" ht="15.95" customHeight="1" x14ac:dyDescent="0.2">
      <c r="A88" s="18">
        <v>14</v>
      </c>
      <c r="B88" s="19" t="s">
        <v>611</v>
      </c>
      <c r="C88" s="20">
        <v>9</v>
      </c>
      <c r="D88" s="20">
        <v>0</v>
      </c>
      <c r="E88" s="20">
        <f t="shared" si="2"/>
        <v>9</v>
      </c>
      <c r="F88" s="13" t="s">
        <v>807</v>
      </c>
    </row>
    <row r="89" spans="1:6" s="13" customFormat="1" ht="15.95" customHeight="1" x14ac:dyDescent="0.2">
      <c r="A89" s="18">
        <v>15</v>
      </c>
      <c r="B89" s="19" t="s">
        <v>578</v>
      </c>
      <c r="C89" s="20">
        <v>7</v>
      </c>
      <c r="D89" s="20">
        <v>0</v>
      </c>
      <c r="E89" s="20">
        <f t="shared" si="2"/>
        <v>7</v>
      </c>
      <c r="F89" s="13" t="s">
        <v>808</v>
      </c>
    </row>
    <row r="90" spans="1:6" s="13" customFormat="1" ht="15.95" customHeight="1" x14ac:dyDescent="0.2">
      <c r="A90" s="18">
        <v>16</v>
      </c>
      <c r="B90" s="19" t="s">
        <v>573</v>
      </c>
      <c r="C90" s="20">
        <v>6</v>
      </c>
      <c r="D90" s="20">
        <v>0</v>
      </c>
      <c r="E90" s="20">
        <f t="shared" si="2"/>
        <v>6</v>
      </c>
      <c r="F90" s="13" t="s">
        <v>809</v>
      </c>
    </row>
    <row r="91" spans="1:6" s="13" customFormat="1" ht="15.95" customHeight="1" x14ac:dyDescent="0.2">
      <c r="A91" s="18">
        <v>17</v>
      </c>
      <c r="B91" s="19" t="s">
        <v>586</v>
      </c>
      <c r="C91" s="20">
        <v>5</v>
      </c>
      <c r="D91" s="20">
        <v>0</v>
      </c>
      <c r="E91" s="20">
        <f t="shared" si="2"/>
        <v>5</v>
      </c>
      <c r="F91" s="13" t="s">
        <v>809</v>
      </c>
    </row>
    <row r="92" spans="1:6" s="13" customFormat="1" ht="15.95" customHeight="1" x14ac:dyDescent="0.2">
      <c r="A92" s="18">
        <v>18</v>
      </c>
      <c r="B92" s="19" t="s">
        <v>591</v>
      </c>
      <c r="C92" s="20">
        <v>8</v>
      </c>
      <c r="D92" s="20">
        <v>0</v>
      </c>
      <c r="E92" s="20">
        <f t="shared" si="2"/>
        <v>8</v>
      </c>
      <c r="F92" s="13" t="s">
        <v>809</v>
      </c>
    </row>
    <row r="93" spans="1:6" s="13" customFormat="1" ht="15.95" customHeight="1" x14ac:dyDescent="0.2">
      <c r="A93" s="18">
        <v>19</v>
      </c>
      <c r="B93" s="19" t="s">
        <v>594</v>
      </c>
      <c r="C93" s="20">
        <v>14</v>
      </c>
      <c r="D93" s="20">
        <v>0</v>
      </c>
      <c r="E93" s="20">
        <f t="shared" si="2"/>
        <v>14</v>
      </c>
      <c r="F93" s="13" t="s">
        <v>809</v>
      </c>
    </row>
    <row r="94" spans="1:6" s="13" customFormat="1" ht="15.95" customHeight="1" x14ac:dyDescent="0.2">
      <c r="A94" s="18">
        <v>20</v>
      </c>
      <c r="B94" s="19" t="s">
        <v>595</v>
      </c>
      <c r="C94" s="20">
        <v>11</v>
      </c>
      <c r="D94" s="20">
        <v>0</v>
      </c>
      <c r="E94" s="20">
        <f t="shared" si="2"/>
        <v>11</v>
      </c>
      <c r="F94" s="13" t="s">
        <v>809</v>
      </c>
    </row>
    <row r="95" spans="1:6" s="13" customFormat="1" ht="15.95" customHeight="1" x14ac:dyDescent="0.2">
      <c r="A95" s="18">
        <v>21</v>
      </c>
      <c r="B95" s="19" t="s">
        <v>596</v>
      </c>
      <c r="C95" s="20">
        <v>11</v>
      </c>
      <c r="D95" s="20">
        <v>0</v>
      </c>
      <c r="E95" s="20">
        <f t="shared" si="2"/>
        <v>11</v>
      </c>
      <c r="F95" s="13" t="s">
        <v>809</v>
      </c>
    </row>
    <row r="96" spans="1:6" s="13" customFormat="1" ht="15.95" customHeight="1" x14ac:dyDescent="0.2">
      <c r="A96" s="18">
        <v>22</v>
      </c>
      <c r="B96" s="19" t="s">
        <v>599</v>
      </c>
      <c r="C96" s="20">
        <v>6</v>
      </c>
      <c r="D96" s="20">
        <v>0</v>
      </c>
      <c r="E96" s="20">
        <f t="shared" si="2"/>
        <v>6</v>
      </c>
      <c r="F96" s="13" t="s">
        <v>809</v>
      </c>
    </row>
    <row r="97" spans="1:6" s="13" customFormat="1" ht="15.95" customHeight="1" x14ac:dyDescent="0.2">
      <c r="A97" s="18">
        <v>23</v>
      </c>
      <c r="B97" s="19" t="s">
        <v>574</v>
      </c>
      <c r="C97" s="20">
        <v>6</v>
      </c>
      <c r="D97" s="20">
        <v>0</v>
      </c>
      <c r="E97" s="20">
        <f t="shared" si="2"/>
        <v>6</v>
      </c>
      <c r="F97" s="13" t="s">
        <v>810</v>
      </c>
    </row>
    <row r="98" spans="1:6" s="13" customFormat="1" ht="15.95" customHeight="1" x14ac:dyDescent="0.2">
      <c r="A98" s="18">
        <v>24</v>
      </c>
      <c r="B98" s="19" t="s">
        <v>576</v>
      </c>
      <c r="C98" s="20">
        <v>2</v>
      </c>
      <c r="D98" s="20">
        <v>0</v>
      </c>
      <c r="E98" s="20">
        <f t="shared" si="2"/>
        <v>2</v>
      </c>
      <c r="F98" s="13" t="s">
        <v>822</v>
      </c>
    </row>
    <row r="99" spans="1:6" s="13" customFormat="1" ht="15.95" customHeight="1" x14ac:dyDescent="0.2">
      <c r="A99" s="18">
        <v>25</v>
      </c>
      <c r="B99" s="19" t="s">
        <v>575</v>
      </c>
      <c r="C99" s="20">
        <v>6</v>
      </c>
      <c r="D99" s="20">
        <v>0</v>
      </c>
      <c r="E99" s="20">
        <f t="shared" si="2"/>
        <v>6</v>
      </c>
      <c r="F99" s="13" t="s">
        <v>811</v>
      </c>
    </row>
    <row r="100" spans="1:6" s="13" customFormat="1" ht="15.95" customHeight="1" x14ac:dyDescent="0.2">
      <c r="A100" s="18">
        <v>26</v>
      </c>
      <c r="B100" s="19" t="s">
        <v>577</v>
      </c>
      <c r="C100" s="20">
        <v>16</v>
      </c>
      <c r="D100" s="20">
        <v>0</v>
      </c>
      <c r="E100" s="20">
        <f t="shared" si="2"/>
        <v>16</v>
      </c>
      <c r="F100" s="13" t="s">
        <v>801</v>
      </c>
    </row>
    <row r="101" spans="1:6" s="13" customFormat="1" ht="15.95" customHeight="1" x14ac:dyDescent="0.2">
      <c r="A101" s="18">
        <v>27</v>
      </c>
      <c r="B101" s="19" t="s">
        <v>618</v>
      </c>
      <c r="C101" s="20">
        <v>7</v>
      </c>
      <c r="D101" s="20">
        <v>0</v>
      </c>
      <c r="E101" s="20">
        <f t="shared" si="2"/>
        <v>7</v>
      </c>
      <c r="F101" s="13" t="s">
        <v>801</v>
      </c>
    </row>
    <row r="102" spans="1:6" s="13" customFormat="1" ht="15.95" customHeight="1" x14ac:dyDescent="0.2">
      <c r="A102" s="18">
        <v>28</v>
      </c>
      <c r="B102" s="19" t="s">
        <v>582</v>
      </c>
      <c r="C102" s="20">
        <v>6</v>
      </c>
      <c r="D102" s="20">
        <v>0</v>
      </c>
      <c r="E102" s="20">
        <f t="shared" si="2"/>
        <v>6</v>
      </c>
      <c r="F102" s="13" t="s">
        <v>801</v>
      </c>
    </row>
    <row r="103" spans="1:6" s="13" customFormat="1" ht="15.95" customHeight="1" x14ac:dyDescent="0.2">
      <c r="A103" s="18">
        <v>29</v>
      </c>
      <c r="B103" s="19" t="s">
        <v>583</v>
      </c>
      <c r="C103" s="20">
        <v>6</v>
      </c>
      <c r="D103" s="20">
        <v>0</v>
      </c>
      <c r="E103" s="20">
        <f t="shared" si="2"/>
        <v>6</v>
      </c>
      <c r="F103" s="13" t="s">
        <v>801</v>
      </c>
    </row>
    <row r="104" spans="1:6" s="13" customFormat="1" ht="15.95" customHeight="1" x14ac:dyDescent="0.2">
      <c r="A104" s="18">
        <v>30</v>
      </c>
      <c r="B104" s="19" t="s">
        <v>584</v>
      </c>
      <c r="C104" s="20">
        <v>12</v>
      </c>
      <c r="D104" s="20">
        <v>0</v>
      </c>
      <c r="E104" s="20">
        <f t="shared" si="2"/>
        <v>12</v>
      </c>
      <c r="F104" s="13" t="s">
        <v>801</v>
      </c>
    </row>
    <row r="105" spans="1:6" s="13" customFormat="1" ht="15.95" customHeight="1" x14ac:dyDescent="0.2">
      <c r="A105" s="18">
        <v>31</v>
      </c>
      <c r="B105" s="19" t="s">
        <v>585</v>
      </c>
      <c r="C105" s="20">
        <v>3</v>
      </c>
      <c r="D105" s="20">
        <v>0</v>
      </c>
      <c r="E105" s="20">
        <f t="shared" si="2"/>
        <v>3</v>
      </c>
      <c r="F105" s="13" t="s">
        <v>801</v>
      </c>
    </row>
    <row r="106" spans="1:6" s="13" customFormat="1" ht="15.95" customHeight="1" x14ac:dyDescent="0.2">
      <c r="A106" s="18">
        <v>32</v>
      </c>
      <c r="B106" s="19" t="s">
        <v>587</v>
      </c>
      <c r="C106" s="20">
        <v>9</v>
      </c>
      <c r="D106" s="20">
        <v>0</v>
      </c>
      <c r="E106" s="20">
        <f t="shared" si="2"/>
        <v>9</v>
      </c>
      <c r="F106" s="13" t="s">
        <v>801</v>
      </c>
    </row>
    <row r="107" spans="1:6" s="13" customFormat="1" ht="15.95" customHeight="1" x14ac:dyDescent="0.2">
      <c r="A107" s="18">
        <v>33</v>
      </c>
      <c r="B107" s="19" t="s">
        <v>588</v>
      </c>
      <c r="C107" s="20">
        <v>8</v>
      </c>
      <c r="D107" s="20">
        <v>0</v>
      </c>
      <c r="E107" s="20">
        <f t="shared" ref="E107:E138" si="3">SUM(C107:D107)</f>
        <v>8</v>
      </c>
      <c r="F107" s="13" t="s">
        <v>801</v>
      </c>
    </row>
    <row r="108" spans="1:6" s="13" customFormat="1" ht="15.95" customHeight="1" x14ac:dyDescent="0.2">
      <c r="A108" s="18">
        <v>34</v>
      </c>
      <c r="B108" s="19" t="s">
        <v>589</v>
      </c>
      <c r="C108" s="20">
        <v>10</v>
      </c>
      <c r="D108" s="20">
        <v>0</v>
      </c>
      <c r="E108" s="20">
        <f t="shared" si="3"/>
        <v>10</v>
      </c>
      <c r="F108" s="13" t="s">
        <v>801</v>
      </c>
    </row>
    <row r="109" spans="1:6" s="13" customFormat="1" ht="15.95" customHeight="1" x14ac:dyDescent="0.2">
      <c r="A109" s="18">
        <v>35</v>
      </c>
      <c r="B109" s="19" t="s">
        <v>592</v>
      </c>
      <c r="C109" s="20">
        <v>9</v>
      </c>
      <c r="D109" s="20">
        <v>0</v>
      </c>
      <c r="E109" s="20">
        <f t="shared" si="3"/>
        <v>9</v>
      </c>
      <c r="F109" s="13" t="s">
        <v>801</v>
      </c>
    </row>
    <row r="110" spans="1:6" s="13" customFormat="1" ht="15.95" customHeight="1" x14ac:dyDescent="0.2">
      <c r="A110" s="18">
        <v>36</v>
      </c>
      <c r="B110" s="19" t="s">
        <v>604</v>
      </c>
      <c r="C110" s="20">
        <v>12</v>
      </c>
      <c r="D110" s="20">
        <v>0</v>
      </c>
      <c r="E110" s="20">
        <f t="shared" si="3"/>
        <v>12</v>
      </c>
      <c r="F110" s="13" t="s">
        <v>801</v>
      </c>
    </row>
    <row r="111" spans="1:6" s="13" customFormat="1" ht="15.95" customHeight="1" x14ac:dyDescent="0.2">
      <c r="A111" s="18">
        <v>37</v>
      </c>
      <c r="B111" s="19" t="s">
        <v>605</v>
      </c>
      <c r="C111" s="20">
        <v>10</v>
      </c>
      <c r="D111" s="20">
        <v>0</v>
      </c>
      <c r="E111" s="20">
        <f t="shared" si="3"/>
        <v>10</v>
      </c>
      <c r="F111" s="13" t="s">
        <v>801</v>
      </c>
    </row>
    <row r="112" spans="1:6" s="13" customFormat="1" ht="15.95" customHeight="1" x14ac:dyDescent="0.2">
      <c r="A112" s="18">
        <v>38</v>
      </c>
      <c r="B112" s="19" t="s">
        <v>606</v>
      </c>
      <c r="C112" s="20">
        <v>4</v>
      </c>
      <c r="D112" s="20">
        <v>0</v>
      </c>
      <c r="E112" s="20">
        <f t="shared" si="3"/>
        <v>4</v>
      </c>
      <c r="F112" s="13" t="s">
        <v>801</v>
      </c>
    </row>
    <row r="113" spans="1:6" s="13" customFormat="1" ht="15.95" customHeight="1" x14ac:dyDescent="0.2">
      <c r="A113" s="18">
        <v>39</v>
      </c>
      <c r="B113" s="19" t="s">
        <v>607</v>
      </c>
      <c r="C113" s="20">
        <v>8</v>
      </c>
      <c r="D113" s="20">
        <v>0</v>
      </c>
      <c r="E113" s="20">
        <f t="shared" si="3"/>
        <v>8</v>
      </c>
      <c r="F113" s="13" t="s">
        <v>801</v>
      </c>
    </row>
    <row r="114" spans="1:6" s="13" customFormat="1" ht="15.95" customHeight="1" x14ac:dyDescent="0.2">
      <c r="A114" s="18">
        <v>40</v>
      </c>
      <c r="B114" s="19" t="s">
        <v>610</v>
      </c>
      <c r="C114" s="20">
        <v>4</v>
      </c>
      <c r="D114" s="20">
        <v>0</v>
      </c>
      <c r="E114" s="20">
        <f t="shared" si="3"/>
        <v>4</v>
      </c>
      <c r="F114" s="13" t="s">
        <v>801</v>
      </c>
    </row>
    <row r="115" spans="1:6" s="13" customFormat="1" ht="15.95" customHeight="1" x14ac:dyDescent="0.2">
      <c r="A115" s="18">
        <v>41</v>
      </c>
      <c r="B115" s="19" t="s">
        <v>608</v>
      </c>
      <c r="C115" s="20">
        <v>13</v>
      </c>
      <c r="D115" s="20">
        <v>0</v>
      </c>
      <c r="E115" s="20">
        <f t="shared" si="3"/>
        <v>13</v>
      </c>
      <c r="F115" s="13" t="s">
        <v>801</v>
      </c>
    </row>
    <row r="116" spans="1:6" s="13" customFormat="1" ht="15.95" customHeight="1" x14ac:dyDescent="0.2">
      <c r="A116" s="18">
        <v>42</v>
      </c>
      <c r="B116" s="19" t="s">
        <v>609</v>
      </c>
      <c r="C116" s="20">
        <v>15</v>
      </c>
      <c r="D116" s="20">
        <v>0</v>
      </c>
      <c r="E116" s="20">
        <f t="shared" si="3"/>
        <v>15</v>
      </c>
      <c r="F116" s="13" t="s">
        <v>801</v>
      </c>
    </row>
    <row r="117" spans="1:6" s="13" customFormat="1" ht="15.95" customHeight="1" x14ac:dyDescent="0.2">
      <c r="A117" s="18">
        <v>43</v>
      </c>
      <c r="B117" s="19" t="s">
        <v>615</v>
      </c>
      <c r="C117" s="20">
        <v>1</v>
      </c>
      <c r="D117" s="20">
        <v>0</v>
      </c>
      <c r="E117" s="20">
        <f t="shared" si="3"/>
        <v>1</v>
      </c>
      <c r="F117" s="13" t="s">
        <v>812</v>
      </c>
    </row>
    <row r="118" spans="1:6" s="13" customFormat="1" ht="15.95" customHeight="1" x14ac:dyDescent="0.2">
      <c r="A118" s="18">
        <v>44</v>
      </c>
      <c r="B118" s="19" t="s">
        <v>567</v>
      </c>
      <c r="C118" s="20">
        <v>5</v>
      </c>
      <c r="D118" s="20">
        <v>0</v>
      </c>
      <c r="E118" s="20">
        <f t="shared" si="3"/>
        <v>5</v>
      </c>
      <c r="F118" s="13" t="s">
        <v>814</v>
      </c>
    </row>
    <row r="119" spans="1:6" s="13" customFormat="1" ht="15.95" customHeight="1" x14ac:dyDescent="0.2">
      <c r="A119" s="18">
        <v>45</v>
      </c>
      <c r="B119" s="19" t="s">
        <v>620</v>
      </c>
      <c r="C119" s="20">
        <v>7</v>
      </c>
      <c r="D119" s="20">
        <v>0</v>
      </c>
      <c r="E119" s="20">
        <f t="shared" si="3"/>
        <v>7</v>
      </c>
      <c r="F119" s="13" t="s">
        <v>823</v>
      </c>
    </row>
    <row r="120" spans="1:6" s="13" customFormat="1" ht="15.95" customHeight="1" x14ac:dyDescent="0.2">
      <c r="A120" s="18">
        <v>46</v>
      </c>
      <c r="B120" s="19" t="s">
        <v>566</v>
      </c>
      <c r="C120" s="20">
        <v>7</v>
      </c>
      <c r="D120" s="20">
        <v>0</v>
      </c>
      <c r="E120" s="20">
        <f t="shared" si="3"/>
        <v>7</v>
      </c>
      <c r="F120" s="13" t="s">
        <v>816</v>
      </c>
    </row>
    <row r="121" spans="1:6" s="13" customFormat="1" ht="15.95" customHeight="1" x14ac:dyDescent="0.2">
      <c r="A121" s="18">
        <v>47</v>
      </c>
      <c r="B121" s="19" t="s">
        <v>568</v>
      </c>
      <c r="C121" s="20">
        <v>4</v>
      </c>
      <c r="D121" s="20">
        <v>0</v>
      </c>
      <c r="E121" s="20">
        <f t="shared" si="3"/>
        <v>4</v>
      </c>
      <c r="F121" s="13" t="s">
        <v>817</v>
      </c>
    </row>
    <row r="122" spans="1:6" s="13" customFormat="1" ht="15.95" customHeight="1" x14ac:dyDescent="0.2">
      <c r="A122" s="18">
        <v>48</v>
      </c>
      <c r="B122" s="19" t="s">
        <v>600</v>
      </c>
      <c r="C122" s="20">
        <v>12</v>
      </c>
      <c r="D122" s="20">
        <v>0</v>
      </c>
      <c r="E122" s="20">
        <f t="shared" si="3"/>
        <v>12</v>
      </c>
      <c r="F122" s="13" t="s">
        <v>817</v>
      </c>
    </row>
    <row r="123" spans="1:6" s="13" customFormat="1" ht="15.95" customHeight="1" x14ac:dyDescent="0.2">
      <c r="A123" s="18">
        <v>49</v>
      </c>
      <c r="B123" s="19" t="s">
        <v>569</v>
      </c>
      <c r="C123" s="20">
        <v>7</v>
      </c>
      <c r="D123" s="20">
        <v>0</v>
      </c>
      <c r="E123" s="20">
        <f t="shared" si="3"/>
        <v>7</v>
      </c>
      <c r="F123" s="13" t="s">
        <v>818</v>
      </c>
    </row>
    <row r="124" spans="1:6" s="13" customFormat="1" ht="15.95" customHeight="1" x14ac:dyDescent="0.2">
      <c r="A124" s="18">
        <v>50</v>
      </c>
      <c r="B124" s="19" t="s">
        <v>571</v>
      </c>
      <c r="C124" s="20">
        <v>1</v>
      </c>
      <c r="D124" s="20">
        <v>3</v>
      </c>
      <c r="E124" s="20">
        <f t="shared" si="3"/>
        <v>4</v>
      </c>
      <c r="F124" s="13" t="s">
        <v>819</v>
      </c>
    </row>
    <row r="125" spans="1:6" s="13" customFormat="1" ht="15.95" customHeight="1" x14ac:dyDescent="0.2">
      <c r="A125" s="18">
        <v>51</v>
      </c>
      <c r="B125" s="19" t="s">
        <v>613</v>
      </c>
      <c r="C125" s="20">
        <v>0</v>
      </c>
      <c r="D125" s="20">
        <v>1</v>
      </c>
      <c r="E125" s="20">
        <f t="shared" si="3"/>
        <v>1</v>
      </c>
      <c r="F125" s="13" t="s">
        <v>819</v>
      </c>
    </row>
    <row r="126" spans="1:6" s="13" customFormat="1" ht="15.95" customHeight="1" x14ac:dyDescent="0.2">
      <c r="A126" s="18">
        <v>52</v>
      </c>
      <c r="B126" s="19" t="s">
        <v>572</v>
      </c>
      <c r="C126" s="20">
        <v>4</v>
      </c>
      <c r="D126" s="20">
        <v>2</v>
      </c>
      <c r="E126" s="20">
        <f t="shared" si="3"/>
        <v>6</v>
      </c>
      <c r="F126" s="13" t="s">
        <v>820</v>
      </c>
    </row>
    <row r="127" spans="1:6" s="13" customFormat="1" ht="15.95" customHeight="1" x14ac:dyDescent="0.2">
      <c r="A127" s="18">
        <v>53</v>
      </c>
      <c r="B127" s="19" t="s">
        <v>619</v>
      </c>
      <c r="C127" s="20">
        <v>1</v>
      </c>
      <c r="D127" s="20">
        <v>0</v>
      </c>
      <c r="E127" s="20">
        <f t="shared" si="3"/>
        <v>1</v>
      </c>
      <c r="F127" s="13" t="s">
        <v>824</v>
      </c>
    </row>
    <row r="128" spans="1:6" s="13" customFormat="1" ht="15.95" customHeight="1" x14ac:dyDescent="0.2">
      <c r="A128" s="18">
        <v>54</v>
      </c>
      <c r="B128" s="19" t="s">
        <v>570</v>
      </c>
      <c r="C128" s="20">
        <v>4</v>
      </c>
      <c r="D128" s="20">
        <v>0</v>
      </c>
      <c r="E128" s="20">
        <f t="shared" si="3"/>
        <v>4</v>
      </c>
      <c r="F128" s="13" t="s">
        <v>821</v>
      </c>
    </row>
    <row r="129" spans="1:6" s="13" customFormat="1" ht="15.95" customHeight="1" x14ac:dyDescent="0.2">
      <c r="A129" s="18">
        <v>55</v>
      </c>
      <c r="B129" s="19" t="s">
        <v>603</v>
      </c>
      <c r="C129" s="20">
        <v>11</v>
      </c>
      <c r="D129" s="20">
        <v>0</v>
      </c>
      <c r="E129" s="20">
        <f t="shared" si="3"/>
        <v>11</v>
      </c>
      <c r="F129" s="13" t="s">
        <v>825</v>
      </c>
    </row>
    <row r="130" spans="1:6" s="13" customFormat="1" ht="18" customHeight="1" x14ac:dyDescent="0.2">
      <c r="A130" s="22" t="s">
        <v>59</v>
      </c>
      <c r="B130" s="21"/>
      <c r="C130" s="24">
        <f>SUM(C75:C129)</f>
        <v>418</v>
      </c>
      <c r="D130" s="24">
        <f>SUM(D75:D129)</f>
        <v>6</v>
      </c>
      <c r="E130" s="24">
        <f>SUM(E75:E129)</f>
        <v>424</v>
      </c>
    </row>
    <row r="131" spans="1:6" s="13" customFormat="1" ht="9.9499999999999993" customHeight="1" x14ac:dyDescent="0.2">
      <c r="A131" s="28"/>
      <c r="B131" s="29"/>
      <c r="C131" s="30"/>
      <c r="D131" s="30"/>
      <c r="E131" s="30"/>
    </row>
    <row r="132" spans="1:6" s="13" customFormat="1" ht="18" customHeight="1" x14ac:dyDescent="0.2">
      <c r="A132" s="73" t="s">
        <v>477</v>
      </c>
      <c r="B132" s="74"/>
      <c r="C132" s="74"/>
      <c r="D132" s="74"/>
      <c r="E132" s="75"/>
    </row>
    <row r="133" spans="1:6" s="13" customFormat="1" ht="18" customHeight="1" x14ac:dyDescent="0.2">
      <c r="A133" s="76" t="s">
        <v>758</v>
      </c>
      <c r="B133" s="77"/>
      <c r="C133" s="77"/>
      <c r="D133" s="77"/>
      <c r="E133" s="78"/>
    </row>
    <row r="134" spans="1:6" s="13" customFormat="1" ht="15.95" customHeight="1" x14ac:dyDescent="0.2">
      <c r="A134" s="18">
        <v>1</v>
      </c>
      <c r="B134" s="19" t="s">
        <v>507</v>
      </c>
      <c r="C134" s="20">
        <v>14</v>
      </c>
      <c r="D134" s="20">
        <v>0</v>
      </c>
      <c r="E134" s="20">
        <f t="shared" ref="E134:E173" si="4">SUM(C134:D134)</f>
        <v>14</v>
      </c>
      <c r="F134" s="13" t="s">
        <v>800</v>
      </c>
    </row>
    <row r="135" spans="1:6" s="13" customFormat="1" ht="15.95" customHeight="1" x14ac:dyDescent="0.2">
      <c r="A135" s="18">
        <v>2</v>
      </c>
      <c r="B135" s="19" t="s">
        <v>495</v>
      </c>
      <c r="C135" s="20">
        <v>19</v>
      </c>
      <c r="D135" s="20">
        <v>0</v>
      </c>
      <c r="E135" s="20">
        <f t="shared" si="4"/>
        <v>19</v>
      </c>
      <c r="F135" s="13" t="s">
        <v>800</v>
      </c>
    </row>
    <row r="136" spans="1:6" s="13" customFormat="1" ht="15.95" customHeight="1" x14ac:dyDescent="0.2">
      <c r="A136" s="18">
        <v>3</v>
      </c>
      <c r="B136" s="19" t="s">
        <v>501</v>
      </c>
      <c r="C136" s="20">
        <v>12</v>
      </c>
      <c r="D136" s="20">
        <v>0</v>
      </c>
      <c r="E136" s="20">
        <f t="shared" si="4"/>
        <v>12</v>
      </c>
      <c r="F136" s="13" t="s">
        <v>802</v>
      </c>
    </row>
    <row r="137" spans="1:6" s="13" customFormat="1" ht="15.95" customHeight="1" x14ac:dyDescent="0.2">
      <c r="A137" s="18">
        <v>4</v>
      </c>
      <c r="B137" s="19" t="s">
        <v>494</v>
      </c>
      <c r="C137" s="20">
        <v>7</v>
      </c>
      <c r="D137" s="20">
        <v>0</v>
      </c>
      <c r="E137" s="20">
        <f t="shared" si="4"/>
        <v>7</v>
      </c>
      <c r="F137" s="13" t="s">
        <v>802</v>
      </c>
    </row>
    <row r="138" spans="1:6" s="13" customFormat="1" ht="15.95" customHeight="1" x14ac:dyDescent="0.2">
      <c r="A138" s="18">
        <v>5</v>
      </c>
      <c r="B138" s="19" t="s">
        <v>497</v>
      </c>
      <c r="C138" s="20">
        <v>12</v>
      </c>
      <c r="D138" s="20">
        <v>0</v>
      </c>
      <c r="E138" s="20">
        <f t="shared" si="4"/>
        <v>12</v>
      </c>
      <c r="F138" s="13" t="s">
        <v>804</v>
      </c>
    </row>
    <row r="139" spans="1:6" s="13" customFormat="1" ht="15.95" customHeight="1" x14ac:dyDescent="0.2">
      <c r="A139" s="18">
        <v>6</v>
      </c>
      <c r="B139" s="19" t="s">
        <v>502</v>
      </c>
      <c r="C139" s="20">
        <v>13</v>
      </c>
      <c r="D139" s="20">
        <v>0</v>
      </c>
      <c r="E139" s="20">
        <f t="shared" si="4"/>
        <v>13</v>
      </c>
      <c r="F139" s="13" t="s">
        <v>805</v>
      </c>
    </row>
    <row r="140" spans="1:6" s="13" customFormat="1" ht="15.95" customHeight="1" x14ac:dyDescent="0.2">
      <c r="A140" s="18">
        <v>7</v>
      </c>
      <c r="B140" s="19" t="s">
        <v>509</v>
      </c>
      <c r="C140" s="20">
        <v>14</v>
      </c>
      <c r="D140" s="20">
        <v>0</v>
      </c>
      <c r="E140" s="20">
        <f t="shared" si="4"/>
        <v>14</v>
      </c>
      <c r="F140" s="13" t="s">
        <v>806</v>
      </c>
    </row>
    <row r="141" spans="1:6" s="13" customFormat="1" ht="15.95" customHeight="1" x14ac:dyDescent="0.2">
      <c r="A141" s="18">
        <v>8</v>
      </c>
      <c r="B141" s="19" t="s">
        <v>492</v>
      </c>
      <c r="C141" s="20">
        <v>5</v>
      </c>
      <c r="D141" s="20">
        <v>0</v>
      </c>
      <c r="E141" s="20">
        <f t="shared" si="4"/>
        <v>5</v>
      </c>
      <c r="F141" s="13" t="s">
        <v>806</v>
      </c>
    </row>
    <row r="142" spans="1:6" s="13" customFormat="1" ht="15.95" customHeight="1" x14ac:dyDescent="0.2">
      <c r="A142" s="18">
        <v>9</v>
      </c>
      <c r="B142" s="19" t="s">
        <v>516</v>
      </c>
      <c r="C142" s="20">
        <v>16</v>
      </c>
      <c r="D142" s="20">
        <v>0</v>
      </c>
      <c r="E142" s="20">
        <f t="shared" si="4"/>
        <v>16</v>
      </c>
      <c r="F142" s="13" t="s">
        <v>807</v>
      </c>
    </row>
    <row r="143" spans="1:6" s="13" customFormat="1" ht="15.95" customHeight="1" x14ac:dyDescent="0.2">
      <c r="A143" s="18">
        <v>10</v>
      </c>
      <c r="B143" s="19" t="s">
        <v>493</v>
      </c>
      <c r="C143" s="20">
        <v>5</v>
      </c>
      <c r="D143" s="20">
        <v>0</v>
      </c>
      <c r="E143" s="20">
        <f t="shared" si="4"/>
        <v>5</v>
      </c>
      <c r="F143" s="13" t="s">
        <v>807</v>
      </c>
    </row>
    <row r="144" spans="1:6" s="13" customFormat="1" ht="15.95" customHeight="1" x14ac:dyDescent="0.2">
      <c r="A144" s="18">
        <v>11</v>
      </c>
      <c r="B144" s="19" t="s">
        <v>517</v>
      </c>
      <c r="C144" s="20">
        <v>5</v>
      </c>
      <c r="D144" s="20">
        <v>0</v>
      </c>
      <c r="E144" s="20">
        <f t="shared" si="4"/>
        <v>5</v>
      </c>
      <c r="F144" s="13" t="s">
        <v>826</v>
      </c>
    </row>
    <row r="145" spans="1:6" s="13" customFormat="1" ht="15.95" customHeight="1" x14ac:dyDescent="0.2">
      <c r="A145" s="18">
        <v>12</v>
      </c>
      <c r="B145" s="19" t="s">
        <v>504</v>
      </c>
      <c r="C145" s="20">
        <v>6</v>
      </c>
      <c r="D145" s="20">
        <v>0</v>
      </c>
      <c r="E145" s="20">
        <f t="shared" si="4"/>
        <v>6</v>
      </c>
      <c r="F145" s="13" t="s">
        <v>808</v>
      </c>
    </row>
    <row r="146" spans="1:6" s="13" customFormat="1" ht="15.95" customHeight="1" x14ac:dyDescent="0.2">
      <c r="A146" s="18">
        <v>13</v>
      </c>
      <c r="B146" s="19" t="s">
        <v>500</v>
      </c>
      <c r="C146" s="20">
        <v>8</v>
      </c>
      <c r="D146" s="20">
        <v>0</v>
      </c>
      <c r="E146" s="20">
        <f t="shared" si="4"/>
        <v>8</v>
      </c>
      <c r="F146" s="13" t="s">
        <v>809</v>
      </c>
    </row>
    <row r="147" spans="1:6" s="13" customFormat="1" ht="15.95" customHeight="1" x14ac:dyDescent="0.2">
      <c r="A147" s="18">
        <v>14</v>
      </c>
      <c r="B147" s="19" t="s">
        <v>496</v>
      </c>
      <c r="C147" s="20">
        <v>14</v>
      </c>
      <c r="D147" s="20">
        <v>0</v>
      </c>
      <c r="E147" s="20">
        <f t="shared" si="4"/>
        <v>14</v>
      </c>
      <c r="F147" s="13" t="s">
        <v>809</v>
      </c>
    </row>
    <row r="148" spans="1:6" s="13" customFormat="1" ht="15.95" customHeight="1" x14ac:dyDescent="0.2">
      <c r="A148" s="18">
        <v>15</v>
      </c>
      <c r="B148" s="19" t="s">
        <v>482</v>
      </c>
      <c r="C148" s="20">
        <v>12</v>
      </c>
      <c r="D148" s="20">
        <v>0</v>
      </c>
      <c r="E148" s="20">
        <f t="shared" si="4"/>
        <v>12</v>
      </c>
      <c r="F148" s="13" t="s">
        <v>809</v>
      </c>
    </row>
    <row r="149" spans="1:6" s="13" customFormat="1" ht="15.95" customHeight="1" x14ac:dyDescent="0.2">
      <c r="A149" s="18">
        <v>16</v>
      </c>
      <c r="B149" s="19" t="s">
        <v>483</v>
      </c>
      <c r="C149" s="20">
        <v>26</v>
      </c>
      <c r="D149" s="20">
        <v>0</v>
      </c>
      <c r="E149" s="20">
        <f t="shared" si="4"/>
        <v>26</v>
      </c>
      <c r="F149" s="13" t="s">
        <v>809</v>
      </c>
    </row>
    <row r="150" spans="1:6" s="13" customFormat="1" ht="15.95" customHeight="1" x14ac:dyDescent="0.2">
      <c r="A150" s="18">
        <v>17</v>
      </c>
      <c r="B150" s="19" t="s">
        <v>480</v>
      </c>
      <c r="C150" s="20">
        <v>6</v>
      </c>
      <c r="D150" s="20">
        <v>0</v>
      </c>
      <c r="E150" s="20">
        <f t="shared" si="4"/>
        <v>6</v>
      </c>
      <c r="F150" s="13" t="s">
        <v>809</v>
      </c>
    </row>
    <row r="151" spans="1:6" s="13" customFormat="1" ht="15.95" customHeight="1" x14ac:dyDescent="0.2">
      <c r="A151" s="18">
        <v>18</v>
      </c>
      <c r="B151" s="19" t="s">
        <v>499</v>
      </c>
      <c r="C151" s="20">
        <v>16</v>
      </c>
      <c r="D151" s="20">
        <v>0</v>
      </c>
      <c r="E151" s="20">
        <f t="shared" si="4"/>
        <v>16</v>
      </c>
      <c r="F151" s="13" t="s">
        <v>810</v>
      </c>
    </row>
    <row r="152" spans="1:6" s="13" customFormat="1" ht="15.95" customHeight="1" x14ac:dyDescent="0.2">
      <c r="A152" s="18">
        <v>19</v>
      </c>
      <c r="B152" s="19" t="s">
        <v>498</v>
      </c>
      <c r="C152" s="20">
        <v>5</v>
      </c>
      <c r="D152" s="20">
        <v>0</v>
      </c>
      <c r="E152" s="20">
        <f t="shared" si="4"/>
        <v>5</v>
      </c>
      <c r="F152" s="13" t="s">
        <v>811</v>
      </c>
    </row>
    <row r="153" spans="1:6" s="13" customFormat="1" ht="15.95" customHeight="1" x14ac:dyDescent="0.2">
      <c r="A153" s="18">
        <v>20</v>
      </c>
      <c r="B153" s="19" t="s">
        <v>506</v>
      </c>
      <c r="C153" s="20">
        <v>15</v>
      </c>
      <c r="D153" s="20">
        <v>0</v>
      </c>
      <c r="E153" s="20">
        <f t="shared" si="4"/>
        <v>15</v>
      </c>
      <c r="F153" s="13" t="s">
        <v>801</v>
      </c>
    </row>
    <row r="154" spans="1:6" s="13" customFormat="1" ht="15.95" customHeight="1" x14ac:dyDescent="0.2">
      <c r="A154" s="18">
        <v>21</v>
      </c>
      <c r="B154" s="19" t="s">
        <v>484</v>
      </c>
      <c r="C154" s="20">
        <v>9</v>
      </c>
      <c r="D154" s="20">
        <v>0</v>
      </c>
      <c r="E154" s="20">
        <f t="shared" si="4"/>
        <v>9</v>
      </c>
      <c r="F154" s="13" t="s">
        <v>801</v>
      </c>
    </row>
    <row r="155" spans="1:6" s="13" customFormat="1" ht="15.95" customHeight="1" x14ac:dyDescent="0.2">
      <c r="A155" s="18">
        <v>22</v>
      </c>
      <c r="B155" s="19" t="s">
        <v>485</v>
      </c>
      <c r="C155" s="20">
        <v>4</v>
      </c>
      <c r="D155" s="20">
        <v>0</v>
      </c>
      <c r="E155" s="20">
        <f t="shared" si="4"/>
        <v>4</v>
      </c>
      <c r="F155" s="13" t="s">
        <v>801</v>
      </c>
    </row>
    <row r="156" spans="1:6" s="13" customFormat="1" ht="15.95" customHeight="1" x14ac:dyDescent="0.2">
      <c r="A156" s="18">
        <v>23</v>
      </c>
      <c r="B156" s="19" t="s">
        <v>486</v>
      </c>
      <c r="C156" s="20">
        <v>8</v>
      </c>
      <c r="D156" s="20">
        <v>0</v>
      </c>
      <c r="E156" s="20">
        <f t="shared" si="4"/>
        <v>8</v>
      </c>
      <c r="F156" s="13" t="s">
        <v>801</v>
      </c>
    </row>
    <row r="157" spans="1:6" s="13" customFormat="1" ht="15.95" customHeight="1" x14ac:dyDescent="0.2">
      <c r="A157" s="18">
        <v>24</v>
      </c>
      <c r="B157" s="19" t="s">
        <v>487</v>
      </c>
      <c r="C157" s="20">
        <v>5</v>
      </c>
      <c r="D157" s="20">
        <v>0</v>
      </c>
      <c r="E157" s="20">
        <f t="shared" si="4"/>
        <v>5</v>
      </c>
      <c r="F157" s="13" t="s">
        <v>801</v>
      </c>
    </row>
    <row r="158" spans="1:6" s="13" customFormat="1" ht="15.95" customHeight="1" x14ac:dyDescent="0.2">
      <c r="A158" s="18">
        <v>25</v>
      </c>
      <c r="B158" s="19" t="s">
        <v>488</v>
      </c>
      <c r="C158" s="20">
        <v>10</v>
      </c>
      <c r="D158" s="20">
        <v>0</v>
      </c>
      <c r="E158" s="20">
        <f t="shared" si="4"/>
        <v>10</v>
      </c>
      <c r="F158" s="13" t="s">
        <v>801</v>
      </c>
    </row>
    <row r="159" spans="1:6" s="13" customFormat="1" ht="15.95" customHeight="1" x14ac:dyDescent="0.2">
      <c r="A159" s="18">
        <v>26</v>
      </c>
      <c r="B159" s="19" t="s">
        <v>489</v>
      </c>
      <c r="C159" s="20">
        <v>18</v>
      </c>
      <c r="D159" s="20">
        <v>0</v>
      </c>
      <c r="E159" s="20">
        <f t="shared" si="4"/>
        <v>18</v>
      </c>
      <c r="F159" s="13" t="s">
        <v>801</v>
      </c>
    </row>
    <row r="160" spans="1:6" s="13" customFormat="1" ht="15.95" customHeight="1" x14ac:dyDescent="0.2">
      <c r="A160" s="18">
        <v>27</v>
      </c>
      <c r="B160" s="19" t="s">
        <v>490</v>
      </c>
      <c r="C160" s="20">
        <v>14</v>
      </c>
      <c r="D160" s="20">
        <v>0</v>
      </c>
      <c r="E160" s="20">
        <f t="shared" si="4"/>
        <v>14</v>
      </c>
      <c r="F160" s="13" t="s">
        <v>801</v>
      </c>
    </row>
    <row r="161" spans="1:6" s="13" customFormat="1" ht="15.95" customHeight="1" x14ac:dyDescent="0.2">
      <c r="A161" s="18">
        <v>28</v>
      </c>
      <c r="B161" s="19" t="s">
        <v>491</v>
      </c>
      <c r="C161" s="20">
        <v>17</v>
      </c>
      <c r="D161" s="20">
        <v>0</v>
      </c>
      <c r="E161" s="20">
        <f t="shared" si="4"/>
        <v>17</v>
      </c>
      <c r="F161" s="13" t="s">
        <v>801</v>
      </c>
    </row>
    <row r="162" spans="1:6" s="13" customFormat="1" ht="15.95" customHeight="1" x14ac:dyDescent="0.2">
      <c r="A162" s="18">
        <v>29</v>
      </c>
      <c r="B162" s="19" t="s">
        <v>505</v>
      </c>
      <c r="C162" s="20">
        <v>0</v>
      </c>
      <c r="D162" s="20">
        <v>2</v>
      </c>
      <c r="E162" s="20">
        <f t="shared" si="4"/>
        <v>2</v>
      </c>
      <c r="F162" s="13" t="s">
        <v>812</v>
      </c>
    </row>
    <row r="163" spans="1:6" s="13" customFormat="1" ht="15.95" customHeight="1" x14ac:dyDescent="0.2">
      <c r="A163" s="18">
        <v>30</v>
      </c>
      <c r="B163" s="19" t="s">
        <v>518</v>
      </c>
      <c r="C163" s="20">
        <v>5</v>
      </c>
      <c r="D163" s="20">
        <v>0</v>
      </c>
      <c r="E163" s="20">
        <f t="shared" si="4"/>
        <v>5</v>
      </c>
      <c r="F163" s="13" t="s">
        <v>813</v>
      </c>
    </row>
    <row r="164" spans="1:6" s="13" customFormat="1" ht="15.95" customHeight="1" x14ac:dyDescent="0.2">
      <c r="A164" s="18">
        <v>31</v>
      </c>
      <c r="B164" s="19" t="s">
        <v>503</v>
      </c>
      <c r="C164" s="20">
        <v>5</v>
      </c>
      <c r="D164" s="20">
        <v>0</v>
      </c>
      <c r="E164" s="20">
        <f t="shared" si="4"/>
        <v>5</v>
      </c>
      <c r="F164" s="13" t="s">
        <v>814</v>
      </c>
    </row>
    <row r="165" spans="1:6" s="13" customFormat="1" ht="15.95" customHeight="1" x14ac:dyDescent="0.2">
      <c r="A165" s="18">
        <v>32</v>
      </c>
      <c r="B165" s="19" t="s">
        <v>514</v>
      </c>
      <c r="C165" s="20">
        <v>8</v>
      </c>
      <c r="D165" s="20">
        <v>1</v>
      </c>
      <c r="E165" s="20">
        <f t="shared" si="4"/>
        <v>9</v>
      </c>
      <c r="F165" s="13" t="s">
        <v>823</v>
      </c>
    </row>
    <row r="166" spans="1:6" s="13" customFormat="1" ht="15.95" customHeight="1" x14ac:dyDescent="0.2">
      <c r="A166" s="18">
        <v>33</v>
      </c>
      <c r="B166" s="19" t="s">
        <v>481</v>
      </c>
      <c r="C166" s="20">
        <v>13</v>
      </c>
      <c r="D166" s="20">
        <v>0</v>
      </c>
      <c r="E166" s="20">
        <f t="shared" si="4"/>
        <v>13</v>
      </c>
      <c r="F166" s="13" t="s">
        <v>823</v>
      </c>
    </row>
    <row r="167" spans="1:6" s="13" customFormat="1" ht="15.95" customHeight="1" x14ac:dyDescent="0.2">
      <c r="A167" s="18">
        <v>34</v>
      </c>
      <c r="B167" s="19" t="s">
        <v>519</v>
      </c>
      <c r="C167" s="20">
        <v>3</v>
      </c>
      <c r="D167" s="20">
        <v>0</v>
      </c>
      <c r="E167" s="20">
        <f t="shared" si="4"/>
        <v>3</v>
      </c>
      <c r="F167" s="13" t="s">
        <v>815</v>
      </c>
    </row>
    <row r="168" spans="1:6" s="13" customFormat="1" ht="15.95" customHeight="1" x14ac:dyDescent="0.2">
      <c r="A168" s="18">
        <v>35</v>
      </c>
      <c r="B168" s="19" t="s">
        <v>511</v>
      </c>
      <c r="C168" s="20">
        <v>8</v>
      </c>
      <c r="D168" s="20">
        <v>0</v>
      </c>
      <c r="E168" s="20">
        <f t="shared" si="4"/>
        <v>8</v>
      </c>
      <c r="F168" s="13" t="s">
        <v>817</v>
      </c>
    </row>
    <row r="169" spans="1:6" s="13" customFormat="1" ht="15.95" customHeight="1" x14ac:dyDescent="0.2">
      <c r="A169" s="18">
        <v>36</v>
      </c>
      <c r="B169" s="19" t="s">
        <v>513</v>
      </c>
      <c r="C169" s="20">
        <v>10</v>
      </c>
      <c r="D169" s="20">
        <v>0</v>
      </c>
      <c r="E169" s="20">
        <f t="shared" si="4"/>
        <v>10</v>
      </c>
      <c r="F169" s="13" t="s">
        <v>818</v>
      </c>
    </row>
    <row r="170" spans="1:6" s="13" customFormat="1" ht="15.95" customHeight="1" x14ac:dyDescent="0.2">
      <c r="A170" s="18">
        <v>37</v>
      </c>
      <c r="B170" s="19" t="s">
        <v>508</v>
      </c>
      <c r="C170" s="20">
        <v>1</v>
      </c>
      <c r="D170" s="20">
        <v>5</v>
      </c>
      <c r="E170" s="20">
        <f t="shared" si="4"/>
        <v>6</v>
      </c>
      <c r="F170" s="13" t="s">
        <v>819</v>
      </c>
    </row>
    <row r="171" spans="1:6" s="13" customFormat="1" ht="15.95" customHeight="1" x14ac:dyDescent="0.2">
      <c r="A171" s="18">
        <v>38</v>
      </c>
      <c r="B171" s="19" t="s">
        <v>512</v>
      </c>
      <c r="C171" s="20">
        <v>8</v>
      </c>
      <c r="D171" s="20">
        <v>2</v>
      </c>
      <c r="E171" s="20">
        <f t="shared" si="4"/>
        <v>10</v>
      </c>
      <c r="F171" s="13" t="s">
        <v>820</v>
      </c>
    </row>
    <row r="172" spans="1:6" s="13" customFormat="1" ht="15.95" customHeight="1" x14ac:dyDescent="0.2">
      <c r="A172" s="18">
        <v>39</v>
      </c>
      <c r="B172" s="19" t="s">
        <v>515</v>
      </c>
      <c r="C172" s="20">
        <v>1</v>
      </c>
      <c r="D172" s="20">
        <v>0</v>
      </c>
      <c r="E172" s="20">
        <f t="shared" si="4"/>
        <v>1</v>
      </c>
      <c r="F172" s="13" t="s">
        <v>821</v>
      </c>
    </row>
    <row r="173" spans="1:6" s="13" customFormat="1" ht="15.95" customHeight="1" x14ac:dyDescent="0.2">
      <c r="A173" s="18">
        <v>40</v>
      </c>
      <c r="B173" s="19" t="s">
        <v>510</v>
      </c>
      <c r="C173" s="20">
        <v>3</v>
      </c>
      <c r="D173" s="20">
        <v>0</v>
      </c>
      <c r="E173" s="20">
        <f t="shared" si="4"/>
        <v>3</v>
      </c>
      <c r="F173" s="13" t="s">
        <v>825</v>
      </c>
    </row>
    <row r="174" spans="1:6" s="13" customFormat="1" ht="18" customHeight="1" x14ac:dyDescent="0.2">
      <c r="A174" s="22" t="s">
        <v>59</v>
      </c>
      <c r="B174" s="21"/>
      <c r="C174" s="24">
        <f>SUM(C134:C173)</f>
        <v>380</v>
      </c>
      <c r="D174" s="24">
        <f>SUM(D134:D173)</f>
        <v>10</v>
      </c>
      <c r="E174" s="24">
        <f>SUM(E134:E173)</f>
        <v>390</v>
      </c>
    </row>
    <row r="175" spans="1:6" s="13" customFormat="1" ht="9.9499999999999993" customHeight="1" x14ac:dyDescent="0.2">
      <c r="A175" s="28"/>
      <c r="B175" s="29"/>
      <c r="C175" s="30"/>
      <c r="D175" s="30"/>
      <c r="E175" s="30"/>
    </row>
    <row r="176" spans="1:6" s="13" customFormat="1" ht="18" customHeight="1" x14ac:dyDescent="0.2">
      <c r="A176" s="73" t="s">
        <v>337</v>
      </c>
      <c r="B176" s="74"/>
      <c r="C176" s="74"/>
      <c r="D176" s="74"/>
      <c r="E176" s="75"/>
    </row>
    <row r="177" spans="1:6" s="13" customFormat="1" ht="18" customHeight="1" x14ac:dyDescent="0.2">
      <c r="A177" s="76" t="s">
        <v>758</v>
      </c>
      <c r="B177" s="77"/>
      <c r="C177" s="77"/>
      <c r="D177" s="77"/>
      <c r="E177" s="78"/>
    </row>
    <row r="178" spans="1:6" s="13" customFormat="1" ht="16.5" customHeight="1" x14ac:dyDescent="0.2">
      <c r="A178" s="18">
        <v>1</v>
      </c>
      <c r="B178" s="19" t="s">
        <v>392</v>
      </c>
      <c r="C178" s="20">
        <v>27</v>
      </c>
      <c r="D178" s="20">
        <v>0</v>
      </c>
      <c r="E178" s="20">
        <f t="shared" ref="E178:E209" si="5">SUM(C178:D178)</f>
        <v>27</v>
      </c>
      <c r="F178" s="13" t="s">
        <v>800</v>
      </c>
    </row>
    <row r="179" spans="1:6" s="13" customFormat="1" ht="16.5" customHeight="1" x14ac:dyDescent="0.2">
      <c r="A179" s="18">
        <v>2</v>
      </c>
      <c r="B179" s="19" t="s">
        <v>366</v>
      </c>
      <c r="C179" s="20">
        <v>22</v>
      </c>
      <c r="D179" s="20">
        <v>0</v>
      </c>
      <c r="E179" s="20">
        <f t="shared" si="5"/>
        <v>22</v>
      </c>
      <c r="F179" s="13" t="s">
        <v>800</v>
      </c>
    </row>
    <row r="180" spans="1:6" s="13" customFormat="1" ht="16.5" customHeight="1" x14ac:dyDescent="0.2">
      <c r="A180" s="18">
        <v>3</v>
      </c>
      <c r="B180" s="19" t="s">
        <v>393</v>
      </c>
      <c r="C180" s="20">
        <v>40</v>
      </c>
      <c r="D180" s="20">
        <v>0</v>
      </c>
      <c r="E180" s="20">
        <f t="shared" si="5"/>
        <v>40</v>
      </c>
      <c r="F180" s="13" t="s">
        <v>802</v>
      </c>
    </row>
    <row r="181" spans="1:6" s="13" customFormat="1" ht="16.5" customHeight="1" x14ac:dyDescent="0.2">
      <c r="A181" s="18">
        <v>4</v>
      </c>
      <c r="B181" s="19" t="s">
        <v>370</v>
      </c>
      <c r="C181" s="20">
        <v>24</v>
      </c>
      <c r="D181" s="20">
        <v>0</v>
      </c>
      <c r="E181" s="20">
        <f t="shared" si="5"/>
        <v>24</v>
      </c>
      <c r="F181" s="13" t="s">
        <v>802</v>
      </c>
    </row>
    <row r="182" spans="1:6" s="13" customFormat="1" ht="16.5" customHeight="1" x14ac:dyDescent="0.2">
      <c r="A182" s="18">
        <v>5</v>
      </c>
      <c r="B182" s="19" t="s">
        <v>385</v>
      </c>
      <c r="C182" s="20">
        <v>32</v>
      </c>
      <c r="D182" s="20">
        <v>0</v>
      </c>
      <c r="E182" s="20">
        <f t="shared" si="5"/>
        <v>32</v>
      </c>
      <c r="F182" s="13" t="s">
        <v>804</v>
      </c>
    </row>
    <row r="183" spans="1:6" s="13" customFormat="1" ht="16.5" customHeight="1" x14ac:dyDescent="0.2">
      <c r="A183" s="18">
        <v>6</v>
      </c>
      <c r="B183" s="19" t="s">
        <v>391</v>
      </c>
      <c r="C183" s="20">
        <v>20</v>
      </c>
      <c r="D183" s="20">
        <v>0</v>
      </c>
      <c r="E183" s="20">
        <f t="shared" si="5"/>
        <v>20</v>
      </c>
      <c r="F183" s="13" t="s">
        <v>805</v>
      </c>
    </row>
    <row r="184" spans="1:6" s="13" customFormat="1" ht="16.5" customHeight="1" x14ac:dyDescent="0.2">
      <c r="A184" s="18">
        <v>7</v>
      </c>
      <c r="B184" s="19" t="s">
        <v>374</v>
      </c>
      <c r="C184" s="20">
        <v>16</v>
      </c>
      <c r="D184" s="20">
        <v>0</v>
      </c>
      <c r="E184" s="20">
        <f t="shared" si="5"/>
        <v>16</v>
      </c>
      <c r="F184" s="13" t="s">
        <v>805</v>
      </c>
    </row>
    <row r="185" spans="1:6" s="13" customFormat="1" ht="16.5" customHeight="1" x14ac:dyDescent="0.2">
      <c r="A185" s="18">
        <v>8</v>
      </c>
      <c r="B185" s="19" t="s">
        <v>406</v>
      </c>
      <c r="C185" s="20">
        <v>22</v>
      </c>
      <c r="D185" s="20">
        <v>0</v>
      </c>
      <c r="E185" s="20">
        <f t="shared" si="5"/>
        <v>22</v>
      </c>
      <c r="F185" s="13" t="s">
        <v>806</v>
      </c>
    </row>
    <row r="186" spans="1:6" s="13" customFormat="1" ht="16.5" customHeight="1" x14ac:dyDescent="0.2">
      <c r="A186" s="18">
        <v>9</v>
      </c>
      <c r="B186" s="19" t="s">
        <v>373</v>
      </c>
      <c r="C186" s="20">
        <v>21</v>
      </c>
      <c r="D186" s="20">
        <v>0</v>
      </c>
      <c r="E186" s="20">
        <f t="shared" si="5"/>
        <v>21</v>
      </c>
      <c r="F186" s="13" t="s">
        <v>806</v>
      </c>
    </row>
    <row r="187" spans="1:6" s="13" customFormat="1" ht="16.5" customHeight="1" x14ac:dyDescent="0.2">
      <c r="A187" s="18">
        <v>10</v>
      </c>
      <c r="B187" s="19" t="s">
        <v>408</v>
      </c>
      <c r="C187" s="20">
        <v>14</v>
      </c>
      <c r="D187" s="20">
        <v>0</v>
      </c>
      <c r="E187" s="20">
        <f t="shared" si="5"/>
        <v>14</v>
      </c>
      <c r="F187" s="13" t="s">
        <v>807</v>
      </c>
    </row>
    <row r="188" spans="1:6" s="13" customFormat="1" ht="16.5" customHeight="1" x14ac:dyDescent="0.2">
      <c r="A188" s="18">
        <v>11</v>
      </c>
      <c r="B188" s="19" t="s">
        <v>375</v>
      </c>
      <c r="C188" s="20">
        <v>8</v>
      </c>
      <c r="D188" s="20">
        <v>0</v>
      </c>
      <c r="E188" s="20">
        <f t="shared" si="5"/>
        <v>8</v>
      </c>
      <c r="F188" s="13" t="s">
        <v>807</v>
      </c>
    </row>
    <row r="189" spans="1:6" s="13" customFormat="1" ht="16.5" customHeight="1" x14ac:dyDescent="0.2">
      <c r="A189" s="18">
        <v>12</v>
      </c>
      <c r="B189" s="19" t="s">
        <v>407</v>
      </c>
      <c r="C189" s="20">
        <v>3</v>
      </c>
      <c r="D189" s="20">
        <v>0</v>
      </c>
      <c r="E189" s="20">
        <f t="shared" si="5"/>
        <v>3</v>
      </c>
      <c r="F189" s="13" t="s">
        <v>826</v>
      </c>
    </row>
    <row r="190" spans="1:6" s="13" customFormat="1" ht="16.5" customHeight="1" x14ac:dyDescent="0.2">
      <c r="A190" s="18">
        <v>13</v>
      </c>
      <c r="B190" s="19" t="s">
        <v>387</v>
      </c>
      <c r="C190" s="20">
        <v>39</v>
      </c>
      <c r="D190" s="20">
        <v>0</v>
      </c>
      <c r="E190" s="20">
        <f t="shared" si="5"/>
        <v>39</v>
      </c>
      <c r="F190" s="13" t="s">
        <v>808</v>
      </c>
    </row>
    <row r="191" spans="1:6" s="13" customFormat="1" ht="16.5" customHeight="1" x14ac:dyDescent="0.2">
      <c r="A191" s="18">
        <v>14</v>
      </c>
      <c r="B191" s="19" t="s">
        <v>371</v>
      </c>
      <c r="C191" s="20">
        <v>37</v>
      </c>
      <c r="D191" s="20">
        <v>0</v>
      </c>
      <c r="E191" s="20">
        <f t="shared" si="5"/>
        <v>37</v>
      </c>
      <c r="F191" s="13" t="s">
        <v>808</v>
      </c>
    </row>
    <row r="192" spans="1:6" s="13" customFormat="1" ht="16.5" customHeight="1" x14ac:dyDescent="0.2">
      <c r="A192" s="18">
        <v>15</v>
      </c>
      <c r="B192" s="19" t="s">
        <v>384</v>
      </c>
      <c r="C192" s="20">
        <v>25</v>
      </c>
      <c r="D192" s="20">
        <v>0</v>
      </c>
      <c r="E192" s="20">
        <f t="shared" si="5"/>
        <v>25</v>
      </c>
      <c r="F192" s="13" t="s">
        <v>809</v>
      </c>
    </row>
    <row r="193" spans="1:6" s="13" customFormat="1" ht="16.5" customHeight="1" x14ac:dyDescent="0.2">
      <c r="A193" s="18">
        <v>16</v>
      </c>
      <c r="B193" s="19" t="s">
        <v>355</v>
      </c>
      <c r="C193" s="20">
        <v>27</v>
      </c>
      <c r="D193" s="20">
        <v>0</v>
      </c>
      <c r="E193" s="20">
        <f t="shared" si="5"/>
        <v>27</v>
      </c>
      <c r="F193" s="13" t="s">
        <v>809</v>
      </c>
    </row>
    <row r="194" spans="1:6" s="13" customFormat="1" ht="16.5" customHeight="1" x14ac:dyDescent="0.2">
      <c r="A194" s="18">
        <v>17</v>
      </c>
      <c r="B194" s="19" t="s">
        <v>359</v>
      </c>
      <c r="C194" s="20">
        <v>26</v>
      </c>
      <c r="D194" s="20">
        <v>0</v>
      </c>
      <c r="E194" s="20">
        <f t="shared" si="5"/>
        <v>26</v>
      </c>
      <c r="F194" s="13" t="s">
        <v>809</v>
      </c>
    </row>
    <row r="195" spans="1:6" s="13" customFormat="1" ht="16.5" customHeight="1" x14ac:dyDescent="0.2">
      <c r="A195" s="18">
        <v>18</v>
      </c>
      <c r="B195" s="19" t="s">
        <v>367</v>
      </c>
      <c r="C195" s="20">
        <v>30</v>
      </c>
      <c r="D195" s="20">
        <v>0</v>
      </c>
      <c r="E195" s="20">
        <f t="shared" si="5"/>
        <v>30</v>
      </c>
      <c r="F195" s="13" t="s">
        <v>809</v>
      </c>
    </row>
    <row r="196" spans="1:6" s="13" customFormat="1" ht="16.5" customHeight="1" x14ac:dyDescent="0.2">
      <c r="A196" s="18">
        <v>19</v>
      </c>
      <c r="B196" s="19" t="s">
        <v>369</v>
      </c>
      <c r="C196" s="20">
        <v>29</v>
      </c>
      <c r="D196" s="20">
        <v>0</v>
      </c>
      <c r="E196" s="20">
        <f t="shared" si="5"/>
        <v>29</v>
      </c>
      <c r="F196" s="13" t="s">
        <v>809</v>
      </c>
    </row>
    <row r="197" spans="1:6" s="13" customFormat="1" ht="16.5" customHeight="1" x14ac:dyDescent="0.2">
      <c r="A197" s="18">
        <v>20</v>
      </c>
      <c r="B197" s="19" t="s">
        <v>389</v>
      </c>
      <c r="C197" s="20">
        <v>40</v>
      </c>
      <c r="D197" s="20">
        <v>0</v>
      </c>
      <c r="E197" s="20">
        <f t="shared" si="5"/>
        <v>40</v>
      </c>
      <c r="F197" s="13" t="s">
        <v>810</v>
      </c>
    </row>
    <row r="198" spans="1:6" s="13" customFormat="1" ht="16.5" customHeight="1" x14ac:dyDescent="0.2">
      <c r="A198" s="18">
        <v>21</v>
      </c>
      <c r="B198" s="19" t="s">
        <v>368</v>
      </c>
      <c r="C198" s="20">
        <v>27</v>
      </c>
      <c r="D198" s="20">
        <v>0</v>
      </c>
      <c r="E198" s="20">
        <f t="shared" si="5"/>
        <v>27</v>
      </c>
      <c r="F198" s="13" t="s">
        <v>810</v>
      </c>
    </row>
    <row r="199" spans="1:6" s="13" customFormat="1" ht="16.5" customHeight="1" x14ac:dyDescent="0.2">
      <c r="A199" s="18">
        <v>22</v>
      </c>
      <c r="B199" s="19" t="s">
        <v>376</v>
      </c>
      <c r="C199" s="20">
        <v>14</v>
      </c>
      <c r="D199" s="20">
        <v>0</v>
      </c>
      <c r="E199" s="20">
        <f t="shared" si="5"/>
        <v>14</v>
      </c>
      <c r="F199" s="13" t="s">
        <v>810</v>
      </c>
    </row>
    <row r="200" spans="1:6" s="13" customFormat="1" ht="16.5" customHeight="1" x14ac:dyDescent="0.2">
      <c r="A200" s="18">
        <v>23</v>
      </c>
      <c r="B200" s="19" t="s">
        <v>409</v>
      </c>
      <c r="C200" s="20">
        <v>10</v>
      </c>
      <c r="D200" s="20">
        <v>0</v>
      </c>
      <c r="E200" s="20">
        <f t="shared" si="5"/>
        <v>10</v>
      </c>
      <c r="F200" s="13" t="s">
        <v>827</v>
      </c>
    </row>
    <row r="201" spans="1:6" s="13" customFormat="1" ht="16.5" customHeight="1" x14ac:dyDescent="0.2">
      <c r="A201" s="18">
        <v>24</v>
      </c>
      <c r="B201" s="19" t="s">
        <v>381</v>
      </c>
      <c r="C201" s="20">
        <v>16</v>
      </c>
      <c r="D201" s="20">
        <v>0</v>
      </c>
      <c r="E201" s="20">
        <f t="shared" si="5"/>
        <v>16</v>
      </c>
      <c r="F201" s="13" t="s">
        <v>822</v>
      </c>
    </row>
    <row r="202" spans="1:6" s="13" customFormat="1" ht="16.5" customHeight="1" x14ac:dyDescent="0.2">
      <c r="A202" s="18">
        <v>25</v>
      </c>
      <c r="B202" s="19" t="s">
        <v>383</v>
      </c>
      <c r="C202" s="20">
        <v>16</v>
      </c>
      <c r="D202" s="20">
        <v>0</v>
      </c>
      <c r="E202" s="20">
        <f t="shared" si="5"/>
        <v>16</v>
      </c>
      <c r="F202" s="13" t="s">
        <v>811</v>
      </c>
    </row>
    <row r="203" spans="1:6" s="13" customFormat="1" ht="16.5" customHeight="1" x14ac:dyDescent="0.2">
      <c r="A203" s="18">
        <v>26</v>
      </c>
      <c r="B203" s="19" t="s">
        <v>390</v>
      </c>
      <c r="C203" s="20">
        <v>38</v>
      </c>
      <c r="D203" s="20">
        <v>0</v>
      </c>
      <c r="E203" s="20">
        <f t="shared" si="5"/>
        <v>38</v>
      </c>
      <c r="F203" s="13" t="s">
        <v>801</v>
      </c>
    </row>
    <row r="204" spans="1:6" s="13" customFormat="1" ht="16.5" customHeight="1" x14ac:dyDescent="0.2">
      <c r="A204" s="18">
        <v>27</v>
      </c>
      <c r="B204" s="19" t="s">
        <v>377</v>
      </c>
      <c r="C204" s="20">
        <v>32</v>
      </c>
      <c r="D204" s="20">
        <v>1</v>
      </c>
      <c r="E204" s="20">
        <f t="shared" si="5"/>
        <v>33</v>
      </c>
      <c r="F204" s="13" t="s">
        <v>801</v>
      </c>
    </row>
    <row r="205" spans="1:6" s="13" customFormat="1" ht="16.5" customHeight="1" x14ac:dyDescent="0.2">
      <c r="A205" s="18">
        <v>28</v>
      </c>
      <c r="B205" s="19" t="s">
        <v>351</v>
      </c>
      <c r="C205" s="20">
        <v>39</v>
      </c>
      <c r="D205" s="20">
        <v>0</v>
      </c>
      <c r="E205" s="20">
        <f t="shared" si="5"/>
        <v>39</v>
      </c>
      <c r="F205" s="13" t="s">
        <v>801</v>
      </c>
    </row>
    <row r="206" spans="1:6" s="13" customFormat="1" ht="16.5" customHeight="1" x14ac:dyDescent="0.2">
      <c r="A206" s="18">
        <v>29</v>
      </c>
      <c r="B206" s="19" t="s">
        <v>352</v>
      </c>
      <c r="C206" s="20">
        <v>45</v>
      </c>
      <c r="D206" s="20">
        <v>0</v>
      </c>
      <c r="E206" s="20">
        <f t="shared" si="5"/>
        <v>45</v>
      </c>
      <c r="F206" s="13" t="s">
        <v>801</v>
      </c>
    </row>
    <row r="207" spans="1:6" s="13" customFormat="1" ht="16.5" customHeight="1" x14ac:dyDescent="0.2">
      <c r="A207" s="18">
        <v>30</v>
      </c>
      <c r="B207" s="19" t="s">
        <v>353</v>
      </c>
      <c r="C207" s="20">
        <v>31</v>
      </c>
      <c r="D207" s="20">
        <v>0</v>
      </c>
      <c r="E207" s="20">
        <f t="shared" si="5"/>
        <v>31</v>
      </c>
      <c r="F207" s="13" t="s">
        <v>801</v>
      </c>
    </row>
    <row r="208" spans="1:6" s="13" customFormat="1" ht="16.5" customHeight="1" x14ac:dyDescent="0.2">
      <c r="A208" s="18">
        <v>31</v>
      </c>
      <c r="B208" s="19" t="s">
        <v>354</v>
      </c>
      <c r="C208" s="20">
        <v>32</v>
      </c>
      <c r="D208" s="20">
        <v>0</v>
      </c>
      <c r="E208" s="20">
        <f t="shared" si="5"/>
        <v>32</v>
      </c>
      <c r="F208" s="13" t="s">
        <v>801</v>
      </c>
    </row>
    <row r="209" spans="1:6" s="13" customFormat="1" ht="16.5" customHeight="1" x14ac:dyDescent="0.2">
      <c r="A209" s="18">
        <v>32</v>
      </c>
      <c r="B209" s="19" t="s">
        <v>356</v>
      </c>
      <c r="C209" s="20">
        <v>36</v>
      </c>
      <c r="D209" s="20">
        <v>0</v>
      </c>
      <c r="E209" s="20">
        <f t="shared" si="5"/>
        <v>36</v>
      </c>
      <c r="F209" s="13" t="s">
        <v>801</v>
      </c>
    </row>
    <row r="210" spans="1:6" s="13" customFormat="1" ht="16.5" customHeight="1" x14ac:dyDescent="0.2">
      <c r="A210" s="18">
        <v>33</v>
      </c>
      <c r="B210" s="19" t="s">
        <v>357</v>
      </c>
      <c r="C210" s="20">
        <v>47</v>
      </c>
      <c r="D210" s="20">
        <v>0</v>
      </c>
      <c r="E210" s="20">
        <f t="shared" ref="E210:E241" si="6">SUM(C210:D210)</f>
        <v>47</v>
      </c>
      <c r="F210" s="13" t="s">
        <v>801</v>
      </c>
    </row>
    <row r="211" spans="1:6" s="13" customFormat="1" ht="16.5" customHeight="1" x14ac:dyDescent="0.2">
      <c r="A211" s="18">
        <v>34</v>
      </c>
      <c r="B211" s="19" t="s">
        <v>358</v>
      </c>
      <c r="C211" s="20">
        <v>35</v>
      </c>
      <c r="D211" s="20">
        <v>0</v>
      </c>
      <c r="E211" s="20">
        <f t="shared" si="6"/>
        <v>35</v>
      </c>
      <c r="F211" s="13" t="s">
        <v>801</v>
      </c>
    </row>
    <row r="212" spans="1:6" s="13" customFormat="1" ht="16.5" customHeight="1" x14ac:dyDescent="0.2">
      <c r="A212" s="18">
        <v>35</v>
      </c>
      <c r="B212" s="19" t="s">
        <v>360</v>
      </c>
      <c r="C212" s="20">
        <v>42</v>
      </c>
      <c r="D212" s="20">
        <v>0</v>
      </c>
      <c r="E212" s="20">
        <f t="shared" si="6"/>
        <v>42</v>
      </c>
      <c r="F212" s="13" t="s">
        <v>801</v>
      </c>
    </row>
    <row r="213" spans="1:6" s="13" customFormat="1" ht="16.5" customHeight="1" x14ac:dyDescent="0.2">
      <c r="A213" s="18">
        <v>36</v>
      </c>
      <c r="B213" s="19" t="s">
        <v>361</v>
      </c>
      <c r="C213" s="20">
        <v>39</v>
      </c>
      <c r="D213" s="20">
        <v>0</v>
      </c>
      <c r="E213" s="20">
        <f t="shared" si="6"/>
        <v>39</v>
      </c>
      <c r="F213" s="13" t="s">
        <v>801</v>
      </c>
    </row>
    <row r="214" spans="1:6" s="13" customFormat="1" ht="16.5" customHeight="1" x14ac:dyDescent="0.2">
      <c r="A214" s="18">
        <v>37</v>
      </c>
      <c r="B214" s="19" t="s">
        <v>362</v>
      </c>
      <c r="C214" s="20">
        <v>28</v>
      </c>
      <c r="D214" s="20">
        <v>0</v>
      </c>
      <c r="E214" s="20">
        <f t="shared" si="6"/>
        <v>28</v>
      </c>
      <c r="F214" s="13" t="s">
        <v>801</v>
      </c>
    </row>
    <row r="215" spans="1:6" s="13" customFormat="1" ht="16.5" customHeight="1" x14ac:dyDescent="0.2">
      <c r="A215" s="18">
        <v>38</v>
      </c>
      <c r="B215" s="19" t="s">
        <v>364</v>
      </c>
      <c r="C215" s="20">
        <v>41</v>
      </c>
      <c r="D215" s="20">
        <v>0</v>
      </c>
      <c r="E215" s="20">
        <f t="shared" si="6"/>
        <v>41</v>
      </c>
      <c r="F215" s="13" t="s">
        <v>801</v>
      </c>
    </row>
    <row r="216" spans="1:6" s="13" customFormat="1" ht="16.5" customHeight="1" x14ac:dyDescent="0.2">
      <c r="A216" s="18">
        <v>39</v>
      </c>
      <c r="B216" s="19" t="s">
        <v>365</v>
      </c>
      <c r="C216" s="20">
        <v>44</v>
      </c>
      <c r="D216" s="20">
        <v>0</v>
      </c>
      <c r="E216" s="20">
        <f t="shared" si="6"/>
        <v>44</v>
      </c>
      <c r="F216" s="13" t="s">
        <v>801</v>
      </c>
    </row>
    <row r="217" spans="1:6" s="13" customFormat="1" ht="16.5" customHeight="1" x14ac:dyDescent="0.2">
      <c r="A217" s="18">
        <v>40</v>
      </c>
      <c r="B217" s="19" t="s">
        <v>399</v>
      </c>
      <c r="C217" s="20">
        <v>5</v>
      </c>
      <c r="D217" s="20">
        <v>25</v>
      </c>
      <c r="E217" s="20">
        <f t="shared" si="6"/>
        <v>30</v>
      </c>
      <c r="F217" s="13" t="s">
        <v>812</v>
      </c>
    </row>
    <row r="218" spans="1:6" s="13" customFormat="1" ht="16.5" customHeight="1" x14ac:dyDescent="0.2">
      <c r="A218" s="18">
        <v>41</v>
      </c>
      <c r="B218" s="19" t="s">
        <v>386</v>
      </c>
      <c r="C218" s="20">
        <v>39</v>
      </c>
      <c r="D218" s="20">
        <v>1</v>
      </c>
      <c r="E218" s="20">
        <f t="shared" si="6"/>
        <v>40</v>
      </c>
      <c r="F218" s="13" t="s">
        <v>814</v>
      </c>
    </row>
    <row r="219" spans="1:6" s="13" customFormat="1" ht="16.5" customHeight="1" x14ac:dyDescent="0.2">
      <c r="A219" s="18">
        <v>42</v>
      </c>
      <c r="B219" s="19" t="s">
        <v>396</v>
      </c>
      <c r="C219" s="20">
        <v>29</v>
      </c>
      <c r="D219" s="20">
        <v>5</v>
      </c>
      <c r="E219" s="20">
        <f t="shared" si="6"/>
        <v>34</v>
      </c>
      <c r="F219" s="13" t="s">
        <v>823</v>
      </c>
    </row>
    <row r="220" spans="1:6" s="13" customFormat="1" ht="16.5" customHeight="1" x14ac:dyDescent="0.2">
      <c r="A220" s="18">
        <v>43</v>
      </c>
      <c r="B220" s="19" t="s">
        <v>363</v>
      </c>
      <c r="C220" s="20">
        <v>24</v>
      </c>
      <c r="D220" s="20">
        <v>6</v>
      </c>
      <c r="E220" s="20">
        <f t="shared" si="6"/>
        <v>30</v>
      </c>
      <c r="F220" s="13" t="s">
        <v>823</v>
      </c>
    </row>
    <row r="221" spans="1:6" s="13" customFormat="1" ht="16.5" customHeight="1" x14ac:dyDescent="0.2">
      <c r="A221" s="18">
        <v>44</v>
      </c>
      <c r="B221" s="19" t="s">
        <v>397</v>
      </c>
      <c r="C221" s="20">
        <v>16</v>
      </c>
      <c r="D221" s="20">
        <v>3</v>
      </c>
      <c r="E221" s="20">
        <f t="shared" si="6"/>
        <v>19</v>
      </c>
      <c r="F221" s="13" t="s">
        <v>815</v>
      </c>
    </row>
    <row r="222" spans="1:6" s="13" customFormat="1" ht="16.5" customHeight="1" x14ac:dyDescent="0.2">
      <c r="A222" s="18">
        <v>45</v>
      </c>
      <c r="B222" s="19" t="s">
        <v>382</v>
      </c>
      <c r="C222" s="20">
        <v>18</v>
      </c>
      <c r="D222" s="20">
        <v>4</v>
      </c>
      <c r="E222" s="20">
        <f t="shared" si="6"/>
        <v>22</v>
      </c>
      <c r="F222" s="13" t="s">
        <v>828</v>
      </c>
    </row>
    <row r="223" spans="1:6" s="13" customFormat="1" ht="16.5" customHeight="1" x14ac:dyDescent="0.2">
      <c r="A223" s="18">
        <v>46</v>
      </c>
      <c r="B223" s="19" t="s">
        <v>394</v>
      </c>
      <c r="C223" s="20">
        <v>26</v>
      </c>
      <c r="D223" s="20">
        <v>0</v>
      </c>
      <c r="E223" s="20">
        <f t="shared" si="6"/>
        <v>26</v>
      </c>
      <c r="F223" s="13" t="s">
        <v>817</v>
      </c>
    </row>
    <row r="224" spans="1:6" s="13" customFormat="1" ht="16.5" customHeight="1" x14ac:dyDescent="0.2">
      <c r="A224" s="18">
        <v>47</v>
      </c>
      <c r="B224" s="19" t="s">
        <v>372</v>
      </c>
      <c r="C224" s="20">
        <v>27</v>
      </c>
      <c r="D224" s="20">
        <v>3</v>
      </c>
      <c r="E224" s="20">
        <f t="shared" si="6"/>
        <v>30</v>
      </c>
      <c r="F224" s="13" t="s">
        <v>817</v>
      </c>
    </row>
    <row r="225" spans="1:6" s="13" customFormat="1" ht="16.5" customHeight="1" x14ac:dyDescent="0.2">
      <c r="A225" s="18">
        <v>48</v>
      </c>
      <c r="B225" s="19" t="s">
        <v>395</v>
      </c>
      <c r="C225" s="20">
        <v>27</v>
      </c>
      <c r="D225" s="20">
        <v>2</v>
      </c>
      <c r="E225" s="20">
        <f t="shared" si="6"/>
        <v>29</v>
      </c>
      <c r="F225" s="13" t="s">
        <v>818</v>
      </c>
    </row>
    <row r="226" spans="1:6" s="13" customFormat="1" ht="16.5" customHeight="1" x14ac:dyDescent="0.2">
      <c r="A226" s="18">
        <v>49</v>
      </c>
      <c r="B226" s="19" t="s">
        <v>403</v>
      </c>
      <c r="C226" s="20">
        <v>7</v>
      </c>
      <c r="D226" s="20">
        <v>2</v>
      </c>
      <c r="E226" s="20">
        <f t="shared" si="6"/>
        <v>9</v>
      </c>
      <c r="F226" s="13" t="s">
        <v>829</v>
      </c>
    </row>
    <row r="227" spans="1:6" s="13" customFormat="1" ht="16.5" customHeight="1" x14ac:dyDescent="0.2">
      <c r="A227" s="18">
        <v>50</v>
      </c>
      <c r="B227" s="19" t="s">
        <v>402</v>
      </c>
      <c r="C227" s="20">
        <v>1</v>
      </c>
      <c r="D227" s="20">
        <v>1</v>
      </c>
      <c r="E227" s="20">
        <f t="shared" si="6"/>
        <v>2</v>
      </c>
      <c r="F227" s="13" t="s">
        <v>830</v>
      </c>
    </row>
    <row r="228" spans="1:6" s="13" customFormat="1" ht="16.5" customHeight="1" x14ac:dyDescent="0.2">
      <c r="A228" s="18">
        <v>51</v>
      </c>
      <c r="B228" s="19" t="s">
        <v>400</v>
      </c>
      <c r="C228" s="20">
        <v>5</v>
      </c>
      <c r="D228" s="20">
        <v>22</v>
      </c>
      <c r="E228" s="20">
        <f t="shared" si="6"/>
        <v>27</v>
      </c>
      <c r="F228" s="13" t="s">
        <v>819</v>
      </c>
    </row>
    <row r="229" spans="1:6" s="13" customFormat="1" ht="16.5" customHeight="1" x14ac:dyDescent="0.2">
      <c r="A229" s="18">
        <v>52</v>
      </c>
      <c r="B229" s="19" t="s">
        <v>401</v>
      </c>
      <c r="C229" s="20">
        <v>9</v>
      </c>
      <c r="D229" s="20">
        <v>9</v>
      </c>
      <c r="E229" s="20">
        <f t="shared" si="6"/>
        <v>18</v>
      </c>
      <c r="F229" s="13" t="s">
        <v>820</v>
      </c>
    </row>
    <row r="230" spans="1:6" s="13" customFormat="1" ht="16.5" customHeight="1" x14ac:dyDescent="0.2">
      <c r="A230" s="18">
        <v>53</v>
      </c>
      <c r="B230" s="19" t="s">
        <v>378</v>
      </c>
      <c r="C230" s="20">
        <v>4</v>
      </c>
      <c r="D230" s="20">
        <v>1</v>
      </c>
      <c r="E230" s="20">
        <f t="shared" si="6"/>
        <v>5</v>
      </c>
      <c r="F230" s="13" t="s">
        <v>831</v>
      </c>
    </row>
    <row r="231" spans="1:6" s="13" customFormat="1" ht="16.5" customHeight="1" x14ac:dyDescent="0.2">
      <c r="A231" s="18">
        <v>54</v>
      </c>
      <c r="B231" s="19" t="s">
        <v>379</v>
      </c>
      <c r="C231" s="20">
        <v>3</v>
      </c>
      <c r="D231" s="20">
        <v>1</v>
      </c>
      <c r="E231" s="20">
        <f t="shared" si="6"/>
        <v>4</v>
      </c>
      <c r="F231" s="13" t="s">
        <v>832</v>
      </c>
    </row>
    <row r="232" spans="1:6" s="13" customFormat="1" ht="16.5" customHeight="1" x14ac:dyDescent="0.2">
      <c r="A232" s="18">
        <v>55</v>
      </c>
      <c r="B232" s="19" t="s">
        <v>398</v>
      </c>
      <c r="C232" s="20">
        <v>5</v>
      </c>
      <c r="D232" s="20">
        <v>0</v>
      </c>
      <c r="E232" s="20">
        <f t="shared" si="6"/>
        <v>5</v>
      </c>
      <c r="F232" s="13" t="s">
        <v>824</v>
      </c>
    </row>
    <row r="233" spans="1:6" s="13" customFormat="1" ht="16.5" customHeight="1" x14ac:dyDescent="0.2">
      <c r="A233" s="18">
        <v>56</v>
      </c>
      <c r="B233" s="19" t="s">
        <v>380</v>
      </c>
      <c r="C233" s="20">
        <v>2</v>
      </c>
      <c r="D233" s="20">
        <v>1</v>
      </c>
      <c r="E233" s="20">
        <f t="shared" si="6"/>
        <v>3</v>
      </c>
      <c r="F233" s="13" t="s">
        <v>833</v>
      </c>
    </row>
    <row r="234" spans="1:6" s="13" customFormat="1" ht="16.5" customHeight="1" x14ac:dyDescent="0.2">
      <c r="A234" s="18">
        <v>57</v>
      </c>
      <c r="B234" s="19" t="s">
        <v>388</v>
      </c>
      <c r="C234" s="20">
        <v>7</v>
      </c>
      <c r="D234" s="20">
        <v>1</v>
      </c>
      <c r="E234" s="20">
        <f t="shared" si="6"/>
        <v>8</v>
      </c>
      <c r="F234" s="13" t="s">
        <v>821</v>
      </c>
    </row>
    <row r="235" spans="1:6" s="13" customFormat="1" ht="16.5" customHeight="1" x14ac:dyDescent="0.2">
      <c r="A235" s="18">
        <v>58</v>
      </c>
      <c r="B235" s="19" t="s">
        <v>404</v>
      </c>
      <c r="C235" s="20">
        <v>17</v>
      </c>
      <c r="D235" s="20">
        <v>0</v>
      </c>
      <c r="E235" s="20">
        <f t="shared" si="6"/>
        <v>17</v>
      </c>
      <c r="F235" s="13" t="s">
        <v>825</v>
      </c>
    </row>
    <row r="236" spans="1:6" s="13" customFormat="1" ht="16.5" customHeight="1" x14ac:dyDescent="0.2">
      <c r="A236" s="18">
        <v>59</v>
      </c>
      <c r="B236" s="19" t="s">
        <v>405</v>
      </c>
      <c r="C236" s="20">
        <v>5</v>
      </c>
      <c r="D236" s="20">
        <v>0</v>
      </c>
      <c r="E236" s="20">
        <f t="shared" si="6"/>
        <v>5</v>
      </c>
      <c r="F236" s="13" t="s">
        <v>834</v>
      </c>
    </row>
    <row r="237" spans="1:6" s="13" customFormat="1" ht="18" customHeight="1" x14ac:dyDescent="0.2">
      <c r="A237" s="22" t="s">
        <v>59</v>
      </c>
      <c r="B237" s="21"/>
      <c r="C237" s="24">
        <f>SUM(C178:C236)</f>
        <v>1390</v>
      </c>
      <c r="D237" s="24">
        <f>SUM(D178:D236)</f>
        <v>88</v>
      </c>
      <c r="E237" s="24">
        <f>SUM(E178:E236)</f>
        <v>1478</v>
      </c>
    </row>
    <row r="238" spans="1:6" s="13" customFormat="1" ht="9.9499999999999993" customHeight="1" x14ac:dyDescent="0.2">
      <c r="A238" s="28"/>
      <c r="B238" s="29"/>
      <c r="C238" s="30"/>
      <c r="D238" s="30"/>
      <c r="E238" s="30"/>
    </row>
    <row r="239" spans="1:6" s="13" customFormat="1" ht="18" customHeight="1" x14ac:dyDescent="0.2">
      <c r="A239" s="73" t="s">
        <v>212</v>
      </c>
      <c r="B239" s="74"/>
      <c r="C239" s="74"/>
      <c r="D239" s="74"/>
      <c r="E239" s="75"/>
    </row>
    <row r="240" spans="1:6" s="13" customFormat="1" ht="18" customHeight="1" x14ac:dyDescent="0.2">
      <c r="A240" s="76" t="s">
        <v>758</v>
      </c>
      <c r="B240" s="77"/>
      <c r="C240" s="77"/>
      <c r="D240" s="77"/>
      <c r="E240" s="78"/>
    </row>
    <row r="241" spans="1:6" s="13" customFormat="1" ht="17.100000000000001" customHeight="1" x14ac:dyDescent="0.2">
      <c r="A241" s="18">
        <v>1</v>
      </c>
      <c r="B241" s="19" t="s">
        <v>248</v>
      </c>
      <c r="C241" s="20">
        <v>43</v>
      </c>
      <c r="D241" s="20">
        <v>0</v>
      </c>
      <c r="E241" s="20">
        <f t="shared" ref="E241:E282" si="7">SUM(C241:D241)</f>
        <v>43</v>
      </c>
      <c r="F241" s="13" t="s">
        <v>800</v>
      </c>
    </row>
    <row r="242" spans="1:6" s="13" customFormat="1" ht="17.100000000000001" customHeight="1" x14ac:dyDescent="0.2">
      <c r="A242" s="18">
        <v>2</v>
      </c>
      <c r="B242" s="19" t="s">
        <v>238</v>
      </c>
      <c r="C242" s="20">
        <v>40</v>
      </c>
      <c r="D242" s="20">
        <v>0</v>
      </c>
      <c r="E242" s="20">
        <f t="shared" si="7"/>
        <v>40</v>
      </c>
      <c r="F242" s="13" t="s">
        <v>800</v>
      </c>
    </row>
    <row r="243" spans="1:6" s="13" customFormat="1" ht="17.100000000000001" customHeight="1" x14ac:dyDescent="0.2">
      <c r="A243" s="18">
        <v>3</v>
      </c>
      <c r="B243" s="19" t="s">
        <v>249</v>
      </c>
      <c r="C243" s="20">
        <v>58</v>
      </c>
      <c r="D243" s="20">
        <v>0</v>
      </c>
      <c r="E243" s="20">
        <f t="shared" si="7"/>
        <v>58</v>
      </c>
      <c r="F243" s="13" t="s">
        <v>802</v>
      </c>
    </row>
    <row r="244" spans="1:6" s="13" customFormat="1" ht="17.100000000000001" customHeight="1" x14ac:dyDescent="0.2">
      <c r="A244" s="18">
        <v>4</v>
      </c>
      <c r="B244" s="19" t="s">
        <v>241</v>
      </c>
      <c r="C244" s="20">
        <v>20</v>
      </c>
      <c r="D244" s="20">
        <v>1</v>
      </c>
      <c r="E244" s="20">
        <f t="shared" si="7"/>
        <v>21</v>
      </c>
      <c r="F244" s="13" t="s">
        <v>804</v>
      </c>
    </row>
    <row r="245" spans="1:6" s="13" customFormat="1" ht="17.100000000000001" customHeight="1" x14ac:dyDescent="0.2">
      <c r="A245" s="18">
        <v>5</v>
      </c>
      <c r="B245" s="19" t="s">
        <v>247</v>
      </c>
      <c r="C245" s="20">
        <v>30</v>
      </c>
      <c r="D245" s="20">
        <v>0</v>
      </c>
      <c r="E245" s="20">
        <f t="shared" si="7"/>
        <v>30</v>
      </c>
      <c r="F245" s="13" t="s">
        <v>805</v>
      </c>
    </row>
    <row r="246" spans="1:6" s="13" customFormat="1" ht="17.100000000000001" customHeight="1" x14ac:dyDescent="0.2">
      <c r="A246" s="18">
        <v>6</v>
      </c>
      <c r="B246" s="19" t="s">
        <v>261</v>
      </c>
      <c r="C246" s="20">
        <v>40</v>
      </c>
      <c r="D246" s="20">
        <v>1</v>
      </c>
      <c r="E246" s="20">
        <f t="shared" si="7"/>
        <v>41</v>
      </c>
      <c r="F246" s="13" t="s">
        <v>806</v>
      </c>
    </row>
    <row r="247" spans="1:6" s="13" customFormat="1" ht="17.100000000000001" customHeight="1" x14ac:dyDescent="0.2">
      <c r="A247" s="18">
        <v>7</v>
      </c>
      <c r="B247" s="19" t="s">
        <v>262</v>
      </c>
      <c r="C247" s="20">
        <v>42</v>
      </c>
      <c r="D247" s="20">
        <v>1</v>
      </c>
      <c r="E247" s="20">
        <f t="shared" si="7"/>
        <v>43</v>
      </c>
      <c r="F247" s="13" t="s">
        <v>807</v>
      </c>
    </row>
    <row r="248" spans="1:6" s="13" customFormat="1" ht="17.100000000000001" customHeight="1" x14ac:dyDescent="0.2">
      <c r="A248" s="18">
        <v>8</v>
      </c>
      <c r="B248" s="19" t="s">
        <v>243</v>
      </c>
      <c r="C248" s="20">
        <v>43</v>
      </c>
      <c r="D248" s="20">
        <v>0</v>
      </c>
      <c r="E248" s="20">
        <f t="shared" si="7"/>
        <v>43</v>
      </c>
      <c r="F248" s="13" t="s">
        <v>808</v>
      </c>
    </row>
    <row r="249" spans="1:6" s="13" customFormat="1" ht="17.100000000000001" customHeight="1" x14ac:dyDescent="0.2">
      <c r="A249" s="18">
        <v>9</v>
      </c>
      <c r="B249" s="19" t="s">
        <v>240</v>
      </c>
      <c r="C249" s="20">
        <v>43</v>
      </c>
      <c r="D249" s="20">
        <v>0</v>
      </c>
      <c r="E249" s="20">
        <f t="shared" si="7"/>
        <v>43</v>
      </c>
      <c r="F249" s="13" t="s">
        <v>809</v>
      </c>
    </row>
    <row r="250" spans="1:6" s="13" customFormat="1" ht="17.100000000000001" customHeight="1" x14ac:dyDescent="0.2">
      <c r="A250" s="18">
        <v>10</v>
      </c>
      <c r="B250" s="19" t="s">
        <v>230</v>
      </c>
      <c r="C250" s="20">
        <v>45</v>
      </c>
      <c r="D250" s="20">
        <v>0</v>
      </c>
      <c r="E250" s="20">
        <f t="shared" si="7"/>
        <v>45</v>
      </c>
      <c r="F250" s="13" t="s">
        <v>809</v>
      </c>
    </row>
    <row r="251" spans="1:6" s="13" customFormat="1" ht="17.100000000000001" customHeight="1" x14ac:dyDescent="0.2">
      <c r="A251" s="18">
        <v>11</v>
      </c>
      <c r="B251" s="19" t="s">
        <v>237</v>
      </c>
      <c r="C251" s="20">
        <v>38</v>
      </c>
      <c r="D251" s="20">
        <v>0</v>
      </c>
      <c r="E251" s="20">
        <f t="shared" si="7"/>
        <v>38</v>
      </c>
      <c r="F251" s="13" t="s">
        <v>809</v>
      </c>
    </row>
    <row r="252" spans="1:6" s="13" customFormat="1" ht="17.100000000000001" customHeight="1" x14ac:dyDescent="0.2">
      <c r="A252" s="18">
        <v>12</v>
      </c>
      <c r="B252" s="19" t="s">
        <v>225</v>
      </c>
      <c r="C252" s="20">
        <v>42</v>
      </c>
      <c r="D252" s="20">
        <v>0</v>
      </c>
      <c r="E252" s="20">
        <f t="shared" si="7"/>
        <v>42</v>
      </c>
      <c r="F252" s="13" t="s">
        <v>809</v>
      </c>
    </row>
    <row r="253" spans="1:6" s="13" customFormat="1" ht="17.100000000000001" customHeight="1" x14ac:dyDescent="0.2">
      <c r="A253" s="18">
        <v>13</v>
      </c>
      <c r="B253" s="19" t="s">
        <v>245</v>
      </c>
      <c r="C253" s="20">
        <v>26</v>
      </c>
      <c r="D253" s="20">
        <v>0</v>
      </c>
      <c r="E253" s="20">
        <f t="shared" si="7"/>
        <v>26</v>
      </c>
      <c r="F253" s="13" t="s">
        <v>810</v>
      </c>
    </row>
    <row r="254" spans="1:6" s="13" customFormat="1" ht="17.100000000000001" customHeight="1" x14ac:dyDescent="0.2">
      <c r="A254" s="18">
        <v>14</v>
      </c>
      <c r="B254" s="19" t="s">
        <v>246</v>
      </c>
      <c r="C254" s="20">
        <v>43</v>
      </c>
      <c r="D254" s="20">
        <v>0</v>
      </c>
      <c r="E254" s="20">
        <f t="shared" si="7"/>
        <v>43</v>
      </c>
      <c r="F254" s="13" t="s">
        <v>801</v>
      </c>
    </row>
    <row r="255" spans="1:6" s="13" customFormat="1" ht="17.100000000000001" customHeight="1" x14ac:dyDescent="0.2">
      <c r="A255" s="18">
        <v>15</v>
      </c>
      <c r="B255" s="19" t="s">
        <v>227</v>
      </c>
      <c r="C255" s="20">
        <v>47</v>
      </c>
      <c r="D255" s="20">
        <v>0</v>
      </c>
      <c r="E255" s="20">
        <f t="shared" si="7"/>
        <v>47</v>
      </c>
      <c r="F255" s="13" t="s">
        <v>801</v>
      </c>
    </row>
    <row r="256" spans="1:6" s="13" customFormat="1" ht="17.100000000000001" customHeight="1" x14ac:dyDescent="0.2">
      <c r="A256" s="18">
        <v>16</v>
      </c>
      <c r="B256" s="19" t="s">
        <v>233</v>
      </c>
      <c r="C256" s="20">
        <v>46</v>
      </c>
      <c r="D256" s="20">
        <v>0</v>
      </c>
      <c r="E256" s="20">
        <f t="shared" si="7"/>
        <v>46</v>
      </c>
      <c r="F256" s="13" t="s">
        <v>801</v>
      </c>
    </row>
    <row r="257" spans="1:6" s="13" customFormat="1" ht="17.100000000000001" customHeight="1" x14ac:dyDescent="0.2">
      <c r="A257" s="18">
        <v>17</v>
      </c>
      <c r="B257" s="19" t="s">
        <v>234</v>
      </c>
      <c r="C257" s="20">
        <v>46</v>
      </c>
      <c r="D257" s="20">
        <v>0</v>
      </c>
      <c r="E257" s="20">
        <f t="shared" si="7"/>
        <v>46</v>
      </c>
      <c r="F257" s="13" t="s">
        <v>801</v>
      </c>
    </row>
    <row r="258" spans="1:6" s="13" customFormat="1" ht="17.100000000000001" customHeight="1" x14ac:dyDescent="0.2">
      <c r="A258" s="18">
        <v>18</v>
      </c>
      <c r="B258" s="19" t="s">
        <v>235</v>
      </c>
      <c r="C258" s="20">
        <v>44</v>
      </c>
      <c r="D258" s="20">
        <v>0</v>
      </c>
      <c r="E258" s="20">
        <f t="shared" si="7"/>
        <v>44</v>
      </c>
      <c r="F258" s="13" t="s">
        <v>801</v>
      </c>
    </row>
    <row r="259" spans="1:6" s="13" customFormat="1" ht="17.100000000000001" customHeight="1" x14ac:dyDescent="0.2">
      <c r="A259" s="18">
        <v>19</v>
      </c>
      <c r="B259" s="19" t="s">
        <v>228</v>
      </c>
      <c r="C259" s="20">
        <v>50</v>
      </c>
      <c r="D259" s="20">
        <v>0</v>
      </c>
      <c r="E259" s="20">
        <f t="shared" si="7"/>
        <v>50</v>
      </c>
      <c r="F259" s="13" t="s">
        <v>801</v>
      </c>
    </row>
    <row r="260" spans="1:6" s="13" customFormat="1" ht="17.100000000000001" customHeight="1" x14ac:dyDescent="0.2">
      <c r="A260" s="18">
        <v>20</v>
      </c>
      <c r="B260" s="19" t="s">
        <v>229</v>
      </c>
      <c r="C260" s="20">
        <v>46</v>
      </c>
      <c r="D260" s="20">
        <v>0</v>
      </c>
      <c r="E260" s="20">
        <f t="shared" si="7"/>
        <v>46</v>
      </c>
      <c r="F260" s="13" t="s">
        <v>801</v>
      </c>
    </row>
    <row r="261" spans="1:6" s="13" customFormat="1" ht="17.100000000000001" customHeight="1" x14ac:dyDescent="0.2">
      <c r="A261" s="18">
        <v>21</v>
      </c>
      <c r="B261" s="19" t="s">
        <v>231</v>
      </c>
      <c r="C261" s="20">
        <v>43</v>
      </c>
      <c r="D261" s="20">
        <v>1</v>
      </c>
      <c r="E261" s="20">
        <f t="shared" si="7"/>
        <v>44</v>
      </c>
      <c r="F261" s="13" t="s">
        <v>801</v>
      </c>
    </row>
    <row r="262" spans="1:6" s="13" customFormat="1" ht="17.100000000000001" customHeight="1" x14ac:dyDescent="0.2">
      <c r="A262" s="18">
        <v>22</v>
      </c>
      <c r="B262" s="19" t="s">
        <v>232</v>
      </c>
      <c r="C262" s="20">
        <v>43</v>
      </c>
      <c r="D262" s="20">
        <v>1</v>
      </c>
      <c r="E262" s="20">
        <f t="shared" si="7"/>
        <v>44</v>
      </c>
      <c r="F262" s="13" t="s">
        <v>801</v>
      </c>
    </row>
    <row r="263" spans="1:6" s="13" customFormat="1" ht="17.100000000000001" customHeight="1" x14ac:dyDescent="0.2">
      <c r="A263" s="18">
        <v>23</v>
      </c>
      <c r="B263" s="19" t="s">
        <v>236</v>
      </c>
      <c r="C263" s="20">
        <v>50</v>
      </c>
      <c r="D263" s="20">
        <v>0</v>
      </c>
      <c r="E263" s="20">
        <f t="shared" si="7"/>
        <v>50</v>
      </c>
      <c r="F263" s="13" t="s">
        <v>801</v>
      </c>
    </row>
    <row r="264" spans="1:6" s="13" customFormat="1" ht="17.100000000000001" customHeight="1" x14ac:dyDescent="0.2">
      <c r="A264" s="18">
        <v>24</v>
      </c>
      <c r="B264" s="19" t="s">
        <v>255</v>
      </c>
      <c r="C264" s="20">
        <v>0</v>
      </c>
      <c r="D264" s="20">
        <v>11</v>
      </c>
      <c r="E264" s="20">
        <f t="shared" si="7"/>
        <v>11</v>
      </c>
      <c r="F264" s="13" t="s">
        <v>812</v>
      </c>
    </row>
    <row r="265" spans="1:6" s="13" customFormat="1" ht="16.5" customHeight="1" x14ac:dyDescent="0.2">
      <c r="A265" s="18">
        <v>25</v>
      </c>
      <c r="B265" s="19" t="s">
        <v>242</v>
      </c>
      <c r="C265" s="20">
        <v>49</v>
      </c>
      <c r="D265" s="20">
        <v>1</v>
      </c>
      <c r="E265" s="20">
        <f t="shared" si="7"/>
        <v>50</v>
      </c>
      <c r="F265" s="13" t="s">
        <v>835</v>
      </c>
    </row>
    <row r="266" spans="1:6" s="13" customFormat="1" ht="16.5" customHeight="1" x14ac:dyDescent="0.2">
      <c r="A266" s="18">
        <v>26</v>
      </c>
      <c r="B266" s="19" t="s">
        <v>252</v>
      </c>
      <c r="C266" s="20">
        <v>41</v>
      </c>
      <c r="D266" s="20">
        <v>6</v>
      </c>
      <c r="E266" s="20">
        <f t="shared" si="7"/>
        <v>47</v>
      </c>
      <c r="F266" s="13" t="s">
        <v>823</v>
      </c>
    </row>
    <row r="267" spans="1:6" s="13" customFormat="1" ht="16.5" customHeight="1" x14ac:dyDescent="0.2">
      <c r="A267" s="18">
        <v>27</v>
      </c>
      <c r="B267" s="19" t="s">
        <v>239</v>
      </c>
      <c r="C267" s="20">
        <v>33</v>
      </c>
      <c r="D267" s="20">
        <v>11</v>
      </c>
      <c r="E267" s="20">
        <f t="shared" si="7"/>
        <v>44</v>
      </c>
      <c r="F267" s="13" t="s">
        <v>823</v>
      </c>
    </row>
    <row r="268" spans="1:6" s="13" customFormat="1" ht="16.5" customHeight="1" x14ac:dyDescent="0.2">
      <c r="A268" s="18">
        <v>28</v>
      </c>
      <c r="B268" s="19" t="s">
        <v>253</v>
      </c>
      <c r="C268" s="20">
        <v>32</v>
      </c>
      <c r="D268" s="20">
        <v>2</v>
      </c>
      <c r="E268" s="20">
        <f t="shared" si="7"/>
        <v>34</v>
      </c>
      <c r="F268" s="13" t="s">
        <v>815</v>
      </c>
    </row>
    <row r="269" spans="1:6" s="13" customFormat="1" ht="16.5" customHeight="1" x14ac:dyDescent="0.2">
      <c r="A269" s="18">
        <v>29</v>
      </c>
      <c r="B269" s="19" t="s">
        <v>250</v>
      </c>
      <c r="C269" s="20">
        <v>30</v>
      </c>
      <c r="D269" s="20">
        <v>3</v>
      </c>
      <c r="E269" s="20">
        <f t="shared" si="7"/>
        <v>33</v>
      </c>
      <c r="F269" s="13" t="s">
        <v>817</v>
      </c>
    </row>
    <row r="270" spans="1:6" s="13" customFormat="1" ht="16.5" customHeight="1" x14ac:dyDescent="0.2">
      <c r="A270" s="18">
        <v>30</v>
      </c>
      <c r="B270" s="19" t="s">
        <v>226</v>
      </c>
      <c r="C270" s="20">
        <v>32</v>
      </c>
      <c r="D270" s="20">
        <v>0</v>
      </c>
      <c r="E270" s="20">
        <f t="shared" si="7"/>
        <v>32</v>
      </c>
      <c r="F270" s="13" t="s">
        <v>817</v>
      </c>
    </row>
    <row r="271" spans="1:6" s="13" customFormat="1" ht="16.5" customHeight="1" x14ac:dyDescent="0.2">
      <c r="A271" s="18">
        <v>31</v>
      </c>
      <c r="B271" s="19" t="s">
        <v>251</v>
      </c>
      <c r="C271" s="20">
        <v>25</v>
      </c>
      <c r="D271" s="20">
        <v>2</v>
      </c>
      <c r="E271" s="20">
        <f t="shared" si="7"/>
        <v>27</v>
      </c>
      <c r="F271" s="13" t="s">
        <v>818</v>
      </c>
    </row>
    <row r="272" spans="1:6" s="13" customFormat="1" ht="16.5" customHeight="1" x14ac:dyDescent="0.2">
      <c r="A272" s="18">
        <v>32</v>
      </c>
      <c r="B272" s="19" t="s">
        <v>259</v>
      </c>
      <c r="C272" s="20">
        <v>19</v>
      </c>
      <c r="D272" s="20">
        <v>10</v>
      </c>
      <c r="E272" s="20">
        <f t="shared" si="7"/>
        <v>29</v>
      </c>
      <c r="F272" s="13" t="s">
        <v>829</v>
      </c>
    </row>
    <row r="273" spans="1:6" s="13" customFormat="1" ht="16.5" customHeight="1" x14ac:dyDescent="0.2">
      <c r="A273" s="18">
        <v>33</v>
      </c>
      <c r="B273" s="19" t="s">
        <v>258</v>
      </c>
      <c r="C273" s="20">
        <v>9</v>
      </c>
      <c r="D273" s="20">
        <v>10</v>
      </c>
      <c r="E273" s="20">
        <f t="shared" si="7"/>
        <v>19</v>
      </c>
      <c r="F273" s="13" t="s">
        <v>830</v>
      </c>
    </row>
    <row r="274" spans="1:6" s="13" customFormat="1" ht="16.5" customHeight="1" x14ac:dyDescent="0.2">
      <c r="A274" s="18">
        <v>34</v>
      </c>
      <c r="B274" s="19" t="s">
        <v>256</v>
      </c>
      <c r="C274" s="20">
        <v>6</v>
      </c>
      <c r="D274" s="20">
        <v>33</v>
      </c>
      <c r="E274" s="20">
        <f t="shared" si="7"/>
        <v>39</v>
      </c>
      <c r="F274" s="13" t="s">
        <v>819</v>
      </c>
    </row>
    <row r="275" spans="1:6" s="13" customFormat="1" ht="16.5" customHeight="1" x14ac:dyDescent="0.2">
      <c r="A275" s="18">
        <v>35</v>
      </c>
      <c r="B275" s="19" t="s">
        <v>257</v>
      </c>
      <c r="C275" s="20">
        <v>21</v>
      </c>
      <c r="D275" s="20">
        <v>17</v>
      </c>
      <c r="E275" s="20">
        <f t="shared" si="7"/>
        <v>38</v>
      </c>
      <c r="F275" s="13" t="s">
        <v>820</v>
      </c>
    </row>
    <row r="276" spans="1:6" s="13" customFormat="1" ht="16.5" customHeight="1" x14ac:dyDescent="0.2">
      <c r="A276" s="18">
        <v>36</v>
      </c>
      <c r="B276" s="19" t="s">
        <v>224</v>
      </c>
      <c r="C276" s="20">
        <v>30</v>
      </c>
      <c r="D276" s="20">
        <v>21</v>
      </c>
      <c r="E276" s="20">
        <f t="shared" si="7"/>
        <v>51</v>
      </c>
      <c r="F276" s="13" t="s">
        <v>820</v>
      </c>
    </row>
    <row r="277" spans="1:6" s="13" customFormat="1" ht="16.5" customHeight="1" x14ac:dyDescent="0.2">
      <c r="A277" s="18">
        <v>37</v>
      </c>
      <c r="B277" s="19" t="s">
        <v>263</v>
      </c>
      <c r="C277" s="20">
        <v>10</v>
      </c>
      <c r="D277" s="20">
        <v>7</v>
      </c>
      <c r="E277" s="20">
        <f t="shared" si="7"/>
        <v>17</v>
      </c>
      <c r="F277" s="13" t="s">
        <v>831</v>
      </c>
    </row>
    <row r="278" spans="1:6" s="13" customFormat="1" ht="16.5" customHeight="1" x14ac:dyDescent="0.2">
      <c r="A278" s="18">
        <v>38</v>
      </c>
      <c r="B278" s="19" t="s">
        <v>264</v>
      </c>
      <c r="C278" s="20">
        <v>14</v>
      </c>
      <c r="D278" s="20">
        <v>6</v>
      </c>
      <c r="E278" s="20">
        <f t="shared" si="7"/>
        <v>20</v>
      </c>
      <c r="F278" s="13" t="s">
        <v>832</v>
      </c>
    </row>
    <row r="279" spans="1:6" s="13" customFormat="1" ht="16.5" customHeight="1" x14ac:dyDescent="0.2">
      <c r="A279" s="18">
        <v>39</v>
      </c>
      <c r="B279" s="19" t="s">
        <v>254</v>
      </c>
      <c r="C279" s="20">
        <v>12</v>
      </c>
      <c r="D279" s="20">
        <v>1</v>
      </c>
      <c r="E279" s="20">
        <f t="shared" si="7"/>
        <v>13</v>
      </c>
      <c r="F279" s="13" t="s">
        <v>824</v>
      </c>
    </row>
    <row r="280" spans="1:6" s="13" customFormat="1" ht="16.5" customHeight="1" x14ac:dyDescent="0.2">
      <c r="A280" s="18">
        <v>40</v>
      </c>
      <c r="B280" s="19" t="s">
        <v>265</v>
      </c>
      <c r="C280" s="20">
        <v>4</v>
      </c>
      <c r="D280" s="20">
        <v>7</v>
      </c>
      <c r="E280" s="20">
        <f t="shared" si="7"/>
        <v>11</v>
      </c>
      <c r="F280" s="13" t="s">
        <v>833</v>
      </c>
    </row>
    <row r="281" spans="1:6" s="13" customFormat="1" ht="16.5" customHeight="1" x14ac:dyDescent="0.2">
      <c r="A281" s="18">
        <v>41</v>
      </c>
      <c r="B281" s="19" t="s">
        <v>244</v>
      </c>
      <c r="C281" s="20">
        <v>25</v>
      </c>
      <c r="D281" s="20">
        <v>9</v>
      </c>
      <c r="E281" s="20">
        <f t="shared" si="7"/>
        <v>34</v>
      </c>
      <c r="F281" s="13" t="s">
        <v>821</v>
      </c>
    </row>
    <row r="282" spans="1:6" s="13" customFormat="1" ht="16.5" customHeight="1" x14ac:dyDescent="0.2">
      <c r="A282" s="18">
        <v>42</v>
      </c>
      <c r="B282" s="19" t="s">
        <v>260</v>
      </c>
      <c r="C282" s="20">
        <v>31</v>
      </c>
      <c r="D282" s="20">
        <v>0</v>
      </c>
      <c r="E282" s="20">
        <f t="shared" si="7"/>
        <v>31</v>
      </c>
      <c r="F282" s="13" t="s">
        <v>825</v>
      </c>
    </row>
    <row r="283" spans="1:6" s="13" customFormat="1" ht="18" customHeight="1" x14ac:dyDescent="0.2">
      <c r="A283" s="22" t="s">
        <v>59</v>
      </c>
      <c r="B283" s="21"/>
      <c r="C283" s="24">
        <f>SUM(C241:C282)</f>
        <v>1391</v>
      </c>
      <c r="D283" s="24">
        <f>SUM(D241:D282)</f>
        <v>162</v>
      </c>
      <c r="E283" s="24">
        <f>SUM(E241:E282)</f>
        <v>1553</v>
      </c>
    </row>
    <row r="284" spans="1:6" s="13" customFormat="1" ht="9.9499999999999993" customHeight="1" x14ac:dyDescent="0.2">
      <c r="A284" s="28"/>
      <c r="B284" s="29"/>
      <c r="C284" s="30"/>
      <c r="D284" s="30"/>
      <c r="E284" s="30"/>
    </row>
    <row r="285" spans="1:6" s="13" customFormat="1" ht="18" customHeight="1" x14ac:dyDescent="0.2">
      <c r="A285" s="73" t="s">
        <v>110</v>
      </c>
      <c r="B285" s="74"/>
      <c r="C285" s="74"/>
      <c r="D285" s="74"/>
      <c r="E285" s="75"/>
    </row>
    <row r="286" spans="1:6" s="13" customFormat="1" ht="18" customHeight="1" x14ac:dyDescent="0.2">
      <c r="A286" s="76" t="s">
        <v>758</v>
      </c>
      <c r="B286" s="77"/>
      <c r="C286" s="77"/>
      <c r="D286" s="77"/>
      <c r="E286" s="78"/>
    </row>
    <row r="287" spans="1:6" s="13" customFormat="1" ht="15.95" customHeight="1" x14ac:dyDescent="0.2">
      <c r="A287" s="18">
        <v>1</v>
      </c>
      <c r="B287" s="19" t="s">
        <v>142</v>
      </c>
      <c r="C287" s="20">
        <v>57</v>
      </c>
      <c r="D287" s="20">
        <v>0</v>
      </c>
      <c r="E287" s="20">
        <f t="shared" ref="E287:E330" si="8">SUM(C287:D287)</f>
        <v>57</v>
      </c>
      <c r="F287" s="13" t="s">
        <v>800</v>
      </c>
    </row>
    <row r="288" spans="1:6" s="13" customFormat="1" ht="15.95" customHeight="1" x14ac:dyDescent="0.2">
      <c r="A288" s="18">
        <v>2</v>
      </c>
      <c r="B288" s="19" t="s">
        <v>129</v>
      </c>
      <c r="C288" s="20">
        <v>35</v>
      </c>
      <c r="D288" s="20">
        <v>0</v>
      </c>
      <c r="E288" s="20">
        <f t="shared" si="8"/>
        <v>35</v>
      </c>
      <c r="F288" s="13" t="s">
        <v>800</v>
      </c>
    </row>
    <row r="289" spans="1:6" s="13" customFormat="1" ht="15.95" customHeight="1" x14ac:dyDescent="0.2">
      <c r="A289" s="18">
        <v>3</v>
      </c>
      <c r="B289" s="19" t="s">
        <v>136</v>
      </c>
      <c r="C289" s="20">
        <v>57</v>
      </c>
      <c r="D289" s="20">
        <v>0</v>
      </c>
      <c r="E289" s="20">
        <f t="shared" si="8"/>
        <v>57</v>
      </c>
      <c r="F289" s="13" t="s">
        <v>802</v>
      </c>
    </row>
    <row r="290" spans="1:6" s="13" customFormat="1" ht="15.95" customHeight="1" x14ac:dyDescent="0.2">
      <c r="A290" s="18">
        <v>4</v>
      </c>
      <c r="B290" s="19" t="s">
        <v>133</v>
      </c>
      <c r="C290" s="20">
        <v>56</v>
      </c>
      <c r="D290" s="20">
        <v>2</v>
      </c>
      <c r="E290" s="20">
        <f t="shared" si="8"/>
        <v>58</v>
      </c>
      <c r="F290" s="13" t="s">
        <v>804</v>
      </c>
    </row>
    <row r="291" spans="1:6" s="13" customFormat="1" ht="15.95" customHeight="1" x14ac:dyDescent="0.2">
      <c r="A291" s="18">
        <v>5</v>
      </c>
      <c r="B291" s="19" t="s">
        <v>137</v>
      </c>
      <c r="C291" s="20">
        <v>44</v>
      </c>
      <c r="D291" s="20">
        <v>0</v>
      </c>
      <c r="E291" s="20">
        <f t="shared" si="8"/>
        <v>44</v>
      </c>
      <c r="F291" s="13" t="s">
        <v>805</v>
      </c>
    </row>
    <row r="292" spans="1:6" s="13" customFormat="1" ht="15.95" customHeight="1" x14ac:dyDescent="0.2">
      <c r="A292" s="18">
        <v>6</v>
      </c>
      <c r="B292" s="19" t="s">
        <v>145</v>
      </c>
      <c r="C292" s="20">
        <v>64</v>
      </c>
      <c r="D292" s="20">
        <v>0</v>
      </c>
      <c r="E292" s="20">
        <f t="shared" si="8"/>
        <v>64</v>
      </c>
      <c r="F292" s="13" t="s">
        <v>806</v>
      </c>
    </row>
    <row r="293" spans="1:6" s="13" customFormat="1" ht="15.95" customHeight="1" x14ac:dyDescent="0.2">
      <c r="A293" s="18">
        <v>7</v>
      </c>
      <c r="B293" s="19" t="s">
        <v>159</v>
      </c>
      <c r="C293" s="20">
        <v>62</v>
      </c>
      <c r="D293" s="20">
        <v>0</v>
      </c>
      <c r="E293" s="20">
        <f t="shared" si="8"/>
        <v>62</v>
      </c>
      <c r="F293" s="13" t="s">
        <v>807</v>
      </c>
    </row>
    <row r="294" spans="1:6" s="13" customFormat="1" ht="15.95" customHeight="1" x14ac:dyDescent="0.2">
      <c r="A294" s="18">
        <v>8</v>
      </c>
      <c r="B294" s="19" t="s">
        <v>139</v>
      </c>
      <c r="C294" s="20">
        <v>20</v>
      </c>
      <c r="D294" s="20">
        <v>0</v>
      </c>
      <c r="E294" s="20">
        <f t="shared" si="8"/>
        <v>20</v>
      </c>
      <c r="F294" s="13" t="s">
        <v>808</v>
      </c>
    </row>
    <row r="295" spans="1:6" s="13" customFormat="1" ht="15.95" customHeight="1" x14ac:dyDescent="0.2">
      <c r="A295" s="18">
        <v>9</v>
      </c>
      <c r="B295" s="19" t="s">
        <v>135</v>
      </c>
      <c r="C295" s="20">
        <v>61</v>
      </c>
      <c r="D295" s="20">
        <v>0</v>
      </c>
      <c r="E295" s="20">
        <f t="shared" si="8"/>
        <v>61</v>
      </c>
      <c r="F295" s="13" t="s">
        <v>809</v>
      </c>
    </row>
    <row r="296" spans="1:6" s="13" customFormat="1" ht="15.95" customHeight="1" x14ac:dyDescent="0.2">
      <c r="A296" s="18">
        <v>10</v>
      </c>
      <c r="B296" s="19" t="s">
        <v>121</v>
      </c>
      <c r="C296" s="20">
        <v>59</v>
      </c>
      <c r="D296" s="20">
        <v>1</v>
      </c>
      <c r="E296" s="20">
        <f t="shared" si="8"/>
        <v>60</v>
      </c>
      <c r="F296" s="13" t="s">
        <v>809</v>
      </c>
    </row>
    <row r="297" spans="1:6" s="13" customFormat="1" ht="15.95" customHeight="1" x14ac:dyDescent="0.2">
      <c r="A297" s="18">
        <v>11</v>
      </c>
      <c r="B297" s="19" t="s">
        <v>127</v>
      </c>
      <c r="C297" s="20">
        <v>60</v>
      </c>
      <c r="D297" s="20">
        <v>1</v>
      </c>
      <c r="E297" s="20">
        <f t="shared" si="8"/>
        <v>61</v>
      </c>
      <c r="F297" s="13" t="s">
        <v>809</v>
      </c>
    </row>
    <row r="298" spans="1:6" s="13" customFormat="1" ht="15.95" customHeight="1" x14ac:dyDescent="0.2">
      <c r="A298" s="18">
        <v>12</v>
      </c>
      <c r="B298" s="19" t="s">
        <v>130</v>
      </c>
      <c r="C298" s="20">
        <v>60</v>
      </c>
      <c r="D298" s="20">
        <v>0</v>
      </c>
      <c r="E298" s="20">
        <f t="shared" si="8"/>
        <v>60</v>
      </c>
      <c r="F298" s="13" t="s">
        <v>809</v>
      </c>
    </row>
    <row r="299" spans="1:6" s="13" customFormat="1" ht="15.95" customHeight="1" x14ac:dyDescent="0.2">
      <c r="A299" s="18">
        <v>13</v>
      </c>
      <c r="B299" s="19" t="s">
        <v>134</v>
      </c>
      <c r="C299" s="20">
        <v>55</v>
      </c>
      <c r="D299" s="20">
        <v>0</v>
      </c>
      <c r="E299" s="20">
        <f t="shared" si="8"/>
        <v>55</v>
      </c>
      <c r="F299" s="13" t="s">
        <v>810</v>
      </c>
    </row>
    <row r="300" spans="1:6" s="13" customFormat="1" ht="15.95" customHeight="1" x14ac:dyDescent="0.2">
      <c r="A300" s="18">
        <v>14</v>
      </c>
      <c r="B300" s="19" t="s">
        <v>141</v>
      </c>
      <c r="C300" s="20">
        <v>53</v>
      </c>
      <c r="D300" s="20">
        <v>0</v>
      </c>
      <c r="E300" s="20">
        <f t="shared" si="8"/>
        <v>53</v>
      </c>
      <c r="F300" s="13" t="s">
        <v>836</v>
      </c>
    </row>
    <row r="301" spans="1:6" s="13" customFormat="1" ht="15.95" customHeight="1" x14ac:dyDescent="0.2">
      <c r="A301" s="18">
        <v>15</v>
      </c>
      <c r="B301" s="19" t="s">
        <v>117</v>
      </c>
      <c r="C301" s="20">
        <v>56</v>
      </c>
      <c r="D301" s="20">
        <v>0</v>
      </c>
      <c r="E301" s="20">
        <f t="shared" si="8"/>
        <v>56</v>
      </c>
      <c r="F301" s="13" t="s">
        <v>836</v>
      </c>
    </row>
    <row r="302" spans="1:6" s="13" customFormat="1" ht="15.95" customHeight="1" x14ac:dyDescent="0.2">
      <c r="A302" s="18">
        <v>16</v>
      </c>
      <c r="B302" s="19" t="s">
        <v>118</v>
      </c>
      <c r="C302" s="20">
        <v>58</v>
      </c>
      <c r="D302" s="20">
        <v>0</v>
      </c>
      <c r="E302" s="20">
        <f t="shared" si="8"/>
        <v>58</v>
      </c>
      <c r="F302" s="13" t="s">
        <v>836</v>
      </c>
    </row>
    <row r="303" spans="1:6" s="13" customFormat="1" ht="15.95" customHeight="1" x14ac:dyDescent="0.2">
      <c r="A303" s="18">
        <v>17</v>
      </c>
      <c r="B303" s="19" t="s">
        <v>119</v>
      </c>
      <c r="C303" s="20">
        <v>56</v>
      </c>
      <c r="D303" s="20">
        <v>2</v>
      </c>
      <c r="E303" s="20">
        <f t="shared" si="8"/>
        <v>58</v>
      </c>
      <c r="F303" s="13" t="s">
        <v>836</v>
      </c>
    </row>
    <row r="304" spans="1:6" s="13" customFormat="1" ht="15.95" customHeight="1" x14ac:dyDescent="0.2">
      <c r="A304" s="18">
        <v>18</v>
      </c>
      <c r="B304" s="19" t="s">
        <v>120</v>
      </c>
      <c r="C304" s="20">
        <v>56</v>
      </c>
      <c r="D304" s="20">
        <v>0</v>
      </c>
      <c r="E304" s="20">
        <f t="shared" si="8"/>
        <v>56</v>
      </c>
      <c r="F304" s="13" t="s">
        <v>836</v>
      </c>
    </row>
    <row r="305" spans="1:6" s="13" customFormat="1" ht="15.95" customHeight="1" x14ac:dyDescent="0.2">
      <c r="A305" s="18">
        <v>19</v>
      </c>
      <c r="B305" s="19" t="s">
        <v>122</v>
      </c>
      <c r="C305" s="20">
        <v>58</v>
      </c>
      <c r="D305" s="20">
        <v>0</v>
      </c>
      <c r="E305" s="20">
        <f t="shared" si="8"/>
        <v>58</v>
      </c>
      <c r="F305" s="13" t="s">
        <v>836</v>
      </c>
    </row>
    <row r="306" spans="1:6" s="13" customFormat="1" ht="15.95" customHeight="1" x14ac:dyDescent="0.2">
      <c r="A306" s="18">
        <v>20</v>
      </c>
      <c r="B306" s="19" t="s">
        <v>124</v>
      </c>
      <c r="C306" s="20">
        <v>58</v>
      </c>
      <c r="D306" s="20">
        <v>0</v>
      </c>
      <c r="E306" s="20">
        <f t="shared" si="8"/>
        <v>58</v>
      </c>
      <c r="F306" s="13" t="s">
        <v>836</v>
      </c>
    </row>
    <row r="307" spans="1:6" s="13" customFormat="1" ht="15.95" customHeight="1" x14ac:dyDescent="0.2">
      <c r="A307" s="18">
        <v>21</v>
      </c>
      <c r="B307" s="19" t="s">
        <v>126</v>
      </c>
      <c r="C307" s="20">
        <v>58</v>
      </c>
      <c r="D307" s="20">
        <v>0</v>
      </c>
      <c r="E307" s="20">
        <f t="shared" si="8"/>
        <v>58</v>
      </c>
      <c r="F307" s="13" t="s">
        <v>836</v>
      </c>
    </row>
    <row r="308" spans="1:6" s="13" customFormat="1" ht="15.95" customHeight="1" x14ac:dyDescent="0.2">
      <c r="A308" s="18">
        <v>22</v>
      </c>
      <c r="B308" s="19" t="s">
        <v>128</v>
      </c>
      <c r="C308" s="20">
        <v>57</v>
      </c>
      <c r="D308" s="20">
        <v>0</v>
      </c>
      <c r="E308" s="20">
        <f t="shared" si="8"/>
        <v>57</v>
      </c>
      <c r="F308" s="13" t="s">
        <v>836</v>
      </c>
    </row>
    <row r="309" spans="1:6" s="13" customFormat="1" ht="15.95" customHeight="1" x14ac:dyDescent="0.2">
      <c r="A309" s="18">
        <v>23</v>
      </c>
      <c r="B309" s="19" t="s">
        <v>131</v>
      </c>
      <c r="C309" s="20">
        <v>45</v>
      </c>
      <c r="D309" s="20">
        <v>0</v>
      </c>
      <c r="E309" s="20">
        <f t="shared" si="8"/>
        <v>45</v>
      </c>
      <c r="F309" s="13" t="s">
        <v>836</v>
      </c>
    </row>
    <row r="310" spans="1:6" s="13" customFormat="1" ht="15.95" customHeight="1" x14ac:dyDescent="0.2">
      <c r="A310" s="18">
        <v>24</v>
      </c>
      <c r="B310" s="19" t="s">
        <v>140</v>
      </c>
      <c r="C310" s="20">
        <v>3</v>
      </c>
      <c r="D310" s="20">
        <v>17</v>
      </c>
      <c r="E310" s="20">
        <f t="shared" si="8"/>
        <v>20</v>
      </c>
      <c r="F310" s="13" t="s">
        <v>812</v>
      </c>
    </row>
    <row r="311" spans="1:6" s="13" customFormat="1" ht="15.95" customHeight="1" x14ac:dyDescent="0.2">
      <c r="A311" s="18">
        <v>25</v>
      </c>
      <c r="B311" s="19" t="s">
        <v>138</v>
      </c>
      <c r="C311" s="20">
        <v>63</v>
      </c>
      <c r="D311" s="20">
        <v>1</v>
      </c>
      <c r="E311" s="20">
        <f t="shared" si="8"/>
        <v>64</v>
      </c>
      <c r="F311" s="13" t="s">
        <v>835</v>
      </c>
    </row>
    <row r="312" spans="1:6" s="13" customFormat="1" ht="15.95" customHeight="1" x14ac:dyDescent="0.2">
      <c r="A312" s="18">
        <v>26</v>
      </c>
      <c r="B312" s="19" t="s">
        <v>154</v>
      </c>
      <c r="C312" s="20">
        <v>40</v>
      </c>
      <c r="D312" s="20">
        <v>16</v>
      </c>
      <c r="E312" s="20">
        <f t="shared" si="8"/>
        <v>56</v>
      </c>
      <c r="F312" s="13" t="s">
        <v>823</v>
      </c>
    </row>
    <row r="313" spans="1:6" s="13" customFormat="1" ht="15.95" customHeight="1" x14ac:dyDescent="0.2">
      <c r="A313" s="18">
        <v>27</v>
      </c>
      <c r="B313" s="19" t="s">
        <v>125</v>
      </c>
      <c r="C313" s="20">
        <v>42</v>
      </c>
      <c r="D313" s="20">
        <v>9</v>
      </c>
      <c r="E313" s="20">
        <f t="shared" si="8"/>
        <v>51</v>
      </c>
      <c r="F313" s="13" t="s">
        <v>823</v>
      </c>
    </row>
    <row r="314" spans="1:6" s="13" customFormat="1" ht="15.95" customHeight="1" x14ac:dyDescent="0.2">
      <c r="A314" s="18">
        <v>28</v>
      </c>
      <c r="B314" s="19" t="s">
        <v>155</v>
      </c>
      <c r="C314" s="20">
        <v>28</v>
      </c>
      <c r="D314" s="20">
        <v>1</v>
      </c>
      <c r="E314" s="20">
        <f t="shared" si="8"/>
        <v>29</v>
      </c>
      <c r="F314" s="13" t="s">
        <v>815</v>
      </c>
    </row>
    <row r="315" spans="1:6" s="13" customFormat="1" ht="15.95" customHeight="1" x14ac:dyDescent="0.2">
      <c r="A315" s="18">
        <v>29</v>
      </c>
      <c r="B315" s="19" t="s">
        <v>158</v>
      </c>
      <c r="C315" s="20">
        <v>22</v>
      </c>
      <c r="D315" s="20">
        <v>3</v>
      </c>
      <c r="E315" s="20">
        <f t="shared" si="8"/>
        <v>25</v>
      </c>
      <c r="F315" s="13" t="s">
        <v>816</v>
      </c>
    </row>
    <row r="316" spans="1:6" s="13" customFormat="1" ht="15.95" customHeight="1" x14ac:dyDescent="0.2">
      <c r="A316" s="18">
        <v>30</v>
      </c>
      <c r="B316" s="19" t="s">
        <v>147</v>
      </c>
      <c r="C316" s="20">
        <v>63</v>
      </c>
      <c r="D316" s="20">
        <v>3</v>
      </c>
      <c r="E316" s="20">
        <f t="shared" si="8"/>
        <v>66</v>
      </c>
      <c r="F316" s="13" t="s">
        <v>817</v>
      </c>
    </row>
    <row r="317" spans="1:6" s="13" customFormat="1" ht="15.95" customHeight="1" x14ac:dyDescent="0.2">
      <c r="A317" s="18">
        <v>31</v>
      </c>
      <c r="B317" s="19" t="s">
        <v>152</v>
      </c>
      <c r="C317" s="20">
        <v>27</v>
      </c>
      <c r="D317" s="20">
        <v>1</v>
      </c>
      <c r="E317" s="20">
        <f t="shared" si="8"/>
        <v>28</v>
      </c>
      <c r="F317" s="13" t="s">
        <v>818</v>
      </c>
    </row>
    <row r="318" spans="1:6" s="13" customFormat="1" ht="15.95" customHeight="1" x14ac:dyDescent="0.2">
      <c r="A318" s="18">
        <v>32</v>
      </c>
      <c r="B318" s="19" t="s">
        <v>148</v>
      </c>
      <c r="C318" s="20">
        <v>39</v>
      </c>
      <c r="D318" s="20">
        <v>8</v>
      </c>
      <c r="E318" s="20">
        <f t="shared" si="8"/>
        <v>47</v>
      </c>
      <c r="F318" s="13" t="s">
        <v>829</v>
      </c>
    </row>
    <row r="319" spans="1:6" s="13" customFormat="1" ht="15.95" customHeight="1" x14ac:dyDescent="0.2">
      <c r="A319" s="18">
        <v>33</v>
      </c>
      <c r="B319" s="19" t="s">
        <v>143</v>
      </c>
      <c r="C319" s="20">
        <v>16</v>
      </c>
      <c r="D319" s="20">
        <v>45</v>
      </c>
      <c r="E319" s="20">
        <f t="shared" si="8"/>
        <v>61</v>
      </c>
      <c r="F319" s="13" t="s">
        <v>819</v>
      </c>
    </row>
    <row r="320" spans="1:6" s="13" customFormat="1" ht="15.95" customHeight="1" x14ac:dyDescent="0.2">
      <c r="A320" s="18">
        <v>34</v>
      </c>
      <c r="B320" s="19" t="s">
        <v>149</v>
      </c>
      <c r="C320" s="20">
        <v>40</v>
      </c>
      <c r="D320" s="20">
        <v>23</v>
      </c>
      <c r="E320" s="20">
        <f t="shared" si="8"/>
        <v>63</v>
      </c>
      <c r="F320" s="13" t="s">
        <v>820</v>
      </c>
    </row>
    <row r="321" spans="1:6" s="13" customFormat="1" ht="15.95" customHeight="1" x14ac:dyDescent="0.2">
      <c r="A321" s="18">
        <v>35</v>
      </c>
      <c r="B321" s="19" t="s">
        <v>132</v>
      </c>
      <c r="C321" s="20">
        <v>32</v>
      </c>
      <c r="D321" s="20">
        <v>20</v>
      </c>
      <c r="E321" s="20">
        <f t="shared" si="8"/>
        <v>52</v>
      </c>
      <c r="F321" s="13" t="s">
        <v>820</v>
      </c>
    </row>
    <row r="322" spans="1:6" s="13" customFormat="1" ht="15.95" customHeight="1" x14ac:dyDescent="0.2">
      <c r="A322" s="18">
        <v>36</v>
      </c>
      <c r="B322" s="19" t="s">
        <v>151</v>
      </c>
      <c r="C322" s="20">
        <v>15</v>
      </c>
      <c r="D322" s="20">
        <v>2</v>
      </c>
      <c r="E322" s="20">
        <f t="shared" si="8"/>
        <v>17</v>
      </c>
      <c r="F322" s="13" t="s">
        <v>837</v>
      </c>
    </row>
    <row r="323" spans="1:6" s="13" customFormat="1" ht="15.95" customHeight="1" x14ac:dyDescent="0.2">
      <c r="A323" s="18">
        <v>37</v>
      </c>
      <c r="B323" s="19" t="s">
        <v>150</v>
      </c>
      <c r="C323" s="20">
        <v>13</v>
      </c>
      <c r="D323" s="20">
        <v>20</v>
      </c>
      <c r="E323" s="20">
        <f t="shared" si="8"/>
        <v>33</v>
      </c>
      <c r="F323" s="13" t="s">
        <v>831</v>
      </c>
    </row>
    <row r="324" spans="1:6" s="13" customFormat="1" ht="15.95" customHeight="1" x14ac:dyDescent="0.2">
      <c r="A324" s="18">
        <v>38</v>
      </c>
      <c r="B324" s="19" t="s">
        <v>153</v>
      </c>
      <c r="C324" s="20">
        <v>18</v>
      </c>
      <c r="D324" s="20">
        <v>11</v>
      </c>
      <c r="E324" s="20">
        <f t="shared" si="8"/>
        <v>29</v>
      </c>
      <c r="F324" s="13" t="s">
        <v>832</v>
      </c>
    </row>
    <row r="325" spans="1:6" s="13" customFormat="1" ht="15.95" customHeight="1" x14ac:dyDescent="0.2">
      <c r="A325" s="18">
        <v>39</v>
      </c>
      <c r="B325" s="19" t="s">
        <v>156</v>
      </c>
      <c r="C325" s="20">
        <v>28</v>
      </c>
      <c r="D325" s="20">
        <v>12</v>
      </c>
      <c r="E325" s="20">
        <f t="shared" si="8"/>
        <v>40</v>
      </c>
      <c r="F325" s="13" t="s">
        <v>824</v>
      </c>
    </row>
    <row r="326" spans="1:6" s="13" customFormat="1" ht="15.95" customHeight="1" x14ac:dyDescent="0.2">
      <c r="A326" s="18">
        <v>40</v>
      </c>
      <c r="B326" s="19" t="s">
        <v>144</v>
      </c>
      <c r="C326" s="20">
        <v>8</v>
      </c>
      <c r="D326" s="20">
        <v>10</v>
      </c>
      <c r="E326" s="20">
        <f t="shared" si="8"/>
        <v>18</v>
      </c>
      <c r="F326" s="13" t="s">
        <v>833</v>
      </c>
    </row>
    <row r="327" spans="1:6" s="13" customFormat="1" ht="15.95" customHeight="1" x14ac:dyDescent="0.2">
      <c r="A327" s="18">
        <v>41</v>
      </c>
      <c r="B327" s="19" t="s">
        <v>157</v>
      </c>
      <c r="C327" s="20">
        <v>22</v>
      </c>
      <c r="D327" s="20">
        <v>20</v>
      </c>
      <c r="E327" s="20">
        <f t="shared" si="8"/>
        <v>42</v>
      </c>
      <c r="F327" s="13" t="s">
        <v>821</v>
      </c>
    </row>
    <row r="328" spans="1:6" s="13" customFormat="1" ht="15.95" customHeight="1" x14ac:dyDescent="0.2">
      <c r="A328" s="18">
        <v>42</v>
      </c>
      <c r="B328" s="19" t="s">
        <v>123</v>
      </c>
      <c r="C328" s="20">
        <v>24</v>
      </c>
      <c r="D328" s="20">
        <v>16</v>
      </c>
      <c r="E328" s="20">
        <f t="shared" si="8"/>
        <v>40</v>
      </c>
      <c r="F328" s="13" t="s">
        <v>821</v>
      </c>
    </row>
    <row r="329" spans="1:6" s="13" customFormat="1" ht="15.95" customHeight="1" x14ac:dyDescent="0.2">
      <c r="A329" s="18">
        <v>43</v>
      </c>
      <c r="B329" s="19" t="s">
        <v>160</v>
      </c>
      <c r="C329" s="20">
        <v>13</v>
      </c>
      <c r="D329" s="20">
        <v>11</v>
      </c>
      <c r="E329" s="20">
        <f t="shared" si="8"/>
        <v>24</v>
      </c>
      <c r="F329" s="13" t="s">
        <v>838</v>
      </c>
    </row>
    <row r="330" spans="1:6" s="13" customFormat="1" ht="15.95" customHeight="1" x14ac:dyDescent="0.2">
      <c r="A330" s="18">
        <v>44</v>
      </c>
      <c r="B330" s="19" t="s">
        <v>146</v>
      </c>
      <c r="C330" s="20">
        <v>28</v>
      </c>
      <c r="D330" s="20">
        <v>0</v>
      </c>
      <c r="E330" s="20">
        <f t="shared" si="8"/>
        <v>28</v>
      </c>
      <c r="F330" s="13" t="s">
        <v>825</v>
      </c>
    </row>
    <row r="331" spans="1:6" s="13" customFormat="1" ht="18" customHeight="1" x14ac:dyDescent="0.2">
      <c r="A331" s="22" t="s">
        <v>59</v>
      </c>
      <c r="B331" s="21"/>
      <c r="C331" s="24">
        <f>SUM(C287:C330)</f>
        <v>1829</v>
      </c>
      <c r="D331" s="24">
        <f>SUM(D287:D330)</f>
        <v>255</v>
      </c>
      <c r="E331" s="24">
        <f>SUM(E287:E330)</f>
        <v>2084</v>
      </c>
    </row>
    <row r="332" spans="1:6" s="13" customFormat="1" ht="9.9499999999999993" customHeight="1" x14ac:dyDescent="0.2">
      <c r="A332" s="28"/>
      <c r="B332" s="29"/>
      <c r="C332" s="30"/>
      <c r="D332" s="30"/>
      <c r="E332" s="30"/>
    </row>
    <row r="333" spans="1:6" s="13" customFormat="1" ht="18" customHeight="1" x14ac:dyDescent="0.2">
      <c r="A333" s="73" t="s">
        <v>477</v>
      </c>
      <c r="B333" s="74"/>
      <c r="C333" s="74"/>
      <c r="D333" s="74"/>
      <c r="E333" s="75"/>
    </row>
    <row r="334" spans="1:6" s="13" customFormat="1" ht="18" customHeight="1" x14ac:dyDescent="0.2">
      <c r="A334" s="76" t="s">
        <v>760</v>
      </c>
      <c r="B334" s="77"/>
      <c r="C334" s="77"/>
      <c r="D334" s="77"/>
      <c r="E334" s="78"/>
    </row>
    <row r="335" spans="1:6" s="13" customFormat="1" ht="18" customHeight="1" x14ac:dyDescent="0.2">
      <c r="A335" s="18">
        <v>1</v>
      </c>
      <c r="B335" s="19" t="s">
        <v>478</v>
      </c>
      <c r="C335" s="20">
        <v>3</v>
      </c>
      <c r="D335" s="20">
        <v>0</v>
      </c>
      <c r="E335" s="20">
        <f t="shared" ref="E335:E336" si="9">SUM(C335:D335)</f>
        <v>3</v>
      </c>
      <c r="F335" s="13" t="s">
        <v>809</v>
      </c>
    </row>
    <row r="336" spans="1:6" s="13" customFormat="1" ht="18" customHeight="1" x14ac:dyDescent="0.2">
      <c r="A336" s="18">
        <v>2</v>
      </c>
      <c r="B336" s="19" t="s">
        <v>479</v>
      </c>
      <c r="C336" s="20">
        <v>1</v>
      </c>
      <c r="D336" s="20">
        <v>0</v>
      </c>
      <c r="E336" s="20">
        <f t="shared" si="9"/>
        <v>1</v>
      </c>
      <c r="F336" s="13" t="s">
        <v>801</v>
      </c>
    </row>
    <row r="337" spans="1:6" s="13" customFormat="1" ht="18" customHeight="1" x14ac:dyDescent="0.2">
      <c r="A337" s="22" t="s">
        <v>59</v>
      </c>
      <c r="B337" s="21"/>
      <c r="C337" s="24">
        <f>SUM(C335:C336)</f>
        <v>4</v>
      </c>
      <c r="D337" s="24">
        <f>SUM(D335:D336)</f>
        <v>0</v>
      </c>
      <c r="E337" s="24">
        <f>SUM(E335:E336)</f>
        <v>4</v>
      </c>
    </row>
    <row r="338" spans="1:6" s="13" customFormat="1" ht="9.9499999999999993" customHeight="1" x14ac:dyDescent="0.2">
      <c r="A338" s="28"/>
      <c r="B338" s="29"/>
      <c r="C338" s="30"/>
      <c r="D338" s="30"/>
      <c r="E338" s="30"/>
    </row>
    <row r="339" spans="1:6" s="13" customFormat="1" ht="18" customHeight="1" x14ac:dyDescent="0.2">
      <c r="A339" s="73" t="s">
        <v>337</v>
      </c>
      <c r="B339" s="74"/>
      <c r="C339" s="74"/>
      <c r="D339" s="74"/>
      <c r="E339" s="75"/>
    </row>
    <row r="340" spans="1:6" s="13" customFormat="1" ht="18" customHeight="1" x14ac:dyDescent="0.2">
      <c r="A340" s="76" t="s">
        <v>760</v>
      </c>
      <c r="B340" s="77"/>
      <c r="C340" s="77"/>
      <c r="D340" s="77"/>
      <c r="E340" s="78"/>
    </row>
    <row r="341" spans="1:6" s="13" customFormat="1" ht="17.100000000000001" customHeight="1" x14ac:dyDescent="0.2">
      <c r="A341" s="18">
        <v>1</v>
      </c>
      <c r="B341" s="19" t="s">
        <v>338</v>
      </c>
      <c r="C341" s="20">
        <v>12</v>
      </c>
      <c r="D341" s="20">
        <v>0</v>
      </c>
      <c r="E341" s="20">
        <f t="shared" ref="E341:E346" si="10">SUM(C341:D341)</f>
        <v>12</v>
      </c>
      <c r="F341" s="13" t="s">
        <v>802</v>
      </c>
    </row>
    <row r="342" spans="1:6" s="13" customFormat="1" ht="17.100000000000001" customHeight="1" x14ac:dyDescent="0.2">
      <c r="A342" s="18">
        <v>2</v>
      </c>
      <c r="B342" s="19" t="s">
        <v>340</v>
      </c>
      <c r="C342" s="20">
        <v>22</v>
      </c>
      <c r="D342" s="20">
        <v>0</v>
      </c>
      <c r="E342" s="20">
        <f t="shared" si="10"/>
        <v>22</v>
      </c>
      <c r="F342" s="13" t="s">
        <v>809</v>
      </c>
    </row>
    <row r="343" spans="1:6" s="13" customFormat="1" ht="17.100000000000001" customHeight="1" x14ac:dyDescent="0.2">
      <c r="A343" s="18">
        <v>3</v>
      </c>
      <c r="B343" s="19" t="s">
        <v>339</v>
      </c>
      <c r="C343" s="20">
        <v>14</v>
      </c>
      <c r="D343" s="20">
        <v>0</v>
      </c>
      <c r="E343" s="20">
        <f t="shared" si="10"/>
        <v>14</v>
      </c>
      <c r="F343" s="13" t="s">
        <v>810</v>
      </c>
    </row>
    <row r="344" spans="1:6" s="13" customFormat="1" ht="17.100000000000001" customHeight="1" x14ac:dyDescent="0.2">
      <c r="A344" s="18">
        <v>4</v>
      </c>
      <c r="B344" s="19" t="s">
        <v>341</v>
      </c>
      <c r="C344" s="20">
        <v>32</v>
      </c>
      <c r="D344" s="20">
        <v>0</v>
      </c>
      <c r="E344" s="20">
        <f t="shared" si="10"/>
        <v>32</v>
      </c>
      <c r="F344" s="13" t="s">
        <v>801</v>
      </c>
    </row>
    <row r="345" spans="1:6" s="13" customFormat="1" ht="17.100000000000001" customHeight="1" x14ac:dyDescent="0.2">
      <c r="A345" s="18">
        <v>5</v>
      </c>
      <c r="B345" s="19" t="s">
        <v>342</v>
      </c>
      <c r="C345" s="20">
        <v>30</v>
      </c>
      <c r="D345" s="20">
        <v>0</v>
      </c>
      <c r="E345" s="20">
        <f t="shared" si="10"/>
        <v>30</v>
      </c>
      <c r="F345" s="13" t="s">
        <v>801</v>
      </c>
    </row>
    <row r="346" spans="1:6" s="13" customFormat="1" ht="17.100000000000001" customHeight="1" x14ac:dyDescent="0.2">
      <c r="A346" s="18">
        <v>6</v>
      </c>
      <c r="B346" s="19" t="s">
        <v>343</v>
      </c>
      <c r="C346" s="20">
        <v>34</v>
      </c>
      <c r="D346" s="20">
        <v>0</v>
      </c>
      <c r="E346" s="20">
        <f t="shared" si="10"/>
        <v>34</v>
      </c>
      <c r="F346" s="13" t="s">
        <v>801</v>
      </c>
    </row>
    <row r="347" spans="1:6" s="13" customFormat="1" ht="18" customHeight="1" x14ac:dyDescent="0.2">
      <c r="A347" s="22" t="s">
        <v>59</v>
      </c>
      <c r="B347" s="21"/>
      <c r="C347" s="24">
        <f>SUM(C341:C346)</f>
        <v>144</v>
      </c>
      <c r="D347" s="24">
        <f>SUM(D341:D346)</f>
        <v>0</v>
      </c>
      <c r="E347" s="24">
        <f>SUM(E341:E346)</f>
        <v>144</v>
      </c>
    </row>
    <row r="348" spans="1:6" s="13" customFormat="1" ht="9.9499999999999993" customHeight="1" x14ac:dyDescent="0.2">
      <c r="A348" s="28"/>
      <c r="B348" s="29"/>
      <c r="C348" s="30"/>
      <c r="D348" s="30"/>
      <c r="E348" s="30"/>
    </row>
    <row r="349" spans="1:6" s="13" customFormat="1" ht="18" customHeight="1" x14ac:dyDescent="0.2">
      <c r="A349" s="73" t="s">
        <v>212</v>
      </c>
      <c r="B349" s="74"/>
      <c r="C349" s="74"/>
      <c r="D349" s="74"/>
      <c r="E349" s="75"/>
    </row>
    <row r="350" spans="1:6" s="13" customFormat="1" ht="18" customHeight="1" x14ac:dyDescent="0.2">
      <c r="A350" s="76" t="s">
        <v>760</v>
      </c>
      <c r="B350" s="77"/>
      <c r="C350" s="77"/>
      <c r="D350" s="77"/>
      <c r="E350" s="78"/>
    </row>
    <row r="351" spans="1:6" s="13" customFormat="1" ht="17.100000000000001" customHeight="1" x14ac:dyDescent="0.2">
      <c r="A351" s="18">
        <v>1</v>
      </c>
      <c r="B351" s="19" t="s">
        <v>214</v>
      </c>
      <c r="C351" s="20">
        <v>12</v>
      </c>
      <c r="D351" s="20">
        <v>1</v>
      </c>
      <c r="E351" s="20">
        <f t="shared" ref="E351:E357" si="11">SUM(C351:D351)</f>
        <v>13</v>
      </c>
      <c r="F351" s="13" t="s">
        <v>804</v>
      </c>
    </row>
    <row r="352" spans="1:6" s="13" customFormat="1" ht="17.100000000000001" customHeight="1" x14ac:dyDescent="0.2">
      <c r="A352" s="18">
        <v>2</v>
      </c>
      <c r="B352" s="19" t="s">
        <v>213</v>
      </c>
      <c r="C352" s="20">
        <v>18</v>
      </c>
      <c r="D352" s="20">
        <v>0</v>
      </c>
      <c r="E352" s="20">
        <f t="shared" si="11"/>
        <v>18</v>
      </c>
      <c r="F352" s="13" t="s">
        <v>809</v>
      </c>
    </row>
    <row r="353" spans="1:6" s="13" customFormat="1" ht="17.100000000000001" customHeight="1" x14ac:dyDescent="0.2">
      <c r="A353" s="18">
        <v>3</v>
      </c>
      <c r="B353" s="19" t="s">
        <v>215</v>
      </c>
      <c r="C353" s="20">
        <v>31</v>
      </c>
      <c r="D353" s="20">
        <v>0</v>
      </c>
      <c r="E353" s="20">
        <f t="shared" si="11"/>
        <v>31</v>
      </c>
      <c r="F353" s="13" t="s">
        <v>801</v>
      </c>
    </row>
    <row r="354" spans="1:6" s="13" customFormat="1" ht="17.100000000000001" customHeight="1" x14ac:dyDescent="0.2">
      <c r="A354" s="18">
        <v>4</v>
      </c>
      <c r="B354" s="19" t="s">
        <v>217</v>
      </c>
      <c r="C354" s="20">
        <v>25</v>
      </c>
      <c r="D354" s="20">
        <v>0</v>
      </c>
      <c r="E354" s="20">
        <f t="shared" si="11"/>
        <v>25</v>
      </c>
      <c r="F354" s="13" t="s">
        <v>801</v>
      </c>
    </row>
    <row r="355" spans="1:6" s="13" customFormat="1" ht="17.100000000000001" customHeight="1" x14ac:dyDescent="0.2">
      <c r="A355" s="18">
        <v>5</v>
      </c>
      <c r="B355" s="19" t="s">
        <v>219</v>
      </c>
      <c r="C355" s="20">
        <v>28</v>
      </c>
      <c r="D355" s="20">
        <v>0</v>
      </c>
      <c r="E355" s="20">
        <f t="shared" si="11"/>
        <v>28</v>
      </c>
      <c r="F355" s="13" t="s">
        <v>801</v>
      </c>
    </row>
    <row r="356" spans="1:6" s="13" customFormat="1" ht="17.100000000000001" customHeight="1" x14ac:dyDescent="0.2">
      <c r="A356" s="18">
        <v>6</v>
      </c>
      <c r="B356" s="19" t="s">
        <v>218</v>
      </c>
      <c r="C356" s="20">
        <v>25</v>
      </c>
      <c r="D356" s="20">
        <v>0</v>
      </c>
      <c r="E356" s="20">
        <f t="shared" si="11"/>
        <v>25</v>
      </c>
      <c r="F356" s="13" t="s">
        <v>801</v>
      </c>
    </row>
    <row r="357" spans="1:6" s="13" customFormat="1" ht="17.100000000000001" customHeight="1" x14ac:dyDescent="0.2">
      <c r="A357" s="18">
        <v>7</v>
      </c>
      <c r="B357" s="19" t="s">
        <v>216</v>
      </c>
      <c r="C357" s="20">
        <v>21</v>
      </c>
      <c r="D357" s="20">
        <v>0</v>
      </c>
      <c r="E357" s="20">
        <f t="shared" si="11"/>
        <v>21</v>
      </c>
      <c r="F357" s="13" t="s">
        <v>817</v>
      </c>
    </row>
    <row r="358" spans="1:6" s="13" customFormat="1" ht="18" customHeight="1" x14ac:dyDescent="0.2">
      <c r="A358" s="22" t="s">
        <v>59</v>
      </c>
      <c r="B358" s="21"/>
      <c r="C358" s="24">
        <f>SUM(C351:C357)</f>
        <v>160</v>
      </c>
      <c r="D358" s="24">
        <f>SUM(D351:D357)</f>
        <v>1</v>
      </c>
      <c r="E358" s="24">
        <f>SUM(E351:E357)</f>
        <v>161</v>
      </c>
    </row>
    <row r="359" spans="1:6" s="13" customFormat="1" ht="9.9499999999999993" customHeight="1" x14ac:dyDescent="0.2">
      <c r="A359" s="28"/>
      <c r="B359" s="29"/>
      <c r="C359" s="30"/>
      <c r="D359" s="30"/>
      <c r="E359" s="30"/>
    </row>
    <row r="360" spans="1:6" s="13" customFormat="1" ht="18" customHeight="1" x14ac:dyDescent="0.2">
      <c r="A360" s="73" t="s">
        <v>110</v>
      </c>
      <c r="B360" s="74"/>
      <c r="C360" s="74"/>
      <c r="D360" s="74"/>
      <c r="E360" s="75"/>
    </row>
    <row r="361" spans="1:6" s="13" customFormat="1" ht="18" customHeight="1" x14ac:dyDescent="0.2">
      <c r="A361" s="76" t="s">
        <v>760</v>
      </c>
      <c r="B361" s="77"/>
      <c r="C361" s="77"/>
      <c r="D361" s="77"/>
      <c r="E361" s="78"/>
    </row>
    <row r="362" spans="1:6" s="13" customFormat="1" ht="17.100000000000001" customHeight="1" x14ac:dyDescent="0.2">
      <c r="A362" s="18">
        <v>1</v>
      </c>
      <c r="B362" s="19" t="s">
        <v>112</v>
      </c>
      <c r="C362" s="20">
        <v>19</v>
      </c>
      <c r="D362" s="20">
        <v>0</v>
      </c>
      <c r="E362" s="20">
        <f t="shared" ref="E362:E365" si="12">SUM(C362:D362)</f>
        <v>19</v>
      </c>
      <c r="F362" s="13" t="s">
        <v>809</v>
      </c>
    </row>
    <row r="363" spans="1:6" s="13" customFormat="1" ht="17.100000000000001" customHeight="1" x14ac:dyDescent="0.2">
      <c r="A363" s="18">
        <v>2</v>
      </c>
      <c r="B363" s="19" t="s">
        <v>113</v>
      </c>
      <c r="C363" s="20">
        <v>40</v>
      </c>
      <c r="D363" s="20">
        <v>0</v>
      </c>
      <c r="E363" s="20">
        <f t="shared" si="12"/>
        <v>40</v>
      </c>
      <c r="F363" s="13" t="s">
        <v>801</v>
      </c>
    </row>
    <row r="364" spans="1:6" s="13" customFormat="1" ht="17.100000000000001" customHeight="1" x14ac:dyDescent="0.2">
      <c r="A364" s="18">
        <v>3</v>
      </c>
      <c r="B364" s="19" t="s">
        <v>114</v>
      </c>
      <c r="C364" s="20">
        <v>33</v>
      </c>
      <c r="D364" s="20">
        <v>0</v>
      </c>
      <c r="E364" s="20">
        <f t="shared" si="12"/>
        <v>33</v>
      </c>
      <c r="F364" s="13" t="s">
        <v>801</v>
      </c>
    </row>
    <row r="365" spans="1:6" s="13" customFormat="1" ht="17.100000000000001" customHeight="1" x14ac:dyDescent="0.2">
      <c r="A365" s="18">
        <v>4</v>
      </c>
      <c r="B365" s="19" t="s">
        <v>115</v>
      </c>
      <c r="C365" s="20">
        <v>43</v>
      </c>
      <c r="D365" s="20">
        <v>0</v>
      </c>
      <c r="E365" s="20">
        <f t="shared" si="12"/>
        <v>43</v>
      </c>
      <c r="F365" s="13" t="s">
        <v>801</v>
      </c>
    </row>
    <row r="366" spans="1:6" s="13" customFormat="1" ht="18" customHeight="1" x14ac:dyDescent="0.2">
      <c r="A366" s="22" t="s">
        <v>59</v>
      </c>
      <c r="B366" s="21"/>
      <c r="C366" s="24">
        <f>SUM(C362:C365)</f>
        <v>135</v>
      </c>
      <c r="D366" s="24">
        <f>SUM(D362:D365)</f>
        <v>0</v>
      </c>
      <c r="E366" s="24">
        <f>SUM(E362:E365)</f>
        <v>135</v>
      </c>
    </row>
    <row r="367" spans="1:6" s="13" customFormat="1" ht="9.9499999999999993" customHeight="1" x14ac:dyDescent="0.2">
      <c r="A367" s="28"/>
      <c r="B367" s="29"/>
      <c r="C367" s="30"/>
      <c r="D367" s="30"/>
      <c r="E367" s="30"/>
    </row>
    <row r="368" spans="1:6" s="13" customFormat="1" ht="18" customHeight="1" x14ac:dyDescent="0.2">
      <c r="A368" s="73" t="s">
        <v>453</v>
      </c>
      <c r="B368" s="74"/>
      <c r="C368" s="74"/>
      <c r="D368" s="74"/>
      <c r="E368" s="75"/>
    </row>
    <row r="369" spans="1:6" s="13" customFormat="1" ht="18" customHeight="1" x14ac:dyDescent="0.2">
      <c r="A369" s="73" t="s">
        <v>454</v>
      </c>
      <c r="B369" s="74"/>
      <c r="C369" s="74"/>
      <c r="D369" s="74"/>
      <c r="E369" s="75"/>
    </row>
    <row r="370" spans="1:6" s="13" customFormat="1" ht="18" customHeight="1" x14ac:dyDescent="0.2">
      <c r="A370" s="18">
        <v>1</v>
      </c>
      <c r="B370" s="19" t="s">
        <v>455</v>
      </c>
      <c r="C370" s="20">
        <v>16</v>
      </c>
      <c r="D370" s="20">
        <v>0</v>
      </c>
      <c r="E370" s="20">
        <f>SUM(C370:D370)</f>
        <v>16</v>
      </c>
      <c r="F370" s="13" t="s">
        <v>801</v>
      </c>
    </row>
    <row r="371" spans="1:6" s="13" customFormat="1" ht="18" customHeight="1" x14ac:dyDescent="0.2">
      <c r="A371" s="22" t="s">
        <v>59</v>
      </c>
      <c r="B371" s="21"/>
      <c r="C371" s="24">
        <f>SUM(C370:C370)</f>
        <v>16</v>
      </c>
      <c r="D371" s="24">
        <f>SUM(D370:D370)</f>
        <v>0</v>
      </c>
      <c r="E371" s="24">
        <f>SUM(E370:E370)</f>
        <v>16</v>
      </c>
    </row>
    <row r="372" spans="1:6" s="13" customFormat="1" ht="9.9499999999999993" customHeight="1" x14ac:dyDescent="0.2">
      <c r="A372" s="28"/>
      <c r="B372" s="29"/>
      <c r="C372" s="30"/>
      <c r="D372" s="30"/>
      <c r="E372" s="30"/>
    </row>
    <row r="373" spans="1:6" s="13" customFormat="1" ht="18" customHeight="1" x14ac:dyDescent="0.2">
      <c r="A373" s="73" t="s">
        <v>337</v>
      </c>
      <c r="B373" s="74"/>
      <c r="C373" s="74"/>
      <c r="D373" s="74"/>
      <c r="E373" s="75"/>
    </row>
    <row r="374" spans="1:6" s="13" customFormat="1" ht="18" customHeight="1" x14ac:dyDescent="0.2">
      <c r="A374" s="76" t="s">
        <v>761</v>
      </c>
      <c r="B374" s="77"/>
      <c r="C374" s="77"/>
      <c r="D374" s="77"/>
      <c r="E374" s="78"/>
    </row>
    <row r="375" spans="1:6" s="13" customFormat="1" ht="18" customHeight="1" x14ac:dyDescent="0.2">
      <c r="A375" s="18">
        <v>1</v>
      </c>
      <c r="B375" s="19" t="s">
        <v>345</v>
      </c>
      <c r="C375" s="20">
        <v>9</v>
      </c>
      <c r="D375" s="20">
        <v>0</v>
      </c>
      <c r="E375" s="20">
        <f>SUM(C375:D375)</f>
        <v>9</v>
      </c>
      <c r="F375" s="13" t="s">
        <v>804</v>
      </c>
    </row>
    <row r="376" spans="1:6" s="13" customFormat="1" ht="18" customHeight="1" x14ac:dyDescent="0.2">
      <c r="A376" s="18">
        <v>2</v>
      </c>
      <c r="B376" s="19" t="s">
        <v>344</v>
      </c>
      <c r="C376" s="20">
        <v>13</v>
      </c>
      <c r="D376" s="20">
        <v>0</v>
      </c>
      <c r="E376" s="20">
        <f>SUM(C376:D376)</f>
        <v>13</v>
      </c>
      <c r="F376" s="13" t="s">
        <v>801</v>
      </c>
    </row>
    <row r="377" spans="1:6" s="13" customFormat="1" ht="18" customHeight="1" x14ac:dyDescent="0.2">
      <c r="A377" s="22" t="s">
        <v>59</v>
      </c>
      <c r="B377" s="21"/>
      <c r="C377" s="24">
        <f>SUM(C375:C376)</f>
        <v>22</v>
      </c>
      <c r="D377" s="24">
        <f>SUM(D375:D376)</f>
        <v>0</v>
      </c>
      <c r="E377" s="24">
        <f>SUM(E375:E376)</f>
        <v>22</v>
      </c>
    </row>
    <row r="378" spans="1:6" s="13" customFormat="1" ht="9.9499999999999993" customHeight="1" x14ac:dyDescent="0.2">
      <c r="A378" s="28"/>
      <c r="B378" s="29"/>
      <c r="C378" s="30"/>
      <c r="D378" s="30"/>
      <c r="E378" s="30"/>
    </row>
    <row r="379" spans="1:6" s="13" customFormat="1" ht="18" customHeight="1" x14ac:dyDescent="0.2">
      <c r="A379" s="73" t="s">
        <v>212</v>
      </c>
      <c r="B379" s="74"/>
      <c r="C379" s="74"/>
      <c r="D379" s="74"/>
      <c r="E379" s="75"/>
    </row>
    <row r="380" spans="1:6" s="13" customFormat="1" ht="18" customHeight="1" x14ac:dyDescent="0.2">
      <c r="A380" s="76" t="s">
        <v>761</v>
      </c>
      <c r="B380" s="77"/>
      <c r="C380" s="77"/>
      <c r="D380" s="77"/>
      <c r="E380" s="78"/>
    </row>
    <row r="381" spans="1:6" s="13" customFormat="1" ht="18" customHeight="1" x14ac:dyDescent="0.2">
      <c r="A381" s="18">
        <v>1</v>
      </c>
      <c r="B381" s="19" t="s">
        <v>221</v>
      </c>
      <c r="C381" s="20">
        <v>14</v>
      </c>
      <c r="D381" s="20">
        <v>0</v>
      </c>
      <c r="E381" s="20">
        <f>SUM(C381:D381)</f>
        <v>14</v>
      </c>
      <c r="F381" s="13" t="s">
        <v>804</v>
      </c>
    </row>
    <row r="382" spans="1:6" s="13" customFormat="1" ht="18" customHeight="1" x14ac:dyDescent="0.2">
      <c r="A382" s="18">
        <v>2</v>
      </c>
      <c r="B382" s="19" t="s">
        <v>220</v>
      </c>
      <c r="C382" s="20">
        <v>14</v>
      </c>
      <c r="D382" s="20">
        <v>0</v>
      </c>
      <c r="E382" s="20">
        <f>SUM(C382:D382)</f>
        <v>14</v>
      </c>
      <c r="F382" s="13" t="s">
        <v>801</v>
      </c>
    </row>
    <row r="383" spans="1:6" s="13" customFormat="1" ht="18" customHeight="1" x14ac:dyDescent="0.2">
      <c r="A383" s="22" t="s">
        <v>59</v>
      </c>
      <c r="B383" s="21"/>
      <c r="C383" s="24">
        <f>SUM(C381:C382)</f>
        <v>28</v>
      </c>
      <c r="D383" s="24">
        <f>SUM(D381:D382)</f>
        <v>0</v>
      </c>
      <c r="E383" s="24">
        <f>SUM(E381:E382)</f>
        <v>28</v>
      </c>
    </row>
    <row r="384" spans="1:6" s="13" customFormat="1" ht="9.9499999999999993" customHeight="1" x14ac:dyDescent="0.2">
      <c r="A384" s="28"/>
      <c r="B384" s="29"/>
      <c r="C384" s="30"/>
      <c r="D384" s="30"/>
      <c r="E384" s="30"/>
    </row>
    <row r="385" spans="1:6" s="13" customFormat="1" ht="18" customHeight="1" x14ac:dyDescent="0.2">
      <c r="A385" s="73" t="s">
        <v>337</v>
      </c>
      <c r="B385" s="74"/>
      <c r="C385" s="74"/>
      <c r="D385" s="74"/>
      <c r="E385" s="75"/>
    </row>
    <row r="386" spans="1:6" s="13" customFormat="1" ht="18" customHeight="1" x14ac:dyDescent="0.2">
      <c r="A386" s="76" t="s">
        <v>762</v>
      </c>
      <c r="B386" s="77"/>
      <c r="C386" s="77"/>
      <c r="D386" s="77"/>
      <c r="E386" s="78"/>
    </row>
    <row r="387" spans="1:6" s="13" customFormat="1" ht="18" customHeight="1" x14ac:dyDescent="0.2">
      <c r="A387" s="18">
        <v>1</v>
      </c>
      <c r="B387" s="19" t="s">
        <v>350</v>
      </c>
      <c r="C387" s="20">
        <v>13</v>
      </c>
      <c r="D387" s="20">
        <v>0</v>
      </c>
      <c r="E387" s="20">
        <f>SUM(C387:D387)</f>
        <v>13</v>
      </c>
      <c r="F387" s="13" t="s">
        <v>804</v>
      </c>
    </row>
    <row r="388" spans="1:6" s="13" customFormat="1" ht="18" customHeight="1" x14ac:dyDescent="0.2">
      <c r="A388" s="18">
        <v>2</v>
      </c>
      <c r="B388" s="19" t="s">
        <v>346</v>
      </c>
      <c r="C388" s="20">
        <v>19</v>
      </c>
      <c r="D388" s="20">
        <v>0</v>
      </c>
      <c r="E388" s="20">
        <f>SUM(C388:D388)</f>
        <v>19</v>
      </c>
      <c r="F388" s="13" t="s">
        <v>801</v>
      </c>
    </row>
    <row r="389" spans="1:6" s="13" customFormat="1" ht="18" customHeight="1" x14ac:dyDescent="0.2">
      <c r="A389" s="18">
        <v>3</v>
      </c>
      <c r="B389" s="19" t="s">
        <v>347</v>
      </c>
      <c r="C389" s="20">
        <v>22</v>
      </c>
      <c r="D389" s="20">
        <v>0</v>
      </c>
      <c r="E389" s="20">
        <f>SUM(C389:D389)</f>
        <v>22</v>
      </c>
      <c r="F389" s="13" t="s">
        <v>801</v>
      </c>
    </row>
    <row r="390" spans="1:6" s="13" customFormat="1" ht="18" customHeight="1" x14ac:dyDescent="0.2">
      <c r="A390" s="18">
        <v>4</v>
      </c>
      <c r="B390" s="19" t="s">
        <v>348</v>
      </c>
      <c r="C390" s="20">
        <v>25</v>
      </c>
      <c r="D390" s="20">
        <v>0</v>
      </c>
      <c r="E390" s="20">
        <f>SUM(C390:D390)</f>
        <v>25</v>
      </c>
      <c r="F390" s="13" t="s">
        <v>801</v>
      </c>
    </row>
    <row r="391" spans="1:6" s="13" customFormat="1" ht="18" customHeight="1" x14ac:dyDescent="0.2">
      <c r="A391" s="18">
        <v>5</v>
      </c>
      <c r="B391" s="19" t="s">
        <v>349</v>
      </c>
      <c r="C391" s="20">
        <v>22</v>
      </c>
      <c r="D391" s="20">
        <v>0</v>
      </c>
      <c r="E391" s="20">
        <f>SUM(C391:D391)</f>
        <v>22</v>
      </c>
      <c r="F391" s="13" t="s">
        <v>801</v>
      </c>
    </row>
    <row r="392" spans="1:6" s="13" customFormat="1" ht="18" customHeight="1" x14ac:dyDescent="0.2">
      <c r="A392" s="22" t="s">
        <v>59</v>
      </c>
      <c r="B392" s="21"/>
      <c r="C392" s="24">
        <f>SUM(C387:C391)</f>
        <v>101</v>
      </c>
      <c r="D392" s="24">
        <f>SUM(D387:D391)</f>
        <v>0</v>
      </c>
      <c r="E392" s="24">
        <f>SUM(E387:E391)</f>
        <v>101</v>
      </c>
    </row>
    <row r="393" spans="1:6" s="13" customFormat="1" ht="9.9499999999999993" customHeight="1" x14ac:dyDescent="0.2">
      <c r="A393" s="28"/>
      <c r="B393" s="29"/>
      <c r="C393" s="30"/>
      <c r="D393" s="30"/>
      <c r="E393" s="30"/>
    </row>
    <row r="394" spans="1:6" s="13" customFormat="1" ht="18" customHeight="1" x14ac:dyDescent="0.2">
      <c r="A394" s="73" t="s">
        <v>212</v>
      </c>
      <c r="B394" s="74"/>
      <c r="C394" s="74"/>
      <c r="D394" s="74"/>
      <c r="E394" s="75"/>
    </row>
    <row r="395" spans="1:6" s="13" customFormat="1" ht="18" customHeight="1" x14ac:dyDescent="0.2">
      <c r="A395" s="76" t="s">
        <v>762</v>
      </c>
      <c r="B395" s="77"/>
      <c r="C395" s="77"/>
      <c r="D395" s="77"/>
      <c r="E395" s="78"/>
    </row>
    <row r="396" spans="1:6" s="13" customFormat="1" ht="18" customHeight="1" x14ac:dyDescent="0.2">
      <c r="A396" s="18">
        <v>1</v>
      </c>
      <c r="B396" s="19" t="s">
        <v>222</v>
      </c>
      <c r="C396" s="20">
        <v>27</v>
      </c>
      <c r="D396" s="20">
        <v>0</v>
      </c>
      <c r="E396" s="20">
        <f t="shared" ref="E396:E397" si="13">SUM(C396:D396)</f>
        <v>27</v>
      </c>
      <c r="F396" s="13" t="s">
        <v>801</v>
      </c>
    </row>
    <row r="397" spans="1:6" s="13" customFormat="1" ht="18" customHeight="1" x14ac:dyDescent="0.2">
      <c r="A397" s="18">
        <v>2</v>
      </c>
      <c r="B397" s="19" t="s">
        <v>223</v>
      </c>
      <c r="C397" s="20">
        <v>27</v>
      </c>
      <c r="D397" s="20">
        <v>0</v>
      </c>
      <c r="E397" s="20">
        <f t="shared" si="13"/>
        <v>27</v>
      </c>
      <c r="F397" s="13" t="s">
        <v>801</v>
      </c>
    </row>
    <row r="398" spans="1:6" s="13" customFormat="1" ht="18" customHeight="1" x14ac:dyDescent="0.2">
      <c r="A398" s="22" t="s">
        <v>59</v>
      </c>
      <c r="B398" s="21"/>
      <c r="C398" s="24">
        <f>SUM(C396:C397)</f>
        <v>54</v>
      </c>
      <c r="D398" s="24">
        <f>SUM(D396:D397)</f>
        <v>0</v>
      </c>
      <c r="E398" s="24">
        <f>SUM(E396:E397)</f>
        <v>54</v>
      </c>
    </row>
    <row r="399" spans="1:6" s="13" customFormat="1" ht="9.9499999999999993" customHeight="1" x14ac:dyDescent="0.2">
      <c r="A399" s="28"/>
      <c r="B399" s="29"/>
      <c r="C399" s="30"/>
      <c r="D399" s="30"/>
      <c r="E399" s="30"/>
    </row>
    <row r="400" spans="1:6" s="13" customFormat="1" ht="20.100000000000001" customHeight="1" x14ac:dyDescent="0.2">
      <c r="A400" s="73" t="s">
        <v>110</v>
      </c>
      <c r="B400" s="74"/>
      <c r="C400" s="74"/>
      <c r="D400" s="74"/>
      <c r="E400" s="75"/>
    </row>
    <row r="401" spans="1:6" s="13" customFormat="1" ht="20.100000000000001" customHeight="1" x14ac:dyDescent="0.2">
      <c r="A401" s="76" t="s">
        <v>762</v>
      </c>
      <c r="B401" s="77"/>
      <c r="C401" s="77"/>
      <c r="D401" s="77"/>
      <c r="E401" s="78"/>
    </row>
    <row r="402" spans="1:6" s="13" customFormat="1" ht="20.100000000000001" customHeight="1" x14ac:dyDescent="0.2">
      <c r="A402" s="18">
        <v>1</v>
      </c>
      <c r="B402" s="19" t="s">
        <v>116</v>
      </c>
      <c r="C402" s="20">
        <v>18</v>
      </c>
      <c r="D402" s="20">
        <v>0</v>
      </c>
      <c r="E402" s="20">
        <f t="shared" ref="E402" si="14">SUM(C402:D402)</f>
        <v>18</v>
      </c>
      <c r="F402" s="13" t="s">
        <v>801</v>
      </c>
    </row>
    <row r="403" spans="1:6" s="13" customFormat="1" ht="20.100000000000001" customHeight="1" x14ac:dyDescent="0.2">
      <c r="A403" s="22" t="s">
        <v>59</v>
      </c>
      <c r="B403" s="21"/>
      <c r="C403" s="24">
        <f>SUM(C402:C402)</f>
        <v>18</v>
      </c>
      <c r="D403" s="24">
        <f>SUM(D402:D402)</f>
        <v>0</v>
      </c>
      <c r="E403" s="24">
        <f>SUM(E402:E402)</f>
        <v>18</v>
      </c>
    </row>
    <row r="404" spans="1:6" s="13" customFormat="1" ht="9.9499999999999993" customHeight="1" x14ac:dyDescent="0.2">
      <c r="A404" s="28"/>
      <c r="B404" s="29"/>
      <c r="C404" s="30"/>
      <c r="D404" s="30"/>
      <c r="E404" s="30"/>
    </row>
    <row r="405" spans="1:6" s="13" customFormat="1" ht="18" customHeight="1" x14ac:dyDescent="0.2">
      <c r="A405" s="73" t="s">
        <v>212</v>
      </c>
      <c r="B405" s="74"/>
      <c r="C405" s="74"/>
      <c r="D405" s="74"/>
      <c r="E405" s="75"/>
    </row>
    <row r="406" spans="1:6" s="13" customFormat="1" ht="18" customHeight="1" x14ac:dyDescent="0.2">
      <c r="A406" s="76" t="s">
        <v>765</v>
      </c>
      <c r="B406" s="77"/>
      <c r="C406" s="77"/>
      <c r="D406" s="77"/>
      <c r="E406" s="78"/>
    </row>
    <row r="407" spans="1:6" s="13" customFormat="1" ht="18" customHeight="1" x14ac:dyDescent="0.2">
      <c r="A407" s="18">
        <v>1</v>
      </c>
      <c r="B407" s="19" t="s">
        <v>267</v>
      </c>
      <c r="C407" s="20">
        <v>13</v>
      </c>
      <c r="D407" s="20">
        <v>0</v>
      </c>
      <c r="E407" s="20">
        <f>SUM(C407:D407)</f>
        <v>13</v>
      </c>
      <c r="F407" s="13" t="s">
        <v>800</v>
      </c>
    </row>
    <row r="408" spans="1:6" s="13" customFormat="1" ht="18" customHeight="1" x14ac:dyDescent="0.2">
      <c r="A408" s="18">
        <v>2</v>
      </c>
      <c r="B408" s="19" t="s">
        <v>266</v>
      </c>
      <c r="C408" s="20">
        <v>33</v>
      </c>
      <c r="D408" s="20">
        <v>0</v>
      </c>
      <c r="E408" s="20">
        <f>SUM(C408:D408)</f>
        <v>33</v>
      </c>
      <c r="F408" s="13" t="s">
        <v>809</v>
      </c>
    </row>
    <row r="409" spans="1:6" s="13" customFormat="1" ht="18" customHeight="1" x14ac:dyDescent="0.2">
      <c r="A409" s="18">
        <v>3</v>
      </c>
      <c r="B409" s="19" t="s">
        <v>269</v>
      </c>
      <c r="C409" s="20">
        <v>12</v>
      </c>
      <c r="D409" s="20">
        <v>0</v>
      </c>
      <c r="E409" s="20">
        <f>SUM(C409:D409)</f>
        <v>12</v>
      </c>
      <c r="F409" s="13" t="s">
        <v>817</v>
      </c>
    </row>
    <row r="410" spans="1:6" s="13" customFormat="1" ht="18" customHeight="1" x14ac:dyDescent="0.2">
      <c r="A410" s="18">
        <v>4</v>
      </c>
      <c r="B410" s="19" t="s">
        <v>268</v>
      </c>
      <c r="C410" s="20">
        <v>3</v>
      </c>
      <c r="D410" s="20">
        <v>7</v>
      </c>
      <c r="E410" s="20">
        <f>SUM(C410:D410)</f>
        <v>10</v>
      </c>
      <c r="F410" s="13" t="s">
        <v>821</v>
      </c>
    </row>
    <row r="411" spans="1:6" s="13" customFormat="1" ht="18" customHeight="1" x14ac:dyDescent="0.2">
      <c r="A411" s="22" t="s">
        <v>59</v>
      </c>
      <c r="B411" s="21"/>
      <c r="C411" s="24">
        <f>SUM(C407:C410)</f>
        <v>61</v>
      </c>
      <c r="D411" s="24">
        <f>SUM(D407:D410)</f>
        <v>7</v>
      </c>
      <c r="E411" s="24">
        <f>SUM(E407:E410)</f>
        <v>68</v>
      </c>
    </row>
    <row r="412" spans="1:6" s="13" customFormat="1" ht="9.9499999999999993" customHeight="1" x14ac:dyDescent="0.2">
      <c r="A412" s="28"/>
      <c r="B412" s="29"/>
      <c r="C412" s="30"/>
      <c r="D412" s="30"/>
      <c r="E412" s="30"/>
    </row>
    <row r="413" spans="1:6" s="13" customFormat="1" ht="18" customHeight="1" x14ac:dyDescent="0.2">
      <c r="A413" s="73" t="s">
        <v>110</v>
      </c>
      <c r="B413" s="74"/>
      <c r="C413" s="74"/>
      <c r="D413" s="74"/>
      <c r="E413" s="75"/>
    </row>
    <row r="414" spans="1:6" s="13" customFormat="1" ht="18" customHeight="1" x14ac:dyDescent="0.2">
      <c r="A414" s="76" t="s">
        <v>765</v>
      </c>
      <c r="B414" s="77"/>
      <c r="C414" s="77"/>
      <c r="D414" s="77"/>
      <c r="E414" s="78"/>
    </row>
    <row r="415" spans="1:6" s="13" customFormat="1" ht="18" customHeight="1" x14ac:dyDescent="0.2">
      <c r="A415" s="18">
        <v>1</v>
      </c>
      <c r="B415" s="19" t="s">
        <v>161</v>
      </c>
      <c r="C415" s="20">
        <v>21</v>
      </c>
      <c r="D415" s="20">
        <v>0</v>
      </c>
      <c r="E415" s="20">
        <f t="shared" ref="E415:E416" si="15">SUM(C415:D415)</f>
        <v>21</v>
      </c>
      <c r="F415" s="13" t="s">
        <v>809</v>
      </c>
    </row>
    <row r="416" spans="1:6" s="13" customFormat="1" ht="18" customHeight="1" x14ac:dyDescent="0.2">
      <c r="A416" s="18">
        <v>2</v>
      </c>
      <c r="B416" s="19" t="s">
        <v>162</v>
      </c>
      <c r="C416" s="20">
        <v>13</v>
      </c>
      <c r="D416" s="20">
        <v>1</v>
      </c>
      <c r="E416" s="20">
        <f t="shared" si="15"/>
        <v>14</v>
      </c>
      <c r="F416" s="13" t="s">
        <v>817</v>
      </c>
    </row>
    <row r="417" spans="1:6" s="13" customFormat="1" ht="18" customHeight="1" x14ac:dyDescent="0.2">
      <c r="A417" s="22" t="s">
        <v>59</v>
      </c>
      <c r="B417" s="21"/>
      <c r="C417" s="24">
        <f>SUM(C415:C416)</f>
        <v>34</v>
      </c>
      <c r="D417" s="24">
        <f>SUM(D415:D416)</f>
        <v>1</v>
      </c>
      <c r="E417" s="24">
        <f>SUM(E415:E416)</f>
        <v>35</v>
      </c>
    </row>
    <row r="418" spans="1:6" s="13" customFormat="1" ht="9.9499999999999993" customHeight="1" x14ac:dyDescent="0.2">
      <c r="A418" s="28"/>
      <c r="B418" s="29"/>
      <c r="C418" s="30"/>
      <c r="D418" s="30"/>
      <c r="E418" s="30"/>
    </row>
    <row r="419" spans="1:6" s="13" customFormat="1" ht="18" customHeight="1" x14ac:dyDescent="0.2">
      <c r="A419" s="73" t="s">
        <v>561</v>
      </c>
      <c r="B419" s="74"/>
      <c r="C419" s="74"/>
      <c r="D419" s="74"/>
      <c r="E419" s="75"/>
    </row>
    <row r="420" spans="1:6" s="13" customFormat="1" ht="18" customHeight="1" x14ac:dyDescent="0.2">
      <c r="A420" s="76" t="s">
        <v>759</v>
      </c>
      <c r="B420" s="77"/>
      <c r="C420" s="77"/>
      <c r="D420" s="77"/>
      <c r="E420" s="78"/>
    </row>
    <row r="421" spans="1:6" s="13" customFormat="1" ht="18" customHeight="1" x14ac:dyDescent="0.2">
      <c r="A421" s="18">
        <v>1</v>
      </c>
      <c r="B421" s="19" t="s">
        <v>562</v>
      </c>
      <c r="C421" s="20">
        <v>1</v>
      </c>
      <c r="D421" s="20">
        <v>0</v>
      </c>
      <c r="E421" s="20">
        <f t="shared" ref="E421" si="16">SUM(C421:D421)</f>
        <v>1</v>
      </c>
      <c r="F421" s="13" t="s">
        <v>802</v>
      </c>
    </row>
    <row r="422" spans="1:6" s="13" customFormat="1" ht="18" customHeight="1" x14ac:dyDescent="0.2">
      <c r="A422" s="22" t="s">
        <v>59</v>
      </c>
      <c r="B422" s="21"/>
      <c r="C422" s="24">
        <f>SUM(C421:C421)</f>
        <v>1</v>
      </c>
      <c r="D422" s="24">
        <f>SUM(D421:D421)</f>
        <v>0</v>
      </c>
      <c r="E422" s="24">
        <f>SUM(E421:E421)</f>
        <v>1</v>
      </c>
    </row>
    <row r="423" spans="1:6" s="13" customFormat="1" ht="9.9499999999999993" customHeight="1" x14ac:dyDescent="0.2">
      <c r="A423" s="28"/>
      <c r="B423" s="29"/>
      <c r="C423" s="30"/>
      <c r="D423" s="30"/>
      <c r="E423" s="30"/>
    </row>
    <row r="424" spans="1:6" s="13" customFormat="1" ht="17.100000000000001" customHeight="1" x14ac:dyDescent="0.2">
      <c r="A424" s="73" t="s">
        <v>456</v>
      </c>
      <c r="B424" s="74"/>
      <c r="C424" s="74"/>
      <c r="D424" s="74"/>
      <c r="E424" s="75"/>
    </row>
    <row r="425" spans="1:6" s="13" customFormat="1" ht="17.100000000000001" customHeight="1" x14ac:dyDescent="0.2">
      <c r="A425" s="76" t="s">
        <v>759</v>
      </c>
      <c r="B425" s="77"/>
      <c r="C425" s="77"/>
      <c r="D425" s="77"/>
      <c r="E425" s="78"/>
    </row>
    <row r="426" spans="1:6" s="13" customFormat="1" ht="17.100000000000001" customHeight="1" x14ac:dyDescent="0.2">
      <c r="A426" s="71" t="s">
        <v>763</v>
      </c>
      <c r="B426" s="19" t="s">
        <v>458</v>
      </c>
      <c r="C426" s="20">
        <v>4</v>
      </c>
      <c r="D426" s="20">
        <v>0</v>
      </c>
      <c r="E426" s="20">
        <f t="shared" ref="E426:E441" si="17">SUM(C426:D426)</f>
        <v>4</v>
      </c>
      <c r="F426" s="13" t="s">
        <v>802</v>
      </c>
    </row>
    <row r="427" spans="1:6" s="13" customFormat="1" ht="17.100000000000001" customHeight="1" x14ac:dyDescent="0.2">
      <c r="A427" s="79"/>
      <c r="B427" s="19" t="s">
        <v>460</v>
      </c>
      <c r="C427" s="20">
        <v>4</v>
      </c>
      <c r="D427" s="20">
        <v>0</v>
      </c>
      <c r="E427" s="20">
        <f t="shared" si="17"/>
        <v>4</v>
      </c>
      <c r="F427" s="13" t="s">
        <v>809</v>
      </c>
    </row>
    <row r="428" spans="1:6" s="13" customFormat="1" ht="17.100000000000001" customHeight="1" x14ac:dyDescent="0.2">
      <c r="A428" s="79"/>
      <c r="B428" s="19" t="s">
        <v>457</v>
      </c>
      <c r="C428" s="20">
        <v>4</v>
      </c>
      <c r="D428" s="20">
        <v>0</v>
      </c>
      <c r="E428" s="20">
        <f t="shared" si="17"/>
        <v>4</v>
      </c>
      <c r="F428" s="13" t="s">
        <v>801</v>
      </c>
    </row>
    <row r="429" spans="1:6" s="13" customFormat="1" ht="17.100000000000001" customHeight="1" x14ac:dyDescent="0.2">
      <c r="A429" s="79"/>
      <c r="B429" s="19" t="s">
        <v>459</v>
      </c>
      <c r="C429" s="20">
        <v>4</v>
      </c>
      <c r="D429" s="20">
        <v>0</v>
      </c>
      <c r="E429" s="20">
        <f t="shared" si="17"/>
        <v>4</v>
      </c>
      <c r="F429" s="13" t="s">
        <v>818</v>
      </c>
    </row>
    <row r="430" spans="1:6" s="13" customFormat="1" ht="17.100000000000001" customHeight="1" x14ac:dyDescent="0.2">
      <c r="A430" s="79"/>
      <c r="B430" s="19" t="s">
        <v>461</v>
      </c>
      <c r="C430" s="20">
        <v>0</v>
      </c>
      <c r="D430" s="20">
        <v>4</v>
      </c>
      <c r="E430" s="20">
        <f t="shared" si="17"/>
        <v>4</v>
      </c>
      <c r="F430" s="13" t="s">
        <v>819</v>
      </c>
    </row>
    <row r="431" spans="1:6" s="13" customFormat="1" ht="17.100000000000001" customHeight="1" x14ac:dyDescent="0.2">
      <c r="A431" s="72"/>
      <c r="B431" s="19" t="s">
        <v>463</v>
      </c>
      <c r="C431" s="20">
        <v>1</v>
      </c>
      <c r="D431" s="20">
        <v>1</v>
      </c>
      <c r="E431" s="20">
        <f t="shared" si="17"/>
        <v>2</v>
      </c>
      <c r="F431" s="13" t="s">
        <v>820</v>
      </c>
    </row>
    <row r="432" spans="1:6" s="13" customFormat="1" ht="17.100000000000001" customHeight="1" x14ac:dyDescent="0.2">
      <c r="A432" s="71" t="s">
        <v>764</v>
      </c>
      <c r="B432" s="19" t="s">
        <v>472</v>
      </c>
      <c r="C432" s="20">
        <v>6</v>
      </c>
      <c r="D432" s="20">
        <v>0</v>
      </c>
      <c r="E432" s="20">
        <f t="shared" si="17"/>
        <v>6</v>
      </c>
      <c r="F432" s="13" t="s">
        <v>801</v>
      </c>
    </row>
    <row r="433" spans="1:6" s="13" customFormat="1" ht="17.100000000000001" customHeight="1" x14ac:dyDescent="0.2">
      <c r="A433" s="72"/>
      <c r="B433" s="19" t="s">
        <v>462</v>
      </c>
      <c r="C433" s="20">
        <v>0</v>
      </c>
      <c r="D433" s="20">
        <v>1</v>
      </c>
      <c r="E433" s="20">
        <f t="shared" si="17"/>
        <v>1</v>
      </c>
      <c r="F433" s="13" t="s">
        <v>812</v>
      </c>
    </row>
    <row r="434" spans="1:6" s="13" customFormat="1" ht="17.100000000000001" customHeight="1" x14ac:dyDescent="0.2">
      <c r="A434" s="18"/>
      <c r="B434" s="19" t="s">
        <v>466</v>
      </c>
      <c r="C434" s="20">
        <v>47</v>
      </c>
      <c r="D434" s="20">
        <v>0</v>
      </c>
      <c r="E434" s="20">
        <f t="shared" si="17"/>
        <v>47</v>
      </c>
      <c r="F434" s="13" t="s">
        <v>802</v>
      </c>
    </row>
    <row r="435" spans="1:6" s="13" customFormat="1" ht="17.100000000000001" customHeight="1" x14ac:dyDescent="0.2">
      <c r="A435" s="18"/>
      <c r="B435" s="19" t="s">
        <v>467</v>
      </c>
      <c r="C435" s="20">
        <v>18</v>
      </c>
      <c r="D435" s="20">
        <v>0</v>
      </c>
      <c r="E435" s="20">
        <f t="shared" si="17"/>
        <v>18</v>
      </c>
      <c r="F435" s="13" t="s">
        <v>808</v>
      </c>
    </row>
    <row r="436" spans="1:6" s="13" customFormat="1" ht="17.100000000000001" customHeight="1" x14ac:dyDescent="0.2">
      <c r="A436" s="18"/>
      <c r="B436" s="19" t="s">
        <v>470</v>
      </c>
      <c r="C436" s="20">
        <v>10</v>
      </c>
      <c r="D436" s="20">
        <v>0</v>
      </c>
      <c r="E436" s="20">
        <f t="shared" si="17"/>
        <v>10</v>
      </c>
      <c r="F436" s="13" t="s">
        <v>809</v>
      </c>
    </row>
    <row r="437" spans="1:6" s="13" customFormat="1" ht="17.100000000000001" customHeight="1" x14ac:dyDescent="0.2">
      <c r="A437" s="18"/>
      <c r="B437" s="19" t="s">
        <v>464</v>
      </c>
      <c r="C437" s="20">
        <v>40</v>
      </c>
      <c r="D437" s="20">
        <v>0</v>
      </c>
      <c r="E437" s="20">
        <f t="shared" si="17"/>
        <v>40</v>
      </c>
      <c r="F437" s="13" t="s">
        <v>801</v>
      </c>
    </row>
    <row r="438" spans="1:6" s="13" customFormat="1" ht="17.100000000000001" customHeight="1" x14ac:dyDescent="0.2">
      <c r="A438" s="18"/>
      <c r="B438" s="19" t="s">
        <v>471</v>
      </c>
      <c r="C438" s="20">
        <v>2</v>
      </c>
      <c r="D438" s="20">
        <v>8</v>
      </c>
      <c r="E438" s="20">
        <f t="shared" si="17"/>
        <v>10</v>
      </c>
      <c r="F438" s="13" t="s">
        <v>812</v>
      </c>
    </row>
    <row r="439" spans="1:6" s="13" customFormat="1" ht="17.100000000000001" customHeight="1" x14ac:dyDescent="0.2">
      <c r="A439" s="18"/>
      <c r="B439" s="19" t="s">
        <v>465</v>
      </c>
      <c r="C439" s="20">
        <v>35</v>
      </c>
      <c r="D439" s="20">
        <v>9</v>
      </c>
      <c r="E439" s="20">
        <f t="shared" si="17"/>
        <v>44</v>
      </c>
      <c r="F439" s="13" t="s">
        <v>818</v>
      </c>
    </row>
    <row r="440" spans="1:6" s="13" customFormat="1" ht="17.100000000000001" customHeight="1" x14ac:dyDescent="0.2">
      <c r="A440" s="18"/>
      <c r="B440" s="19" t="s">
        <v>468</v>
      </c>
      <c r="C440" s="20">
        <v>0</v>
      </c>
      <c r="D440" s="20">
        <v>1</v>
      </c>
      <c r="E440" s="20">
        <f t="shared" si="17"/>
        <v>1</v>
      </c>
      <c r="F440" s="13" t="s">
        <v>819</v>
      </c>
    </row>
    <row r="441" spans="1:6" s="13" customFormat="1" ht="17.100000000000001" customHeight="1" x14ac:dyDescent="0.2">
      <c r="A441" s="18"/>
      <c r="B441" s="19" t="s">
        <v>469</v>
      </c>
      <c r="C441" s="20">
        <v>1</v>
      </c>
      <c r="D441" s="20">
        <v>5</v>
      </c>
      <c r="E441" s="20">
        <f t="shared" si="17"/>
        <v>6</v>
      </c>
      <c r="F441" s="13" t="s">
        <v>820</v>
      </c>
    </row>
    <row r="442" spans="1:6" s="13" customFormat="1" ht="17.100000000000001" customHeight="1" x14ac:dyDescent="0.2">
      <c r="A442" s="22" t="s">
        <v>59</v>
      </c>
      <c r="B442" s="21"/>
      <c r="C442" s="24">
        <f>SUM(C426:C441)</f>
        <v>176</v>
      </c>
      <c r="D442" s="24">
        <f>SUM(D426:D441)</f>
        <v>29</v>
      </c>
      <c r="E442" s="24">
        <f>SUM(E426:E441)</f>
        <v>205</v>
      </c>
    </row>
    <row r="443" spans="1:6" s="13" customFormat="1" ht="9.9499999999999993" customHeight="1" x14ac:dyDescent="0.2">
      <c r="A443" s="28"/>
      <c r="B443" s="29"/>
      <c r="C443" s="30"/>
      <c r="D443" s="30"/>
      <c r="E443" s="30"/>
    </row>
    <row r="444" spans="1:6" s="13" customFormat="1" ht="17.100000000000001" customHeight="1" x14ac:dyDescent="0.2">
      <c r="A444" s="73" t="s">
        <v>317</v>
      </c>
      <c r="B444" s="74"/>
      <c r="C444" s="74"/>
      <c r="D444" s="74"/>
      <c r="E444" s="75"/>
    </row>
    <row r="445" spans="1:6" s="13" customFormat="1" ht="17.100000000000001" customHeight="1" x14ac:dyDescent="0.2">
      <c r="A445" s="76" t="s">
        <v>759</v>
      </c>
      <c r="B445" s="77"/>
      <c r="C445" s="77"/>
      <c r="D445" s="77"/>
      <c r="E445" s="78"/>
    </row>
    <row r="446" spans="1:6" s="13" customFormat="1" ht="16.5" customHeight="1" x14ac:dyDescent="0.2">
      <c r="A446" s="18">
        <v>1</v>
      </c>
      <c r="B446" s="19" t="s">
        <v>333</v>
      </c>
      <c r="C446" s="20">
        <v>20</v>
      </c>
      <c r="D446" s="20">
        <v>0</v>
      </c>
      <c r="E446" s="20">
        <f t="shared" ref="E446:E463" si="18">SUM(C446:D446)</f>
        <v>20</v>
      </c>
      <c r="F446" s="13" t="s">
        <v>800</v>
      </c>
    </row>
    <row r="447" spans="1:6" s="13" customFormat="1" ht="16.5" customHeight="1" x14ac:dyDescent="0.2">
      <c r="A447" s="18">
        <v>2</v>
      </c>
      <c r="B447" s="19" t="s">
        <v>324</v>
      </c>
      <c r="C447" s="20">
        <v>16</v>
      </c>
      <c r="D447" s="20">
        <v>1</v>
      </c>
      <c r="E447" s="20">
        <f t="shared" si="18"/>
        <v>17</v>
      </c>
      <c r="F447" s="13" t="s">
        <v>802</v>
      </c>
    </row>
    <row r="448" spans="1:6" s="13" customFormat="1" ht="16.5" customHeight="1" x14ac:dyDescent="0.2">
      <c r="A448" s="71">
        <v>3</v>
      </c>
      <c r="B448" s="19" t="s">
        <v>332</v>
      </c>
      <c r="C448" s="20">
        <v>9</v>
      </c>
      <c r="D448" s="20">
        <v>0</v>
      </c>
      <c r="E448" s="20">
        <f t="shared" si="18"/>
        <v>9</v>
      </c>
      <c r="F448" s="13" t="s">
        <v>826</v>
      </c>
    </row>
    <row r="449" spans="1:6" s="13" customFormat="1" ht="16.5" customHeight="1" x14ac:dyDescent="0.2">
      <c r="A449" s="72"/>
      <c r="B449" s="19" t="s">
        <v>323</v>
      </c>
      <c r="C449" s="20">
        <v>5</v>
      </c>
      <c r="D449" s="20">
        <v>0</v>
      </c>
      <c r="E449" s="20">
        <f t="shared" si="18"/>
        <v>5</v>
      </c>
      <c r="F449" s="13" t="s">
        <v>808</v>
      </c>
    </row>
    <row r="450" spans="1:6" s="13" customFormat="1" ht="16.5" customHeight="1" x14ac:dyDescent="0.2">
      <c r="A450" s="18">
        <v>4</v>
      </c>
      <c r="B450" s="19" t="s">
        <v>321</v>
      </c>
      <c r="C450" s="20">
        <v>12</v>
      </c>
      <c r="D450" s="20">
        <v>0</v>
      </c>
      <c r="E450" s="20">
        <f t="shared" si="18"/>
        <v>12</v>
      </c>
      <c r="F450" s="13" t="s">
        <v>809</v>
      </c>
    </row>
    <row r="451" spans="1:6" s="13" customFormat="1" ht="16.5" customHeight="1" x14ac:dyDescent="0.2">
      <c r="A451" s="71">
        <v>5</v>
      </c>
      <c r="B451" s="19" t="s">
        <v>331</v>
      </c>
      <c r="C451" s="20">
        <v>8</v>
      </c>
      <c r="D451" s="20">
        <v>0</v>
      </c>
      <c r="E451" s="20">
        <f t="shared" si="18"/>
        <v>8</v>
      </c>
      <c r="F451" s="13" t="s">
        <v>822</v>
      </c>
    </row>
    <row r="452" spans="1:6" s="13" customFormat="1" ht="16.5" customHeight="1" x14ac:dyDescent="0.2">
      <c r="A452" s="72"/>
      <c r="B452" s="19" t="s">
        <v>328</v>
      </c>
      <c r="C452" s="20">
        <v>9</v>
      </c>
      <c r="D452" s="20">
        <v>0</v>
      </c>
      <c r="E452" s="20">
        <f t="shared" si="18"/>
        <v>9</v>
      </c>
      <c r="F452" s="13" t="s">
        <v>817</v>
      </c>
    </row>
    <row r="453" spans="1:6" s="13" customFormat="1" ht="16.5" customHeight="1" x14ac:dyDescent="0.2">
      <c r="A453" s="18">
        <v>6</v>
      </c>
      <c r="B453" s="19" t="s">
        <v>322</v>
      </c>
      <c r="C453" s="20">
        <v>5</v>
      </c>
      <c r="D453" s="20">
        <v>0</v>
      </c>
      <c r="E453" s="20">
        <f t="shared" si="18"/>
        <v>5</v>
      </c>
      <c r="F453" s="13" t="s">
        <v>801</v>
      </c>
    </row>
    <row r="454" spans="1:6" s="13" customFormat="1" ht="16.5" customHeight="1" x14ac:dyDescent="0.2">
      <c r="A454" s="18">
        <v>7</v>
      </c>
      <c r="B454" s="19" t="s">
        <v>334</v>
      </c>
      <c r="C454" s="20">
        <v>19</v>
      </c>
      <c r="D454" s="20">
        <v>0</v>
      </c>
      <c r="E454" s="20">
        <f t="shared" si="18"/>
        <v>19</v>
      </c>
      <c r="F454" s="13" t="s">
        <v>801</v>
      </c>
    </row>
    <row r="455" spans="1:6" s="13" customFormat="1" ht="16.5" customHeight="1" x14ac:dyDescent="0.2">
      <c r="A455" s="18">
        <v>8</v>
      </c>
      <c r="B455" s="19" t="s">
        <v>335</v>
      </c>
      <c r="C455" s="20">
        <v>17</v>
      </c>
      <c r="D455" s="20">
        <v>0</v>
      </c>
      <c r="E455" s="20">
        <f t="shared" si="18"/>
        <v>17</v>
      </c>
      <c r="F455" s="13" t="s">
        <v>801</v>
      </c>
    </row>
    <row r="456" spans="1:6" s="13" customFormat="1" ht="16.5" customHeight="1" x14ac:dyDescent="0.2">
      <c r="A456" s="18">
        <v>9</v>
      </c>
      <c r="B456" s="19" t="s">
        <v>325</v>
      </c>
      <c r="C456" s="20">
        <v>0</v>
      </c>
      <c r="D456" s="20">
        <v>6</v>
      </c>
      <c r="E456" s="20">
        <f t="shared" si="18"/>
        <v>6</v>
      </c>
      <c r="F456" s="13" t="s">
        <v>812</v>
      </c>
    </row>
    <row r="457" spans="1:6" s="13" customFormat="1" ht="16.5" customHeight="1" x14ac:dyDescent="0.2">
      <c r="A457" s="71">
        <v>10</v>
      </c>
      <c r="B457" s="19" t="s">
        <v>326</v>
      </c>
      <c r="C457" s="20">
        <v>11</v>
      </c>
      <c r="D457" s="20">
        <v>1</v>
      </c>
      <c r="E457" s="20">
        <f t="shared" si="18"/>
        <v>12</v>
      </c>
      <c r="F457" s="13" t="s">
        <v>816</v>
      </c>
    </row>
    <row r="458" spans="1:6" s="13" customFormat="1" ht="16.5" customHeight="1" x14ac:dyDescent="0.2">
      <c r="A458" s="72"/>
      <c r="B458" s="19" t="s">
        <v>329</v>
      </c>
      <c r="C458" s="20">
        <v>8</v>
      </c>
      <c r="D458" s="20">
        <v>0</v>
      </c>
      <c r="E458" s="20">
        <f t="shared" si="18"/>
        <v>8</v>
      </c>
      <c r="F458" s="13" t="s">
        <v>815</v>
      </c>
    </row>
    <row r="459" spans="1:6" s="13" customFormat="1" ht="16.5" customHeight="1" x14ac:dyDescent="0.2">
      <c r="A459" s="71">
        <v>11</v>
      </c>
      <c r="B459" s="19" t="s">
        <v>327</v>
      </c>
      <c r="C459" s="20">
        <v>9</v>
      </c>
      <c r="D459" s="20">
        <v>0</v>
      </c>
      <c r="E459" s="20">
        <f t="shared" si="18"/>
        <v>9</v>
      </c>
      <c r="F459" s="13" t="s">
        <v>814</v>
      </c>
    </row>
    <row r="460" spans="1:6" s="13" customFormat="1" ht="16.5" customHeight="1" x14ac:dyDescent="0.2">
      <c r="A460" s="72"/>
      <c r="B460" s="19" t="s">
        <v>318</v>
      </c>
      <c r="C460" s="20">
        <v>23</v>
      </c>
      <c r="D460" s="20">
        <v>1</v>
      </c>
      <c r="E460" s="20">
        <f t="shared" si="18"/>
        <v>24</v>
      </c>
      <c r="F460" s="13" t="s">
        <v>818</v>
      </c>
    </row>
    <row r="461" spans="1:6" s="13" customFormat="1" ht="16.5" customHeight="1" x14ac:dyDescent="0.2">
      <c r="A461" s="18">
        <v>12</v>
      </c>
      <c r="B461" s="19" t="s">
        <v>319</v>
      </c>
      <c r="C461" s="20">
        <v>2</v>
      </c>
      <c r="D461" s="20">
        <v>8</v>
      </c>
      <c r="E461" s="20">
        <f t="shared" si="18"/>
        <v>10</v>
      </c>
      <c r="F461" s="13" t="s">
        <v>819</v>
      </c>
    </row>
    <row r="462" spans="1:6" s="13" customFormat="1" ht="16.5" customHeight="1" x14ac:dyDescent="0.2">
      <c r="A462" s="18">
        <v>13</v>
      </c>
      <c r="B462" s="19" t="s">
        <v>320</v>
      </c>
      <c r="C462" s="20">
        <v>11</v>
      </c>
      <c r="D462" s="20">
        <v>3</v>
      </c>
      <c r="E462" s="20">
        <f t="shared" si="18"/>
        <v>14</v>
      </c>
      <c r="F462" s="13" t="s">
        <v>820</v>
      </c>
    </row>
    <row r="463" spans="1:6" s="13" customFormat="1" ht="16.5" customHeight="1" x14ac:dyDescent="0.2">
      <c r="A463" s="18">
        <v>14</v>
      </c>
      <c r="B463" s="19" t="s">
        <v>330</v>
      </c>
      <c r="C463" s="20">
        <v>6</v>
      </c>
      <c r="D463" s="20">
        <v>5</v>
      </c>
      <c r="E463" s="20">
        <f t="shared" si="18"/>
        <v>11</v>
      </c>
      <c r="F463" s="13" t="s">
        <v>821</v>
      </c>
    </row>
    <row r="464" spans="1:6" s="13" customFormat="1" ht="17.100000000000001" customHeight="1" x14ac:dyDescent="0.2">
      <c r="A464" s="22" t="s">
        <v>59</v>
      </c>
      <c r="B464" s="21"/>
      <c r="C464" s="24">
        <f>SUM(C446:C463)</f>
        <v>190</v>
      </c>
      <c r="D464" s="24">
        <f>SUM(D446:D463)</f>
        <v>25</v>
      </c>
      <c r="E464" s="24">
        <f>SUM(E446:E463)</f>
        <v>215</v>
      </c>
    </row>
    <row r="465" spans="1:6" s="13" customFormat="1" ht="9.9499999999999993" customHeight="1" x14ac:dyDescent="0.2">
      <c r="A465" s="28"/>
      <c r="B465" s="29"/>
      <c r="C465" s="30"/>
      <c r="D465" s="30"/>
      <c r="E465" s="30"/>
    </row>
    <row r="466" spans="1:6" s="13" customFormat="1" ht="18" customHeight="1" x14ac:dyDescent="0.2">
      <c r="A466" s="73" t="s">
        <v>209</v>
      </c>
      <c r="B466" s="74"/>
      <c r="C466" s="74"/>
      <c r="D466" s="74"/>
      <c r="E466" s="75"/>
    </row>
    <row r="467" spans="1:6" s="13" customFormat="1" ht="18" customHeight="1" x14ac:dyDescent="0.2">
      <c r="A467" s="76" t="s">
        <v>759</v>
      </c>
      <c r="B467" s="77"/>
      <c r="C467" s="77"/>
      <c r="D467" s="77"/>
      <c r="E467" s="78"/>
    </row>
    <row r="468" spans="1:6" s="13" customFormat="1" ht="18" customHeight="1" x14ac:dyDescent="0.2">
      <c r="A468" s="18">
        <v>1</v>
      </c>
      <c r="B468" s="19" t="s">
        <v>210</v>
      </c>
      <c r="C468" s="20">
        <v>26</v>
      </c>
      <c r="D468" s="20">
        <v>0</v>
      </c>
      <c r="E468" s="20">
        <f t="shared" ref="E468" si="19">SUM(C468:D468)</f>
        <v>26</v>
      </c>
      <c r="F468" s="13" t="s">
        <v>801</v>
      </c>
    </row>
    <row r="469" spans="1:6" s="13" customFormat="1" ht="18" customHeight="1" x14ac:dyDescent="0.2">
      <c r="A469" s="22" t="s">
        <v>59</v>
      </c>
      <c r="B469" s="21"/>
      <c r="C469" s="24">
        <f>SUM(C468:C468)</f>
        <v>26</v>
      </c>
      <c r="D469" s="24">
        <f>SUM(D468:D468)</f>
        <v>0</v>
      </c>
      <c r="E469" s="24">
        <f>SUM(E468:E468)</f>
        <v>26</v>
      </c>
    </row>
    <row r="470" spans="1:6" s="13" customFormat="1" ht="9.9499999999999993" customHeight="1" x14ac:dyDescent="0.2">
      <c r="A470" s="28"/>
      <c r="B470" s="29"/>
      <c r="C470" s="30"/>
      <c r="D470" s="30"/>
      <c r="E470" s="30"/>
    </row>
    <row r="471" spans="1:6" s="13" customFormat="1" ht="15.95" customHeight="1" x14ac:dyDescent="0.2">
      <c r="A471" s="73" t="s">
        <v>67</v>
      </c>
      <c r="B471" s="74"/>
      <c r="C471" s="74"/>
      <c r="D471" s="74"/>
      <c r="E471" s="75"/>
    </row>
    <row r="472" spans="1:6" s="13" customFormat="1" ht="15.95" customHeight="1" x14ac:dyDescent="0.2">
      <c r="A472" s="76" t="s">
        <v>759</v>
      </c>
      <c r="B472" s="77"/>
      <c r="C472" s="77"/>
      <c r="D472" s="77"/>
      <c r="E472" s="78"/>
    </row>
    <row r="473" spans="1:6" s="14" customFormat="1" ht="15.95" customHeight="1" x14ac:dyDescent="0.2">
      <c r="A473" s="71">
        <v>1</v>
      </c>
      <c r="B473" s="19" t="s">
        <v>72</v>
      </c>
      <c r="C473" s="20">
        <v>31</v>
      </c>
      <c r="D473" s="20">
        <v>0</v>
      </c>
      <c r="E473" s="20">
        <f t="shared" ref="E473:E485" si="20">SUM(C473:D473)</f>
        <v>31</v>
      </c>
      <c r="F473" s="13" t="s">
        <v>800</v>
      </c>
    </row>
    <row r="474" spans="1:6" s="14" customFormat="1" ht="15.95" customHeight="1" x14ac:dyDescent="0.2">
      <c r="A474" s="72"/>
      <c r="B474" s="19" t="s">
        <v>80</v>
      </c>
      <c r="C474" s="20">
        <v>17</v>
      </c>
      <c r="D474" s="20">
        <v>0</v>
      </c>
      <c r="E474" s="20">
        <f t="shared" si="20"/>
        <v>17</v>
      </c>
      <c r="F474" s="13" t="s">
        <v>804</v>
      </c>
    </row>
    <row r="475" spans="1:6" s="14" customFormat="1" ht="15.95" customHeight="1" x14ac:dyDescent="0.2">
      <c r="A475" s="18">
        <v>2</v>
      </c>
      <c r="B475" s="19" t="s">
        <v>74</v>
      </c>
      <c r="C475" s="20">
        <v>37</v>
      </c>
      <c r="D475" s="20">
        <v>0</v>
      </c>
      <c r="E475" s="20">
        <f t="shared" si="20"/>
        <v>37</v>
      </c>
      <c r="F475" s="13" t="s">
        <v>806</v>
      </c>
    </row>
    <row r="476" spans="1:6" s="14" customFormat="1" ht="15.95" customHeight="1" x14ac:dyDescent="0.2">
      <c r="A476" s="18">
        <v>3</v>
      </c>
      <c r="B476" s="19" t="s">
        <v>81</v>
      </c>
      <c r="C476" s="20">
        <v>44</v>
      </c>
      <c r="D476" s="20">
        <v>0</v>
      </c>
      <c r="E476" s="20">
        <f t="shared" si="20"/>
        <v>44</v>
      </c>
      <c r="F476" s="13" t="s">
        <v>809</v>
      </c>
    </row>
    <row r="477" spans="1:6" s="14" customFormat="1" ht="15.95" customHeight="1" x14ac:dyDescent="0.2">
      <c r="A477" s="18">
        <v>4</v>
      </c>
      <c r="B477" s="19" t="s">
        <v>71</v>
      </c>
      <c r="C477" s="20">
        <v>45</v>
      </c>
      <c r="D477" s="20">
        <v>0</v>
      </c>
      <c r="E477" s="20">
        <f t="shared" si="20"/>
        <v>45</v>
      </c>
      <c r="F477" s="13" t="s">
        <v>801</v>
      </c>
    </row>
    <row r="478" spans="1:6" s="14" customFormat="1" ht="15.95" customHeight="1" x14ac:dyDescent="0.2">
      <c r="A478" s="18">
        <v>5</v>
      </c>
      <c r="B478" s="19" t="s">
        <v>75</v>
      </c>
      <c r="C478" s="20">
        <v>26</v>
      </c>
      <c r="D478" s="20">
        <v>5</v>
      </c>
      <c r="E478" s="20">
        <f t="shared" si="20"/>
        <v>31</v>
      </c>
      <c r="F478" s="13" t="s">
        <v>817</v>
      </c>
    </row>
    <row r="479" spans="1:6" s="14" customFormat="1" ht="15.95" customHeight="1" x14ac:dyDescent="0.2">
      <c r="A479" s="71">
        <v>6</v>
      </c>
      <c r="B479" s="19" t="s">
        <v>69</v>
      </c>
      <c r="C479" s="20">
        <v>14</v>
      </c>
      <c r="D479" s="20">
        <v>0</v>
      </c>
      <c r="E479" s="20">
        <f t="shared" si="20"/>
        <v>14</v>
      </c>
      <c r="F479" s="13" t="s">
        <v>835</v>
      </c>
    </row>
    <row r="480" spans="1:6" s="14" customFormat="1" ht="15.95" customHeight="1" x14ac:dyDescent="0.2">
      <c r="A480" s="72"/>
      <c r="B480" s="19" t="s">
        <v>77</v>
      </c>
      <c r="C480" s="20">
        <v>23</v>
      </c>
      <c r="D480" s="20">
        <v>1</v>
      </c>
      <c r="E480" s="20">
        <f t="shared" si="20"/>
        <v>24</v>
      </c>
      <c r="F480" s="13" t="s">
        <v>818</v>
      </c>
    </row>
    <row r="481" spans="1:6" s="14" customFormat="1" ht="15.95" customHeight="1" x14ac:dyDescent="0.2">
      <c r="A481" s="71">
        <v>7</v>
      </c>
      <c r="B481" s="19" t="s">
        <v>78</v>
      </c>
      <c r="C481" s="20">
        <v>15</v>
      </c>
      <c r="D481" s="20">
        <v>6</v>
      </c>
      <c r="E481" s="20">
        <f t="shared" si="20"/>
        <v>21</v>
      </c>
      <c r="F481" s="13" t="s">
        <v>823</v>
      </c>
    </row>
    <row r="482" spans="1:6" s="14" customFormat="1" ht="15.95" customHeight="1" x14ac:dyDescent="0.2">
      <c r="A482" s="72"/>
      <c r="B482" s="19" t="s">
        <v>70</v>
      </c>
      <c r="C482" s="20">
        <v>1</v>
      </c>
      <c r="D482" s="20">
        <v>7</v>
      </c>
      <c r="E482" s="20">
        <f t="shared" si="20"/>
        <v>8</v>
      </c>
      <c r="F482" s="13" t="s">
        <v>812</v>
      </c>
    </row>
    <row r="483" spans="1:6" s="14" customFormat="1" ht="15.95" customHeight="1" x14ac:dyDescent="0.2">
      <c r="A483" s="71">
        <v>8</v>
      </c>
      <c r="B483" s="19" t="s">
        <v>73</v>
      </c>
      <c r="C483" s="20">
        <v>3</v>
      </c>
      <c r="D483" s="20">
        <v>21</v>
      </c>
      <c r="E483" s="20">
        <f t="shared" si="20"/>
        <v>24</v>
      </c>
      <c r="F483" s="13" t="s">
        <v>819</v>
      </c>
    </row>
    <row r="484" spans="1:6" s="14" customFormat="1" ht="15.95" customHeight="1" x14ac:dyDescent="0.2">
      <c r="A484" s="72"/>
      <c r="B484" s="19" t="s">
        <v>76</v>
      </c>
      <c r="C484" s="20">
        <v>8</v>
      </c>
      <c r="D484" s="20">
        <v>17</v>
      </c>
      <c r="E484" s="20">
        <f t="shared" si="20"/>
        <v>25</v>
      </c>
      <c r="F484" s="13" t="s">
        <v>820</v>
      </c>
    </row>
    <row r="485" spans="1:6" s="14" customFormat="1" ht="15.95" customHeight="1" x14ac:dyDescent="0.2">
      <c r="A485" s="18">
        <v>9</v>
      </c>
      <c r="B485" s="19" t="s">
        <v>79</v>
      </c>
      <c r="C485" s="20">
        <v>14</v>
      </c>
      <c r="D485" s="20">
        <v>23</v>
      </c>
      <c r="E485" s="20">
        <f t="shared" si="20"/>
        <v>37</v>
      </c>
      <c r="F485" s="13" t="s">
        <v>821</v>
      </c>
    </row>
    <row r="486" spans="1:6" s="14" customFormat="1" ht="15.95" customHeight="1" x14ac:dyDescent="0.25">
      <c r="A486" s="22" t="s">
        <v>59</v>
      </c>
      <c r="B486" s="21"/>
      <c r="C486" s="24">
        <f>SUM(C473:C485)</f>
        <v>278</v>
      </c>
      <c r="D486" s="24">
        <f>SUM(D473:D485)</f>
        <v>80</v>
      </c>
      <c r="E486" s="24">
        <f>SUM(E473:E485)</f>
        <v>358</v>
      </c>
    </row>
    <row r="487" spans="1:6" s="15" customFormat="1" ht="9.9499999999999993" customHeight="1" x14ac:dyDescent="0.25">
      <c r="A487" s="25"/>
      <c r="B487" s="26"/>
      <c r="C487" s="27"/>
      <c r="D487" s="27"/>
      <c r="E487" s="27"/>
    </row>
    <row r="488" spans="1:6" s="13" customFormat="1" ht="17.100000000000001" customHeight="1" x14ac:dyDescent="0.2">
      <c r="A488" s="73" t="s">
        <v>67</v>
      </c>
      <c r="B488" s="74"/>
      <c r="C488" s="74"/>
      <c r="D488" s="74"/>
      <c r="E488" s="75"/>
    </row>
    <row r="489" spans="1:6" s="13" customFormat="1" ht="17.100000000000001" customHeight="1" x14ac:dyDescent="0.2">
      <c r="A489" s="76" t="s">
        <v>766</v>
      </c>
      <c r="B489" s="77"/>
      <c r="C489" s="77"/>
      <c r="D489" s="77"/>
      <c r="E489" s="78"/>
    </row>
    <row r="490" spans="1:6" s="14" customFormat="1" ht="17.100000000000001" customHeight="1" x14ac:dyDescent="0.2">
      <c r="A490" s="18">
        <v>1</v>
      </c>
      <c r="B490" s="19" t="s">
        <v>92</v>
      </c>
      <c r="C490" s="20">
        <v>60</v>
      </c>
      <c r="D490" s="20">
        <v>0</v>
      </c>
      <c r="E490" s="20">
        <f t="shared" ref="E490:E515" si="21">SUM(C490:D490)</f>
        <v>60</v>
      </c>
      <c r="F490" s="13" t="s">
        <v>800</v>
      </c>
    </row>
    <row r="491" spans="1:6" s="14" customFormat="1" ht="17.100000000000001" customHeight="1" x14ac:dyDescent="0.2">
      <c r="A491" s="71">
        <v>2</v>
      </c>
      <c r="B491" s="19" t="s">
        <v>88</v>
      </c>
      <c r="C491" s="20">
        <v>20</v>
      </c>
      <c r="D491" s="20">
        <v>1</v>
      </c>
      <c r="E491" s="20">
        <f t="shared" si="21"/>
        <v>21</v>
      </c>
      <c r="F491" s="13" t="s">
        <v>802</v>
      </c>
    </row>
    <row r="492" spans="1:6" s="14" customFormat="1" ht="17.100000000000001" customHeight="1" x14ac:dyDescent="0.2">
      <c r="A492" s="72"/>
      <c r="B492" s="19" t="s">
        <v>90</v>
      </c>
      <c r="C492" s="20">
        <v>1</v>
      </c>
      <c r="D492" s="20">
        <v>8</v>
      </c>
      <c r="E492" s="20">
        <f t="shared" si="21"/>
        <v>9</v>
      </c>
      <c r="F492" s="13" t="s">
        <v>812</v>
      </c>
    </row>
    <row r="493" spans="1:6" s="14" customFormat="1" ht="17.100000000000001" customHeight="1" x14ac:dyDescent="0.2">
      <c r="A493" s="71">
        <v>3</v>
      </c>
      <c r="B493" s="19" t="s">
        <v>94</v>
      </c>
      <c r="C493" s="20">
        <v>31</v>
      </c>
      <c r="D493" s="20">
        <v>0</v>
      </c>
      <c r="E493" s="20">
        <f t="shared" si="21"/>
        <v>31</v>
      </c>
      <c r="F493" s="13" t="s">
        <v>806</v>
      </c>
    </row>
    <row r="494" spans="1:6" s="14" customFormat="1" ht="17.100000000000001" customHeight="1" x14ac:dyDescent="0.2">
      <c r="A494" s="72"/>
      <c r="B494" s="19" t="s">
        <v>107</v>
      </c>
      <c r="C494" s="20">
        <v>23</v>
      </c>
      <c r="D494" s="20">
        <v>0</v>
      </c>
      <c r="E494" s="20">
        <f t="shared" si="21"/>
        <v>23</v>
      </c>
      <c r="F494" s="13" t="s">
        <v>807</v>
      </c>
    </row>
    <row r="495" spans="1:6" s="14" customFormat="1" ht="17.100000000000001" customHeight="1" x14ac:dyDescent="0.2">
      <c r="A495" s="71">
        <v>4</v>
      </c>
      <c r="B495" s="19" t="s">
        <v>87</v>
      </c>
      <c r="C495" s="20">
        <v>39</v>
      </c>
      <c r="D495" s="20">
        <v>0</v>
      </c>
      <c r="E495" s="20">
        <f t="shared" si="21"/>
        <v>39</v>
      </c>
      <c r="F495" s="13" t="s">
        <v>809</v>
      </c>
    </row>
    <row r="496" spans="1:6" s="14" customFormat="1" ht="17.100000000000001" customHeight="1" x14ac:dyDescent="0.2">
      <c r="A496" s="72"/>
      <c r="B496" s="19" t="s">
        <v>86</v>
      </c>
      <c r="C496" s="20">
        <v>32</v>
      </c>
      <c r="D496" s="20">
        <v>0</v>
      </c>
      <c r="E496" s="20">
        <f t="shared" si="21"/>
        <v>32</v>
      </c>
      <c r="F496" s="13" t="s">
        <v>810</v>
      </c>
    </row>
    <row r="497" spans="1:6" s="14" customFormat="1" ht="17.100000000000001" customHeight="1" x14ac:dyDescent="0.2">
      <c r="A497" s="18">
        <v>5</v>
      </c>
      <c r="B497" s="19" t="s">
        <v>91</v>
      </c>
      <c r="C497" s="20">
        <v>73</v>
      </c>
      <c r="D497" s="20">
        <v>0</v>
      </c>
      <c r="E497" s="20">
        <f t="shared" si="21"/>
        <v>73</v>
      </c>
      <c r="F497" s="13" t="s">
        <v>801</v>
      </c>
    </row>
    <row r="498" spans="1:6" s="14" customFormat="1" ht="17.100000000000001" customHeight="1" x14ac:dyDescent="0.2">
      <c r="A498" s="18">
        <v>6</v>
      </c>
      <c r="B498" s="19" t="s">
        <v>82</v>
      </c>
      <c r="C498" s="20">
        <v>65</v>
      </c>
      <c r="D498" s="20">
        <v>0</v>
      </c>
      <c r="E498" s="20">
        <f t="shared" si="21"/>
        <v>65</v>
      </c>
      <c r="F498" s="13" t="s">
        <v>801</v>
      </c>
    </row>
    <row r="499" spans="1:6" s="14" customFormat="1" ht="17.100000000000001" customHeight="1" x14ac:dyDescent="0.2">
      <c r="A499" s="71">
        <v>7</v>
      </c>
      <c r="B499" s="19" t="s">
        <v>84</v>
      </c>
      <c r="C499" s="20">
        <v>21</v>
      </c>
      <c r="D499" s="20">
        <v>3</v>
      </c>
      <c r="E499" s="20">
        <f t="shared" si="21"/>
        <v>24</v>
      </c>
      <c r="F499" s="13" t="s">
        <v>813</v>
      </c>
    </row>
    <row r="500" spans="1:6" s="14" customFormat="1" ht="17.100000000000001" customHeight="1" x14ac:dyDescent="0.2">
      <c r="A500" s="72"/>
      <c r="B500" s="19" t="s">
        <v>106</v>
      </c>
      <c r="C500" s="20">
        <v>32</v>
      </c>
      <c r="D500" s="20">
        <v>10</v>
      </c>
      <c r="E500" s="20">
        <f t="shared" si="21"/>
        <v>42</v>
      </c>
      <c r="F500" s="13" t="s">
        <v>816</v>
      </c>
    </row>
    <row r="501" spans="1:6" s="14" customFormat="1" ht="17.100000000000001" customHeight="1" x14ac:dyDescent="0.2">
      <c r="A501" s="18">
        <v>8</v>
      </c>
      <c r="B501" s="19" t="s">
        <v>102</v>
      </c>
      <c r="C501" s="20">
        <v>37</v>
      </c>
      <c r="D501" s="20">
        <v>32</v>
      </c>
      <c r="E501" s="20">
        <f t="shared" si="21"/>
        <v>69</v>
      </c>
      <c r="F501" s="13" t="s">
        <v>823</v>
      </c>
    </row>
    <row r="502" spans="1:6" s="14" customFormat="1" ht="17.100000000000001" customHeight="1" x14ac:dyDescent="0.2">
      <c r="A502" s="18">
        <v>9</v>
      </c>
      <c r="B502" s="19" t="s">
        <v>103</v>
      </c>
      <c r="C502" s="20">
        <v>33</v>
      </c>
      <c r="D502" s="20">
        <v>9</v>
      </c>
      <c r="E502" s="20">
        <f t="shared" si="21"/>
        <v>42</v>
      </c>
      <c r="F502" s="13" t="s">
        <v>815</v>
      </c>
    </row>
    <row r="503" spans="1:6" s="14" customFormat="1" ht="17.100000000000001" customHeight="1" x14ac:dyDescent="0.2">
      <c r="A503" s="71">
        <v>10</v>
      </c>
      <c r="B503" s="19" t="s">
        <v>89</v>
      </c>
      <c r="C503" s="20">
        <v>29</v>
      </c>
      <c r="D503" s="20">
        <v>0</v>
      </c>
      <c r="E503" s="20">
        <f t="shared" si="21"/>
        <v>29</v>
      </c>
      <c r="F503" s="13" t="s">
        <v>835</v>
      </c>
    </row>
    <row r="504" spans="1:6" s="14" customFormat="1" ht="17.100000000000001" customHeight="1" x14ac:dyDescent="0.2">
      <c r="A504" s="72"/>
      <c r="B504" s="19" t="s">
        <v>100</v>
      </c>
      <c r="C504" s="20">
        <v>41</v>
      </c>
      <c r="D504" s="20">
        <v>5</v>
      </c>
      <c r="E504" s="20">
        <f t="shared" si="21"/>
        <v>46</v>
      </c>
      <c r="F504" s="13" t="s">
        <v>818</v>
      </c>
    </row>
    <row r="505" spans="1:6" s="14" customFormat="1" ht="17.100000000000001" customHeight="1" x14ac:dyDescent="0.2">
      <c r="A505" s="18">
        <v>11</v>
      </c>
      <c r="B505" s="19" t="s">
        <v>97</v>
      </c>
      <c r="C505" s="20">
        <v>49</v>
      </c>
      <c r="D505" s="20">
        <v>7</v>
      </c>
      <c r="E505" s="20">
        <f t="shared" si="21"/>
        <v>56</v>
      </c>
      <c r="F505" s="13" t="s">
        <v>817</v>
      </c>
    </row>
    <row r="506" spans="1:6" s="14" customFormat="1" ht="17.100000000000001" customHeight="1" x14ac:dyDescent="0.2">
      <c r="A506" s="18">
        <v>12</v>
      </c>
      <c r="B506" s="19" t="s">
        <v>93</v>
      </c>
      <c r="C506" s="20">
        <v>8</v>
      </c>
      <c r="D506" s="20">
        <v>49</v>
      </c>
      <c r="E506" s="20">
        <f t="shared" si="21"/>
        <v>57</v>
      </c>
      <c r="F506" s="13" t="s">
        <v>819</v>
      </c>
    </row>
    <row r="507" spans="1:6" s="14" customFormat="1" ht="17.100000000000001" customHeight="1" x14ac:dyDescent="0.2">
      <c r="A507" s="18">
        <v>13</v>
      </c>
      <c r="B507" s="19" t="s">
        <v>99</v>
      </c>
      <c r="C507" s="20">
        <v>10</v>
      </c>
      <c r="D507" s="20">
        <v>26</v>
      </c>
      <c r="E507" s="20">
        <f t="shared" si="21"/>
        <v>36</v>
      </c>
      <c r="F507" s="13" t="s">
        <v>820</v>
      </c>
    </row>
    <row r="508" spans="1:6" s="14" customFormat="1" ht="17.100000000000001" customHeight="1" x14ac:dyDescent="0.2">
      <c r="A508" s="18">
        <v>14</v>
      </c>
      <c r="B508" s="19" t="s">
        <v>105</v>
      </c>
      <c r="C508" s="20">
        <v>13</v>
      </c>
      <c r="D508" s="20">
        <v>30</v>
      </c>
      <c r="E508" s="20">
        <f t="shared" si="21"/>
        <v>43</v>
      </c>
      <c r="F508" s="13" t="s">
        <v>821</v>
      </c>
    </row>
    <row r="509" spans="1:6" s="14" customFormat="1" ht="17.100000000000001" customHeight="1" x14ac:dyDescent="0.2">
      <c r="A509" s="71">
        <v>15</v>
      </c>
      <c r="B509" s="19" t="s">
        <v>96</v>
      </c>
      <c r="C509" s="20">
        <v>22</v>
      </c>
      <c r="D509" s="20">
        <v>0</v>
      </c>
      <c r="E509" s="20">
        <f t="shared" si="21"/>
        <v>22</v>
      </c>
      <c r="F509" s="13" t="s">
        <v>826</v>
      </c>
    </row>
    <row r="510" spans="1:6" s="14" customFormat="1" ht="17.100000000000001" customHeight="1" x14ac:dyDescent="0.2">
      <c r="A510" s="72"/>
      <c r="B510" s="19" t="s">
        <v>85</v>
      </c>
      <c r="C510" s="20">
        <v>20</v>
      </c>
      <c r="D510" s="20">
        <v>0</v>
      </c>
      <c r="E510" s="20">
        <f t="shared" si="21"/>
        <v>20</v>
      </c>
      <c r="F510" s="13" t="s">
        <v>804</v>
      </c>
    </row>
    <row r="511" spans="1:6" s="14" customFormat="1" ht="17.100000000000001" customHeight="1" x14ac:dyDescent="0.2">
      <c r="A511" s="71">
        <v>16</v>
      </c>
      <c r="B511" s="19" t="s">
        <v>98</v>
      </c>
      <c r="C511" s="20">
        <v>10</v>
      </c>
      <c r="D511" s="20">
        <v>8</v>
      </c>
      <c r="E511" s="20">
        <f t="shared" si="21"/>
        <v>18</v>
      </c>
      <c r="F511" s="13" t="s">
        <v>829</v>
      </c>
    </row>
    <row r="512" spans="1:6" s="14" customFormat="1" ht="17.100000000000001" customHeight="1" x14ac:dyDescent="0.2">
      <c r="A512" s="72"/>
      <c r="B512" s="19" t="s">
        <v>101</v>
      </c>
      <c r="C512" s="20">
        <v>5</v>
      </c>
      <c r="D512" s="20">
        <v>11</v>
      </c>
      <c r="E512" s="20">
        <f t="shared" si="21"/>
        <v>16</v>
      </c>
      <c r="F512" s="13" t="s">
        <v>830</v>
      </c>
    </row>
    <row r="513" spans="1:6" s="14" customFormat="1" ht="17.100000000000001" customHeight="1" x14ac:dyDescent="0.2">
      <c r="A513" s="18">
        <v>17</v>
      </c>
      <c r="B513" s="19" t="s">
        <v>83</v>
      </c>
      <c r="C513" s="20">
        <v>14</v>
      </c>
      <c r="D513" s="20">
        <v>35</v>
      </c>
      <c r="E513" s="20">
        <f t="shared" si="21"/>
        <v>49</v>
      </c>
      <c r="F513" s="13" t="s">
        <v>821</v>
      </c>
    </row>
    <row r="514" spans="1:6" s="14" customFormat="1" ht="17.100000000000001" customHeight="1" x14ac:dyDescent="0.2">
      <c r="A514" s="18"/>
      <c r="B514" s="19" t="s">
        <v>104</v>
      </c>
      <c r="C514" s="20">
        <v>2</v>
      </c>
      <c r="D514" s="20">
        <v>5</v>
      </c>
      <c r="E514" s="20">
        <f t="shared" si="21"/>
        <v>7</v>
      </c>
      <c r="F514" s="13" t="s">
        <v>824</v>
      </c>
    </row>
    <row r="515" spans="1:6" s="14" customFormat="1" ht="17.100000000000001" customHeight="1" x14ac:dyDescent="0.2">
      <c r="A515" s="18"/>
      <c r="B515" s="19" t="s">
        <v>95</v>
      </c>
      <c r="C515" s="20">
        <v>9</v>
      </c>
      <c r="D515" s="20">
        <v>0</v>
      </c>
      <c r="E515" s="20">
        <f t="shared" si="21"/>
        <v>9</v>
      </c>
      <c r="F515" s="13" t="s">
        <v>825</v>
      </c>
    </row>
    <row r="516" spans="1:6" s="14" customFormat="1" ht="17.100000000000001" customHeight="1" x14ac:dyDescent="0.25">
      <c r="A516" s="22" t="s">
        <v>59</v>
      </c>
      <c r="B516" s="21"/>
      <c r="C516" s="24">
        <f>SUM(C490:C515)</f>
        <v>699</v>
      </c>
      <c r="D516" s="24">
        <f>SUM(D490:D515)</f>
        <v>239</v>
      </c>
      <c r="E516" s="24">
        <f>SUM(E490:E515)</f>
        <v>938</v>
      </c>
    </row>
    <row r="517" spans="1:6" s="15" customFormat="1" ht="9.9499999999999993" customHeight="1" x14ac:dyDescent="0.25">
      <c r="A517" s="25"/>
      <c r="B517" s="26"/>
      <c r="C517" s="27"/>
      <c r="D517" s="27"/>
      <c r="E517" s="27"/>
    </row>
    <row r="518" spans="1:6" s="13" customFormat="1" ht="15.95" customHeight="1" x14ac:dyDescent="0.2">
      <c r="A518" s="73" t="s">
        <v>732</v>
      </c>
      <c r="B518" s="74"/>
      <c r="C518" s="74"/>
      <c r="D518" s="74"/>
      <c r="E518" s="75"/>
    </row>
    <row r="519" spans="1:6" s="13" customFormat="1" ht="15.95" customHeight="1" x14ac:dyDescent="0.2">
      <c r="A519" s="76" t="s">
        <v>756</v>
      </c>
      <c r="B519" s="77"/>
      <c r="C519" s="77"/>
      <c r="D519" s="77"/>
      <c r="E519" s="78"/>
    </row>
    <row r="520" spans="1:6" s="13" customFormat="1" ht="15.6" customHeight="1" x14ac:dyDescent="0.2">
      <c r="A520" s="18">
        <v>1</v>
      </c>
      <c r="B520" s="19" t="s">
        <v>738</v>
      </c>
      <c r="C520" s="20">
        <v>5</v>
      </c>
      <c r="D520" s="20">
        <v>0</v>
      </c>
      <c r="E520" s="20">
        <f t="shared" ref="E520:E521" si="22">SUM(C520:D520)</f>
        <v>5</v>
      </c>
      <c r="F520" s="13" t="s">
        <v>801</v>
      </c>
    </row>
    <row r="521" spans="1:6" s="13" customFormat="1" ht="15.6" customHeight="1" x14ac:dyDescent="0.2">
      <c r="A521" s="18">
        <v>2</v>
      </c>
      <c r="B521" s="19" t="s">
        <v>739</v>
      </c>
      <c r="C521" s="20">
        <v>1</v>
      </c>
      <c r="D521" s="20">
        <v>0</v>
      </c>
      <c r="E521" s="20">
        <f t="shared" si="22"/>
        <v>1</v>
      </c>
      <c r="F521" s="13" t="s">
        <v>820</v>
      </c>
    </row>
    <row r="522" spans="1:6" s="13" customFormat="1" ht="15.95" customHeight="1" x14ac:dyDescent="0.2">
      <c r="A522" s="22" t="s">
        <v>59</v>
      </c>
      <c r="B522" s="21"/>
      <c r="C522" s="23">
        <f>SUM(C520:C521)</f>
        <v>6</v>
      </c>
      <c r="D522" s="23">
        <f>SUM(D520:D521)</f>
        <v>0</v>
      </c>
      <c r="E522" s="23">
        <f>SUM(E520:E521)</f>
        <v>6</v>
      </c>
    </row>
    <row r="523" spans="1:6" s="13" customFormat="1" ht="9.9499999999999993" customHeight="1" x14ac:dyDescent="0.2">
      <c r="A523" s="28"/>
      <c r="B523" s="29"/>
      <c r="C523" s="30"/>
      <c r="D523" s="30"/>
      <c r="E523" s="30"/>
    </row>
    <row r="524" spans="1:6" s="13" customFormat="1" ht="15.95" customHeight="1" x14ac:dyDescent="0.2">
      <c r="A524" s="73" t="s">
        <v>724</v>
      </c>
      <c r="B524" s="74"/>
      <c r="C524" s="74"/>
      <c r="D524" s="74"/>
      <c r="E524" s="75"/>
    </row>
    <row r="525" spans="1:6" s="13" customFormat="1" ht="15.95" customHeight="1" x14ac:dyDescent="0.2">
      <c r="A525" s="73" t="s">
        <v>725</v>
      </c>
      <c r="B525" s="74"/>
      <c r="C525" s="74"/>
      <c r="D525" s="74"/>
      <c r="E525" s="75"/>
    </row>
    <row r="526" spans="1:6" s="13" customFormat="1" ht="15.6" customHeight="1" x14ac:dyDescent="0.2">
      <c r="A526" s="18">
        <v>1</v>
      </c>
      <c r="B526" s="19" t="s">
        <v>726</v>
      </c>
      <c r="C526" s="20">
        <v>5</v>
      </c>
      <c r="D526" s="20">
        <v>0</v>
      </c>
      <c r="E526" s="20">
        <f t="shared" ref="E526:E531" si="23">SUM(C526:D526)</f>
        <v>5</v>
      </c>
      <c r="F526" s="13" t="s">
        <v>839</v>
      </c>
    </row>
    <row r="527" spans="1:6" s="13" customFormat="1" ht="15.6" customHeight="1" x14ac:dyDescent="0.2">
      <c r="A527" s="18">
        <v>2</v>
      </c>
      <c r="B527" s="19" t="s">
        <v>727</v>
      </c>
      <c r="C527" s="20">
        <v>1</v>
      </c>
      <c r="D527" s="20">
        <v>0</v>
      </c>
      <c r="E527" s="20">
        <f t="shared" si="23"/>
        <v>1</v>
      </c>
      <c r="F527" s="13" t="s">
        <v>840</v>
      </c>
    </row>
    <row r="528" spans="1:6" s="13" customFormat="1" ht="15.6" customHeight="1" x14ac:dyDescent="0.2">
      <c r="A528" s="18">
        <v>3</v>
      </c>
      <c r="B528" s="19" t="s">
        <v>728</v>
      </c>
      <c r="C528" s="20">
        <v>13</v>
      </c>
      <c r="D528" s="20">
        <v>0</v>
      </c>
      <c r="E528" s="20">
        <f t="shared" si="23"/>
        <v>13</v>
      </c>
      <c r="F528" s="13" t="s">
        <v>841</v>
      </c>
    </row>
    <row r="529" spans="1:6" s="13" customFormat="1" ht="15.6" customHeight="1" x14ac:dyDescent="0.2">
      <c r="A529" s="18">
        <v>4</v>
      </c>
      <c r="B529" s="19" t="s">
        <v>729</v>
      </c>
      <c r="C529" s="20">
        <v>14</v>
      </c>
      <c r="D529" s="20">
        <v>0</v>
      </c>
      <c r="E529" s="20">
        <f t="shared" si="23"/>
        <v>14</v>
      </c>
      <c r="F529" s="13" t="s">
        <v>839</v>
      </c>
    </row>
    <row r="530" spans="1:6" s="13" customFormat="1" ht="15.6" customHeight="1" x14ac:dyDescent="0.2">
      <c r="A530" s="18">
        <v>5</v>
      </c>
      <c r="B530" s="19" t="s">
        <v>731</v>
      </c>
      <c r="C530" s="20">
        <v>13</v>
      </c>
      <c r="D530" s="20">
        <v>0</v>
      </c>
      <c r="E530" s="20">
        <f t="shared" si="23"/>
        <v>13</v>
      </c>
      <c r="F530" s="13" t="s">
        <v>839</v>
      </c>
    </row>
    <row r="531" spans="1:6" s="13" customFormat="1" ht="15.6" customHeight="1" x14ac:dyDescent="0.2">
      <c r="A531" s="18">
        <v>6</v>
      </c>
      <c r="B531" s="19" t="s">
        <v>730</v>
      </c>
      <c r="C531" s="20">
        <v>13</v>
      </c>
      <c r="D531" s="20">
        <v>1</v>
      </c>
      <c r="E531" s="20">
        <f t="shared" si="23"/>
        <v>14</v>
      </c>
      <c r="F531" s="13" t="s">
        <v>840</v>
      </c>
    </row>
    <row r="532" spans="1:6" s="13" customFormat="1" ht="15.95" customHeight="1" x14ac:dyDescent="0.2">
      <c r="A532" s="22" t="s">
        <v>59</v>
      </c>
      <c r="B532" s="21"/>
      <c r="C532" s="24">
        <f>SUM(C526:C531)</f>
        <v>59</v>
      </c>
      <c r="D532" s="24">
        <f>SUM(D526:D531)</f>
        <v>1</v>
      </c>
      <c r="E532" s="24">
        <f>SUM(E526:E531)</f>
        <v>60</v>
      </c>
    </row>
    <row r="533" spans="1:6" s="13" customFormat="1" ht="9.9499999999999993" customHeight="1" x14ac:dyDescent="0.2">
      <c r="A533" s="28"/>
      <c r="B533" s="29"/>
      <c r="C533" s="30"/>
      <c r="D533" s="30"/>
      <c r="E533" s="30"/>
    </row>
    <row r="534" spans="1:6" s="13" customFormat="1" ht="15.95" customHeight="1" x14ac:dyDescent="0.2">
      <c r="A534" s="73" t="s">
        <v>732</v>
      </c>
      <c r="B534" s="74"/>
      <c r="C534" s="74"/>
      <c r="D534" s="74"/>
      <c r="E534" s="75"/>
    </row>
    <row r="535" spans="1:6" s="13" customFormat="1" ht="15.95" customHeight="1" x14ac:dyDescent="0.2">
      <c r="A535" s="76" t="s">
        <v>757</v>
      </c>
      <c r="B535" s="77"/>
      <c r="C535" s="77"/>
      <c r="D535" s="77"/>
      <c r="E535" s="78"/>
    </row>
    <row r="536" spans="1:6" s="13" customFormat="1" ht="15.95" customHeight="1" x14ac:dyDescent="0.2">
      <c r="A536" s="18">
        <v>1</v>
      </c>
      <c r="B536" s="19" t="s">
        <v>740</v>
      </c>
      <c r="C536" s="20">
        <v>21</v>
      </c>
      <c r="D536" s="20">
        <v>0</v>
      </c>
      <c r="E536" s="20">
        <f>SUM(C536:D536)</f>
        <v>21</v>
      </c>
      <c r="F536" s="13" t="s">
        <v>839</v>
      </c>
    </row>
    <row r="537" spans="1:6" s="13" customFormat="1" ht="15.95" customHeight="1" x14ac:dyDescent="0.2">
      <c r="A537" s="18">
        <v>2</v>
      </c>
      <c r="B537" s="19" t="s">
        <v>742</v>
      </c>
      <c r="C537" s="20">
        <v>1</v>
      </c>
      <c r="D537" s="20">
        <v>14</v>
      </c>
      <c r="E537" s="20">
        <f>SUM(C537:D537)</f>
        <v>15</v>
      </c>
      <c r="F537" s="13" t="s">
        <v>842</v>
      </c>
    </row>
    <row r="538" spans="1:6" s="13" customFormat="1" ht="15.95" customHeight="1" x14ac:dyDescent="0.2">
      <c r="A538" s="18">
        <v>3</v>
      </c>
      <c r="B538" s="19" t="s">
        <v>741</v>
      </c>
      <c r="C538" s="20">
        <v>12</v>
      </c>
      <c r="D538" s="20">
        <v>1</v>
      </c>
      <c r="E538" s="20">
        <f>SUM(C538:D538)</f>
        <v>13</v>
      </c>
      <c r="F538" s="13" t="s">
        <v>840</v>
      </c>
    </row>
    <row r="539" spans="1:6" s="13" customFormat="1" ht="15.95" customHeight="1" x14ac:dyDescent="0.2">
      <c r="A539" s="22" t="s">
        <v>59</v>
      </c>
      <c r="B539" s="21"/>
      <c r="C539" s="23">
        <f>SUM(C536:C538)</f>
        <v>34</v>
      </c>
      <c r="D539" s="23">
        <f>SUM(D536:D538)</f>
        <v>15</v>
      </c>
      <c r="E539" s="23">
        <f>SUM(E536:E538)</f>
        <v>49</v>
      </c>
    </row>
    <row r="540" spans="1:6" s="13" customFormat="1" ht="9.9499999999999993" customHeight="1" x14ac:dyDescent="0.2">
      <c r="A540" s="28"/>
      <c r="B540" s="29"/>
      <c r="C540" s="30"/>
      <c r="D540" s="30"/>
      <c r="E540" s="30"/>
    </row>
    <row r="541" spans="1:6" s="13" customFormat="1" ht="18" customHeight="1" x14ac:dyDescent="0.2">
      <c r="A541" s="73" t="s">
        <v>732</v>
      </c>
      <c r="B541" s="74"/>
      <c r="C541" s="74"/>
      <c r="D541" s="74"/>
      <c r="E541" s="75"/>
    </row>
    <row r="542" spans="1:6" s="13" customFormat="1" ht="18" customHeight="1" x14ac:dyDescent="0.2">
      <c r="A542" s="73" t="s">
        <v>733</v>
      </c>
      <c r="B542" s="74"/>
      <c r="C542" s="74"/>
      <c r="D542" s="74"/>
      <c r="E542" s="75"/>
    </row>
    <row r="543" spans="1:6" s="13" customFormat="1" ht="15" customHeight="1" x14ac:dyDescent="0.2">
      <c r="A543" s="18">
        <v>1</v>
      </c>
      <c r="B543" s="19" t="s">
        <v>747</v>
      </c>
      <c r="C543" s="20">
        <v>10</v>
      </c>
      <c r="D543" s="20">
        <v>0</v>
      </c>
      <c r="E543" s="20">
        <f t="shared" ref="E543:E553" si="24">SUM(C543:D543)</f>
        <v>10</v>
      </c>
      <c r="F543" s="13" t="s">
        <v>843</v>
      </c>
    </row>
    <row r="544" spans="1:6" s="13" customFormat="1" ht="15" customHeight="1" x14ac:dyDescent="0.2">
      <c r="A544" s="18">
        <v>2</v>
      </c>
      <c r="B544" s="19" t="s">
        <v>746</v>
      </c>
      <c r="C544" s="20">
        <v>18</v>
      </c>
      <c r="D544" s="20">
        <v>0</v>
      </c>
      <c r="E544" s="20">
        <f t="shared" si="24"/>
        <v>18</v>
      </c>
      <c r="F544" s="13" t="s">
        <v>844</v>
      </c>
    </row>
    <row r="545" spans="1:6" s="13" customFormat="1" ht="15" customHeight="1" x14ac:dyDescent="0.2">
      <c r="A545" s="18">
        <v>3</v>
      </c>
      <c r="B545" s="19" t="s">
        <v>748</v>
      </c>
      <c r="C545" s="20">
        <v>29</v>
      </c>
      <c r="D545" s="20">
        <v>0</v>
      </c>
      <c r="E545" s="20">
        <f t="shared" si="24"/>
        <v>29</v>
      </c>
      <c r="F545" s="13" t="s">
        <v>826</v>
      </c>
    </row>
    <row r="546" spans="1:6" s="13" customFormat="1" ht="15" customHeight="1" x14ac:dyDescent="0.2">
      <c r="A546" s="18">
        <v>4</v>
      </c>
      <c r="B546" s="19" t="s">
        <v>744</v>
      </c>
      <c r="C546" s="20">
        <v>1</v>
      </c>
      <c r="D546" s="20">
        <v>0</v>
      </c>
      <c r="E546" s="20">
        <f t="shared" si="24"/>
        <v>1</v>
      </c>
      <c r="F546" s="13" t="s">
        <v>826</v>
      </c>
    </row>
    <row r="547" spans="1:6" s="13" customFormat="1" ht="15" customHeight="1" x14ac:dyDescent="0.2">
      <c r="A547" s="18">
        <v>5</v>
      </c>
      <c r="B547" s="19" t="s">
        <v>749</v>
      </c>
      <c r="C547" s="20">
        <v>13</v>
      </c>
      <c r="D547" s="20">
        <v>0</v>
      </c>
      <c r="E547" s="20">
        <f t="shared" si="24"/>
        <v>13</v>
      </c>
      <c r="F547" s="13" t="s">
        <v>822</v>
      </c>
    </row>
    <row r="548" spans="1:6" s="13" customFormat="1" ht="15" customHeight="1" x14ac:dyDescent="0.2">
      <c r="A548" s="18">
        <v>6</v>
      </c>
      <c r="B548" s="19" t="s">
        <v>750</v>
      </c>
      <c r="C548" s="20">
        <v>27</v>
      </c>
      <c r="D548" s="20">
        <v>0</v>
      </c>
      <c r="E548" s="20">
        <f t="shared" si="24"/>
        <v>27</v>
      </c>
      <c r="F548" s="13" t="s">
        <v>801</v>
      </c>
    </row>
    <row r="549" spans="1:6" s="13" customFormat="1" ht="15" customHeight="1" x14ac:dyDescent="0.2">
      <c r="A549" s="18">
        <v>7</v>
      </c>
      <c r="B549" s="19" t="s">
        <v>745</v>
      </c>
      <c r="C549" s="20">
        <v>1</v>
      </c>
      <c r="D549" s="20">
        <v>0</v>
      </c>
      <c r="E549" s="20">
        <f t="shared" si="24"/>
        <v>1</v>
      </c>
      <c r="F549" s="13" t="s">
        <v>801</v>
      </c>
    </row>
    <row r="550" spans="1:6" s="13" customFormat="1" ht="15" customHeight="1" x14ac:dyDescent="0.2">
      <c r="A550" s="18">
        <v>8</v>
      </c>
      <c r="B550" s="19" t="s">
        <v>753</v>
      </c>
      <c r="C550" s="20">
        <v>13</v>
      </c>
      <c r="D550" s="20">
        <v>1</v>
      </c>
      <c r="E550" s="20">
        <f t="shared" si="24"/>
        <v>14</v>
      </c>
      <c r="F550" s="13" t="s">
        <v>840</v>
      </c>
    </row>
    <row r="551" spans="1:6" s="13" customFormat="1" ht="15" customHeight="1" x14ac:dyDescent="0.2">
      <c r="A551" s="18">
        <v>9</v>
      </c>
      <c r="B551" s="19" t="s">
        <v>743</v>
      </c>
      <c r="C551" s="20">
        <v>1</v>
      </c>
      <c r="D551" s="20">
        <v>0</v>
      </c>
      <c r="E551" s="20">
        <f t="shared" si="24"/>
        <v>1</v>
      </c>
      <c r="F551" s="13" t="s">
        <v>840</v>
      </c>
    </row>
    <row r="552" spans="1:6" s="13" customFormat="1" ht="15" customHeight="1" x14ac:dyDescent="0.2">
      <c r="A552" s="18">
        <v>10</v>
      </c>
      <c r="B552" s="19" t="s">
        <v>751</v>
      </c>
      <c r="C552" s="20">
        <v>0</v>
      </c>
      <c r="D552" s="20">
        <v>4</v>
      </c>
      <c r="E552" s="20">
        <f t="shared" si="24"/>
        <v>4</v>
      </c>
      <c r="F552" s="13" t="s">
        <v>819</v>
      </c>
    </row>
    <row r="553" spans="1:6" s="13" customFormat="1" ht="15" customHeight="1" x14ac:dyDescent="0.2">
      <c r="A553" s="18">
        <v>11</v>
      </c>
      <c r="B553" s="19" t="s">
        <v>752</v>
      </c>
      <c r="C553" s="20">
        <v>5</v>
      </c>
      <c r="D553" s="20">
        <v>6</v>
      </c>
      <c r="E553" s="20">
        <f t="shared" si="24"/>
        <v>11</v>
      </c>
      <c r="F553" s="13" t="s">
        <v>820</v>
      </c>
    </row>
    <row r="554" spans="1:6" s="13" customFormat="1" ht="18" customHeight="1" x14ac:dyDescent="0.2">
      <c r="A554" s="22" t="s">
        <v>59</v>
      </c>
      <c r="B554" s="21"/>
      <c r="C554" s="23">
        <f>SUM(C543:C553)</f>
        <v>118</v>
      </c>
      <c r="D554" s="23">
        <f>SUM(D543:D553)</f>
        <v>11</v>
      </c>
      <c r="E554" s="23">
        <f>SUM(E543:E553)</f>
        <v>129</v>
      </c>
    </row>
    <row r="555" spans="1:6" s="13" customFormat="1" ht="9.9499999999999993" customHeight="1" x14ac:dyDescent="0.2">
      <c r="A555" s="28"/>
      <c r="B555" s="29"/>
      <c r="C555" s="30"/>
      <c r="D555" s="30"/>
      <c r="E555" s="30"/>
    </row>
    <row r="556" spans="1:6" s="13" customFormat="1" ht="15.95" customHeight="1" x14ac:dyDescent="0.2">
      <c r="A556" s="73" t="s">
        <v>561</v>
      </c>
      <c r="B556" s="74"/>
      <c r="C556" s="74"/>
      <c r="D556" s="74"/>
      <c r="E556" s="75"/>
    </row>
    <row r="557" spans="1:6" s="13" customFormat="1" ht="15.95" customHeight="1" x14ac:dyDescent="0.2">
      <c r="A557" s="73" t="s">
        <v>68</v>
      </c>
      <c r="B557" s="74"/>
      <c r="C557" s="74"/>
      <c r="D557" s="74"/>
      <c r="E557" s="75"/>
    </row>
    <row r="558" spans="1:6" s="13" customFormat="1" ht="15.95" customHeight="1" x14ac:dyDescent="0.2">
      <c r="A558" s="18">
        <v>1</v>
      </c>
      <c r="B558" s="19" t="s">
        <v>563</v>
      </c>
      <c r="C558" s="20">
        <v>13</v>
      </c>
      <c r="D558" s="20">
        <v>0</v>
      </c>
      <c r="E558" s="20">
        <f t="shared" ref="E558" si="25">SUM(C558:D558)</f>
        <v>13</v>
      </c>
      <c r="F558" s="13" t="s">
        <v>801</v>
      </c>
    </row>
    <row r="559" spans="1:6" s="13" customFormat="1" ht="15.95" customHeight="1" x14ac:dyDescent="0.2">
      <c r="A559" s="22" t="s">
        <v>59</v>
      </c>
      <c r="B559" s="21"/>
      <c r="C559" s="24">
        <f>SUM(C558:C558)</f>
        <v>13</v>
      </c>
      <c r="D559" s="24">
        <f>SUM(D558:D558)</f>
        <v>0</v>
      </c>
      <c r="E559" s="24">
        <f>SUM(E558:E558)</f>
        <v>13</v>
      </c>
    </row>
    <row r="560" spans="1:6" s="13" customFormat="1" ht="9.9499999999999993" customHeight="1" x14ac:dyDescent="0.2">
      <c r="A560" s="28"/>
      <c r="B560" s="29"/>
      <c r="C560" s="30"/>
      <c r="D560" s="30"/>
      <c r="E560" s="30"/>
    </row>
    <row r="561" spans="1:6" s="13" customFormat="1" ht="15.95" customHeight="1" x14ac:dyDescent="0.2">
      <c r="A561" s="73" t="s">
        <v>456</v>
      </c>
      <c r="B561" s="74"/>
      <c r="C561" s="74"/>
      <c r="D561" s="74"/>
      <c r="E561" s="75"/>
    </row>
    <row r="562" spans="1:6" s="13" customFormat="1" ht="15.95" customHeight="1" x14ac:dyDescent="0.2">
      <c r="A562" s="73" t="s">
        <v>68</v>
      </c>
      <c r="B562" s="74"/>
      <c r="C562" s="74"/>
      <c r="D562" s="74"/>
      <c r="E562" s="75"/>
    </row>
    <row r="563" spans="1:6" s="13" customFormat="1" ht="15.95" customHeight="1" x14ac:dyDescent="0.2">
      <c r="A563" s="18">
        <v>1</v>
      </c>
      <c r="B563" s="19" t="s">
        <v>473</v>
      </c>
      <c r="C563" s="20">
        <v>12</v>
      </c>
      <c r="D563" s="20">
        <v>0</v>
      </c>
      <c r="E563" s="20">
        <f t="shared" ref="E563:E566" si="26">SUM(C563:D563)</f>
        <v>12</v>
      </c>
      <c r="F563" s="13" t="s">
        <v>800</v>
      </c>
    </row>
    <row r="564" spans="1:6" s="13" customFormat="1" ht="15.95" customHeight="1" x14ac:dyDescent="0.2">
      <c r="A564" s="18">
        <v>2</v>
      </c>
      <c r="B564" s="19" t="s">
        <v>474</v>
      </c>
      <c r="C564" s="20">
        <v>5</v>
      </c>
      <c r="D564" s="20">
        <v>0</v>
      </c>
      <c r="E564" s="20">
        <f t="shared" si="26"/>
        <v>5</v>
      </c>
      <c r="F564" s="13" t="s">
        <v>809</v>
      </c>
    </row>
    <row r="565" spans="1:6" s="13" customFormat="1" ht="15.95" customHeight="1" x14ac:dyDescent="0.2">
      <c r="A565" s="18">
        <v>3</v>
      </c>
      <c r="B565" s="19" t="s">
        <v>475</v>
      </c>
      <c r="C565" s="20">
        <v>20</v>
      </c>
      <c r="D565" s="20">
        <v>0</v>
      </c>
      <c r="E565" s="20">
        <f t="shared" si="26"/>
        <v>20</v>
      </c>
      <c r="F565" s="13" t="s">
        <v>801</v>
      </c>
    </row>
    <row r="566" spans="1:6" s="13" customFormat="1" ht="15.95" customHeight="1" x14ac:dyDescent="0.2">
      <c r="A566" s="18">
        <v>4</v>
      </c>
      <c r="B566" s="19" t="s">
        <v>476</v>
      </c>
      <c r="C566" s="20">
        <v>15</v>
      </c>
      <c r="D566" s="20">
        <v>2</v>
      </c>
      <c r="E566" s="20">
        <f t="shared" si="26"/>
        <v>17</v>
      </c>
      <c r="F566" s="13" t="s">
        <v>818</v>
      </c>
    </row>
    <row r="567" spans="1:6" s="13" customFormat="1" ht="15.95" customHeight="1" x14ac:dyDescent="0.2">
      <c r="A567" s="22" t="s">
        <v>59</v>
      </c>
      <c r="B567" s="21"/>
      <c r="C567" s="24">
        <f>SUM(C563:C566)</f>
        <v>52</v>
      </c>
      <c r="D567" s="24">
        <f>SUM(D563:D566)</f>
        <v>2</v>
      </c>
      <c r="E567" s="24">
        <f>SUM(E563:E566)</f>
        <v>54</v>
      </c>
    </row>
    <row r="568" spans="1:6" s="13" customFormat="1" ht="9.9499999999999993" customHeight="1" x14ac:dyDescent="0.2">
      <c r="A568" s="28"/>
      <c r="B568" s="29"/>
      <c r="C568" s="30"/>
      <c r="D568" s="30"/>
      <c r="E568" s="30"/>
    </row>
    <row r="569" spans="1:6" s="13" customFormat="1" ht="17.100000000000001" customHeight="1" x14ac:dyDescent="0.2">
      <c r="A569" s="73" t="s">
        <v>317</v>
      </c>
      <c r="B569" s="74"/>
      <c r="C569" s="74"/>
      <c r="D569" s="74"/>
      <c r="E569" s="75"/>
    </row>
    <row r="570" spans="1:6" s="13" customFormat="1" ht="17.100000000000001" customHeight="1" x14ac:dyDescent="0.2">
      <c r="A570" s="73" t="s">
        <v>68</v>
      </c>
      <c r="B570" s="74"/>
      <c r="C570" s="74"/>
      <c r="D570" s="74"/>
      <c r="E570" s="75"/>
    </row>
    <row r="571" spans="1:6" s="13" customFormat="1" ht="17.100000000000001" customHeight="1" x14ac:dyDescent="0.2">
      <c r="A571" s="18">
        <v>1</v>
      </c>
      <c r="B571" s="19" t="s">
        <v>336</v>
      </c>
      <c r="C571" s="20">
        <v>6</v>
      </c>
      <c r="D571" s="20">
        <v>3</v>
      </c>
      <c r="E571" s="20">
        <f t="shared" ref="E571" si="27">SUM(C571:D571)</f>
        <v>9</v>
      </c>
      <c r="F571" s="13" t="s">
        <v>800</v>
      </c>
    </row>
    <row r="572" spans="1:6" s="13" customFormat="1" ht="17.100000000000001" customHeight="1" x14ac:dyDescent="0.2">
      <c r="A572" s="22" t="s">
        <v>59</v>
      </c>
      <c r="B572" s="21"/>
      <c r="C572" s="24">
        <f>SUM(C571:C571)</f>
        <v>6</v>
      </c>
      <c r="D572" s="24">
        <f>SUM(D571:D571)</f>
        <v>3</v>
      </c>
      <c r="E572" s="24">
        <f>SUM(E571:E571)</f>
        <v>9</v>
      </c>
    </row>
    <row r="573" spans="1:6" s="13" customFormat="1" ht="9.9499999999999993" customHeight="1" x14ac:dyDescent="0.2">
      <c r="A573" s="28"/>
      <c r="B573" s="29"/>
      <c r="C573" s="30"/>
      <c r="D573" s="30"/>
      <c r="E573" s="30"/>
    </row>
    <row r="574" spans="1:6" s="13" customFormat="1" ht="17.100000000000001" customHeight="1" x14ac:dyDescent="0.2">
      <c r="A574" s="73" t="s">
        <v>209</v>
      </c>
      <c r="B574" s="74"/>
      <c r="C574" s="74"/>
      <c r="D574" s="74"/>
      <c r="E574" s="75"/>
    </row>
    <row r="575" spans="1:6" s="13" customFormat="1" ht="17.100000000000001" customHeight="1" x14ac:dyDescent="0.2">
      <c r="A575" s="73" t="s">
        <v>68</v>
      </c>
      <c r="B575" s="74"/>
      <c r="C575" s="74"/>
      <c r="D575" s="74"/>
      <c r="E575" s="75"/>
    </row>
    <row r="576" spans="1:6" s="13" customFormat="1" ht="17.100000000000001" customHeight="1" x14ac:dyDescent="0.2">
      <c r="A576" s="18">
        <v>1</v>
      </c>
      <c r="B576" s="19" t="s">
        <v>211</v>
      </c>
      <c r="C576" s="20">
        <v>13</v>
      </c>
      <c r="D576" s="20">
        <v>1</v>
      </c>
      <c r="E576" s="20">
        <f t="shared" ref="E576" si="28">SUM(C576:D576)</f>
        <v>14</v>
      </c>
      <c r="F576" s="13" t="s">
        <v>800</v>
      </c>
    </row>
    <row r="577" spans="1:6" s="13" customFormat="1" ht="17.100000000000001" customHeight="1" x14ac:dyDescent="0.2">
      <c r="A577" s="22" t="s">
        <v>59</v>
      </c>
      <c r="B577" s="21"/>
      <c r="C577" s="24">
        <f>SUM(C576:C576)</f>
        <v>13</v>
      </c>
      <c r="D577" s="24">
        <f>SUM(D576:D576)</f>
        <v>1</v>
      </c>
      <c r="E577" s="24">
        <f>SUM(E576:E576)</f>
        <v>14</v>
      </c>
    </row>
    <row r="578" spans="1:6" s="13" customFormat="1" ht="9.9499999999999993" customHeight="1" x14ac:dyDescent="0.2">
      <c r="A578" s="28"/>
      <c r="B578" s="29"/>
      <c r="C578" s="30"/>
      <c r="D578" s="30"/>
      <c r="E578" s="30"/>
    </row>
    <row r="579" spans="1:6" s="13" customFormat="1" ht="17.100000000000001" customHeight="1" x14ac:dyDescent="0.2">
      <c r="A579" s="73" t="s">
        <v>67</v>
      </c>
      <c r="B579" s="74"/>
      <c r="C579" s="74"/>
      <c r="D579" s="74"/>
      <c r="E579" s="75"/>
    </row>
    <row r="580" spans="1:6" s="13" customFormat="1" ht="17.100000000000001" customHeight="1" x14ac:dyDescent="0.2">
      <c r="A580" s="73" t="s">
        <v>68</v>
      </c>
      <c r="B580" s="74"/>
      <c r="C580" s="74"/>
      <c r="D580" s="74"/>
      <c r="E580" s="75"/>
    </row>
    <row r="581" spans="1:6" s="14" customFormat="1" ht="17.100000000000001" customHeight="1" x14ac:dyDescent="0.2">
      <c r="A581" s="18">
        <v>1</v>
      </c>
      <c r="B581" s="19" t="s">
        <v>108</v>
      </c>
      <c r="C581" s="20">
        <v>17</v>
      </c>
      <c r="D581" s="20">
        <v>0</v>
      </c>
      <c r="E581" s="20">
        <f t="shared" ref="E581:E582" si="29">SUM(C581:D581)</f>
        <v>17</v>
      </c>
      <c r="F581" s="13" t="s">
        <v>801</v>
      </c>
    </row>
    <row r="582" spans="1:6" s="14" customFormat="1" ht="17.100000000000001" customHeight="1" x14ac:dyDescent="0.2">
      <c r="A582" s="18">
        <v>2</v>
      </c>
      <c r="B582" s="19" t="s">
        <v>109</v>
      </c>
      <c r="C582" s="20">
        <v>17</v>
      </c>
      <c r="D582" s="20">
        <v>7</v>
      </c>
      <c r="E582" s="20">
        <f t="shared" si="29"/>
        <v>24</v>
      </c>
      <c r="F582" s="13" t="s">
        <v>821</v>
      </c>
    </row>
    <row r="583" spans="1:6" s="14" customFormat="1" ht="17.100000000000001" customHeight="1" x14ac:dyDescent="0.25">
      <c r="A583" s="22" t="s">
        <v>59</v>
      </c>
      <c r="B583" s="21"/>
      <c r="C583" s="24">
        <f>SUM(C581:C582)</f>
        <v>34</v>
      </c>
      <c r="D583" s="24">
        <f>SUM(D581:D582)</f>
        <v>7</v>
      </c>
      <c r="E583" s="24">
        <f>SUM(E581:E582)</f>
        <v>41</v>
      </c>
    </row>
    <row r="584" spans="1:6" s="15" customFormat="1" ht="9.9499999999999993" customHeight="1" x14ac:dyDescent="0.25">
      <c r="A584" s="25"/>
      <c r="B584" s="26"/>
      <c r="C584" s="27"/>
      <c r="D584" s="27"/>
      <c r="E584" s="27"/>
    </row>
    <row r="585" spans="1:6" s="13" customFormat="1" ht="17.100000000000001" customHeight="1" x14ac:dyDescent="0.2">
      <c r="A585" s="73" t="s">
        <v>653</v>
      </c>
      <c r="B585" s="74"/>
      <c r="C585" s="74"/>
      <c r="D585" s="74"/>
      <c r="E585" s="75"/>
    </row>
    <row r="586" spans="1:6" s="13" customFormat="1" ht="17.100000000000001" customHeight="1" x14ac:dyDescent="0.2">
      <c r="A586" s="73" t="s">
        <v>111</v>
      </c>
      <c r="B586" s="74"/>
      <c r="C586" s="74"/>
      <c r="D586" s="74"/>
      <c r="E586" s="75"/>
    </row>
    <row r="587" spans="1:6" s="13" customFormat="1" ht="17.100000000000001" customHeight="1" x14ac:dyDescent="0.2">
      <c r="A587" s="18">
        <v>1</v>
      </c>
      <c r="B587" s="19" t="s">
        <v>720</v>
      </c>
      <c r="C587" s="20">
        <v>17</v>
      </c>
      <c r="D587" s="20">
        <v>0</v>
      </c>
      <c r="E587" s="20">
        <f t="shared" ref="E587:E605" si="30">SUM(C587:D587)</f>
        <v>17</v>
      </c>
      <c r="F587" s="13" t="s">
        <v>800</v>
      </c>
    </row>
    <row r="588" spans="1:6" s="13" customFormat="1" ht="17.100000000000001" customHeight="1" x14ac:dyDescent="0.2">
      <c r="A588" s="18">
        <v>2</v>
      </c>
      <c r="B588" s="19" t="s">
        <v>718</v>
      </c>
      <c r="C588" s="20">
        <v>17</v>
      </c>
      <c r="D588" s="20">
        <v>0</v>
      </c>
      <c r="E588" s="20">
        <f t="shared" si="30"/>
        <v>17</v>
      </c>
      <c r="F588" s="13" t="s">
        <v>802</v>
      </c>
    </row>
    <row r="589" spans="1:6" s="13" customFormat="1" ht="17.100000000000001" customHeight="1" x14ac:dyDescent="0.2">
      <c r="A589" s="18">
        <v>3</v>
      </c>
      <c r="B589" s="19" t="s">
        <v>719</v>
      </c>
      <c r="C589" s="20">
        <v>9</v>
      </c>
      <c r="D589" s="20">
        <v>1</v>
      </c>
      <c r="E589" s="20">
        <f t="shared" si="30"/>
        <v>10</v>
      </c>
      <c r="F589" s="13" t="s">
        <v>803</v>
      </c>
    </row>
    <row r="590" spans="1:6" s="13" customFormat="1" ht="17.100000000000001" customHeight="1" x14ac:dyDescent="0.2">
      <c r="A590" s="18">
        <v>4</v>
      </c>
      <c r="B590" s="19" t="s">
        <v>708</v>
      </c>
      <c r="C590" s="20">
        <v>20</v>
      </c>
      <c r="D590" s="20">
        <v>0</v>
      </c>
      <c r="E590" s="20">
        <f t="shared" si="30"/>
        <v>20</v>
      </c>
      <c r="F590" s="13" t="s">
        <v>826</v>
      </c>
    </row>
    <row r="591" spans="1:6" s="13" customFormat="1" ht="17.100000000000001" customHeight="1" x14ac:dyDescent="0.2">
      <c r="A591" s="18">
        <v>5</v>
      </c>
      <c r="B591" s="19" t="s">
        <v>717</v>
      </c>
      <c r="C591" s="20">
        <v>11</v>
      </c>
      <c r="D591" s="20">
        <v>0</v>
      </c>
      <c r="E591" s="20">
        <f t="shared" si="30"/>
        <v>11</v>
      </c>
      <c r="F591" s="13" t="s">
        <v>808</v>
      </c>
    </row>
    <row r="592" spans="1:6" s="13" customFormat="1" ht="17.100000000000001" customHeight="1" x14ac:dyDescent="0.2">
      <c r="A592" s="18">
        <v>6</v>
      </c>
      <c r="B592" s="19" t="s">
        <v>705</v>
      </c>
      <c r="C592" s="20">
        <v>29</v>
      </c>
      <c r="D592" s="20">
        <v>0</v>
      </c>
      <c r="E592" s="20">
        <f t="shared" si="30"/>
        <v>29</v>
      </c>
      <c r="F592" s="13" t="s">
        <v>809</v>
      </c>
    </row>
    <row r="593" spans="1:6" s="13" customFormat="1" ht="17.100000000000001" customHeight="1" x14ac:dyDescent="0.2">
      <c r="A593" s="18">
        <v>7</v>
      </c>
      <c r="B593" s="19" t="s">
        <v>716</v>
      </c>
      <c r="C593" s="20">
        <v>4</v>
      </c>
      <c r="D593" s="20">
        <v>0</v>
      </c>
      <c r="E593" s="20">
        <f t="shared" si="30"/>
        <v>4</v>
      </c>
      <c r="F593" s="13" t="s">
        <v>822</v>
      </c>
    </row>
    <row r="594" spans="1:6" s="13" customFormat="1" ht="17.100000000000001" customHeight="1" x14ac:dyDescent="0.2">
      <c r="A594" s="18">
        <v>8</v>
      </c>
      <c r="B594" s="19" t="s">
        <v>706</v>
      </c>
      <c r="C594" s="20">
        <v>25</v>
      </c>
      <c r="D594" s="20">
        <v>0</v>
      </c>
      <c r="E594" s="20">
        <f t="shared" si="30"/>
        <v>25</v>
      </c>
      <c r="F594" s="13" t="s">
        <v>801</v>
      </c>
    </row>
    <row r="595" spans="1:6" s="13" customFormat="1" ht="17.100000000000001" customHeight="1" x14ac:dyDescent="0.2">
      <c r="A595" s="18">
        <v>9</v>
      </c>
      <c r="B595" s="19" t="s">
        <v>723</v>
      </c>
      <c r="C595" s="20">
        <v>15</v>
      </c>
      <c r="D595" s="20">
        <v>0</v>
      </c>
      <c r="E595" s="20">
        <f t="shared" si="30"/>
        <v>15</v>
      </c>
      <c r="F595" s="13" t="s">
        <v>801</v>
      </c>
    </row>
    <row r="596" spans="1:6" s="13" customFormat="1" ht="17.100000000000001" customHeight="1" x14ac:dyDescent="0.2">
      <c r="A596" s="18">
        <v>10</v>
      </c>
      <c r="B596" s="19" t="s">
        <v>722</v>
      </c>
      <c r="C596" s="20">
        <v>16</v>
      </c>
      <c r="D596" s="20">
        <v>0</v>
      </c>
      <c r="E596" s="20">
        <f t="shared" si="30"/>
        <v>16</v>
      </c>
      <c r="F596" s="13" t="s">
        <v>801</v>
      </c>
    </row>
    <row r="597" spans="1:6" s="13" customFormat="1" ht="17.100000000000001" customHeight="1" x14ac:dyDescent="0.2">
      <c r="A597" s="18">
        <v>11</v>
      </c>
      <c r="B597" s="19" t="s">
        <v>721</v>
      </c>
      <c r="C597" s="20">
        <v>3</v>
      </c>
      <c r="D597" s="20">
        <v>9</v>
      </c>
      <c r="E597" s="20">
        <f t="shared" si="30"/>
        <v>12</v>
      </c>
      <c r="F597" s="13" t="s">
        <v>845</v>
      </c>
    </row>
    <row r="598" spans="1:6" s="13" customFormat="1" ht="17.100000000000001" customHeight="1" x14ac:dyDescent="0.2">
      <c r="A598" s="18">
        <v>12</v>
      </c>
      <c r="B598" s="19" t="s">
        <v>710</v>
      </c>
      <c r="C598" s="20">
        <v>13</v>
      </c>
      <c r="D598" s="20">
        <v>0</v>
      </c>
      <c r="E598" s="20">
        <f t="shared" si="30"/>
        <v>13</v>
      </c>
      <c r="F598" s="13" t="s">
        <v>835</v>
      </c>
    </row>
    <row r="599" spans="1:6" s="13" customFormat="1" ht="17.100000000000001" customHeight="1" x14ac:dyDescent="0.2">
      <c r="A599" s="18">
        <v>13</v>
      </c>
      <c r="B599" s="19" t="s">
        <v>709</v>
      </c>
      <c r="C599" s="20">
        <v>15</v>
      </c>
      <c r="D599" s="20">
        <v>0</v>
      </c>
      <c r="E599" s="20">
        <f t="shared" si="30"/>
        <v>15</v>
      </c>
      <c r="F599" s="13" t="s">
        <v>815</v>
      </c>
    </row>
    <row r="600" spans="1:6" s="13" customFormat="1" ht="17.100000000000001" customHeight="1" x14ac:dyDescent="0.2">
      <c r="A600" s="18">
        <v>14</v>
      </c>
      <c r="B600" s="19" t="s">
        <v>707</v>
      </c>
      <c r="C600" s="20">
        <v>14</v>
      </c>
      <c r="D600" s="20">
        <v>3</v>
      </c>
      <c r="E600" s="20">
        <f t="shared" si="30"/>
        <v>17</v>
      </c>
      <c r="F600" s="13" t="s">
        <v>816</v>
      </c>
    </row>
    <row r="601" spans="1:6" s="13" customFormat="1" ht="17.100000000000001" customHeight="1" x14ac:dyDescent="0.2">
      <c r="A601" s="18">
        <v>15</v>
      </c>
      <c r="B601" s="19" t="s">
        <v>711</v>
      </c>
      <c r="C601" s="20">
        <v>8</v>
      </c>
      <c r="D601" s="20">
        <v>0</v>
      </c>
      <c r="E601" s="20">
        <f t="shared" si="30"/>
        <v>8</v>
      </c>
      <c r="F601" s="13" t="s">
        <v>817</v>
      </c>
    </row>
    <row r="602" spans="1:6" s="13" customFormat="1" ht="17.100000000000001" customHeight="1" x14ac:dyDescent="0.2">
      <c r="A602" s="18">
        <v>16</v>
      </c>
      <c r="B602" s="19" t="s">
        <v>712</v>
      </c>
      <c r="C602" s="20">
        <v>27</v>
      </c>
      <c r="D602" s="20">
        <v>1</v>
      </c>
      <c r="E602" s="20">
        <f t="shared" si="30"/>
        <v>28</v>
      </c>
      <c r="F602" s="13" t="s">
        <v>818</v>
      </c>
    </row>
    <row r="603" spans="1:6" s="13" customFormat="1" ht="17.100000000000001" customHeight="1" x14ac:dyDescent="0.2">
      <c r="A603" s="18">
        <v>17</v>
      </c>
      <c r="B603" s="19" t="s">
        <v>714</v>
      </c>
      <c r="C603" s="20">
        <v>3</v>
      </c>
      <c r="D603" s="20">
        <v>9</v>
      </c>
      <c r="E603" s="20">
        <f t="shared" si="30"/>
        <v>12</v>
      </c>
      <c r="F603" s="13" t="s">
        <v>819</v>
      </c>
    </row>
    <row r="604" spans="1:6" s="13" customFormat="1" ht="17.100000000000001" customHeight="1" x14ac:dyDescent="0.2">
      <c r="A604" s="18">
        <v>18</v>
      </c>
      <c r="B604" s="19" t="s">
        <v>715</v>
      </c>
      <c r="C604" s="20">
        <v>14</v>
      </c>
      <c r="D604" s="20">
        <v>6</v>
      </c>
      <c r="E604" s="20">
        <f t="shared" si="30"/>
        <v>20</v>
      </c>
      <c r="F604" s="13" t="s">
        <v>820</v>
      </c>
    </row>
    <row r="605" spans="1:6" s="13" customFormat="1" ht="17.100000000000001" customHeight="1" x14ac:dyDescent="0.2">
      <c r="A605" s="18">
        <v>19</v>
      </c>
      <c r="B605" s="19" t="s">
        <v>713</v>
      </c>
      <c r="C605" s="20">
        <v>7</v>
      </c>
      <c r="D605" s="20">
        <v>13</v>
      </c>
      <c r="E605" s="20">
        <f t="shared" si="30"/>
        <v>20</v>
      </c>
      <c r="F605" s="13" t="s">
        <v>821</v>
      </c>
    </row>
    <row r="606" spans="1:6" s="13" customFormat="1" ht="17.100000000000001" customHeight="1" x14ac:dyDescent="0.2">
      <c r="A606" s="22" t="s">
        <v>59</v>
      </c>
      <c r="B606" s="21"/>
      <c r="C606" s="24">
        <f>SUM(C587:C605)</f>
        <v>267</v>
      </c>
      <c r="D606" s="24">
        <f>SUM(D587:D605)</f>
        <v>42</v>
      </c>
      <c r="E606" s="24">
        <f>SUM(E587:E605)</f>
        <v>309</v>
      </c>
    </row>
    <row r="607" spans="1:6" s="13" customFormat="1" ht="9.9499999999999993" customHeight="1" x14ac:dyDescent="0.2">
      <c r="A607" s="28"/>
      <c r="B607" s="29"/>
      <c r="C607" s="30"/>
      <c r="D607" s="30"/>
      <c r="E607" s="30"/>
    </row>
    <row r="608" spans="1:6" s="13" customFormat="1" ht="17.100000000000001" customHeight="1" x14ac:dyDescent="0.2">
      <c r="A608" s="73" t="s">
        <v>564</v>
      </c>
      <c r="B608" s="74"/>
      <c r="C608" s="74"/>
      <c r="D608" s="74"/>
      <c r="E608" s="75"/>
    </row>
    <row r="609" spans="1:6" s="13" customFormat="1" ht="17.100000000000001" customHeight="1" x14ac:dyDescent="0.2">
      <c r="A609" s="73" t="s">
        <v>111</v>
      </c>
      <c r="B609" s="74"/>
      <c r="C609" s="74"/>
      <c r="D609" s="74"/>
      <c r="E609" s="75"/>
    </row>
    <row r="610" spans="1:6" s="13" customFormat="1" ht="17.100000000000001" customHeight="1" x14ac:dyDescent="0.2">
      <c r="A610" s="18">
        <v>1</v>
      </c>
      <c r="B610" s="19" t="s">
        <v>632</v>
      </c>
      <c r="C610" s="20">
        <v>37</v>
      </c>
      <c r="D610" s="20">
        <v>0</v>
      </c>
      <c r="E610" s="20">
        <f t="shared" ref="E610:E640" si="31">SUM(C610:D610)</f>
        <v>37</v>
      </c>
      <c r="F610" s="13" t="s">
        <v>800</v>
      </c>
    </row>
    <row r="611" spans="1:6" s="13" customFormat="1" ht="17.100000000000001" customHeight="1" x14ac:dyDescent="0.2">
      <c r="A611" s="18">
        <v>2</v>
      </c>
      <c r="B611" s="19" t="s">
        <v>631</v>
      </c>
      <c r="C611" s="20">
        <v>11</v>
      </c>
      <c r="D611" s="20">
        <v>0</v>
      </c>
      <c r="E611" s="20">
        <f t="shared" si="31"/>
        <v>11</v>
      </c>
      <c r="F611" s="13" t="s">
        <v>802</v>
      </c>
    </row>
    <row r="612" spans="1:6" s="13" customFormat="1" ht="17.100000000000001" customHeight="1" x14ac:dyDescent="0.2">
      <c r="A612" s="18">
        <v>3</v>
      </c>
      <c r="B612" s="19" t="s">
        <v>643</v>
      </c>
      <c r="C612" s="20">
        <v>15</v>
      </c>
      <c r="D612" s="20">
        <v>0</v>
      </c>
      <c r="E612" s="20">
        <f t="shared" si="31"/>
        <v>15</v>
      </c>
      <c r="F612" s="13" t="s">
        <v>804</v>
      </c>
    </row>
    <row r="613" spans="1:6" s="13" customFormat="1" ht="17.100000000000001" customHeight="1" x14ac:dyDescent="0.2">
      <c r="A613" s="18">
        <v>4</v>
      </c>
      <c r="B613" s="19" t="s">
        <v>644</v>
      </c>
      <c r="C613" s="20">
        <v>16</v>
      </c>
      <c r="D613" s="20">
        <v>0</v>
      </c>
      <c r="E613" s="20">
        <f t="shared" si="31"/>
        <v>16</v>
      </c>
      <c r="F613" s="13" t="s">
        <v>806</v>
      </c>
    </row>
    <row r="614" spans="1:6" s="13" customFormat="1" ht="17.100000000000001" customHeight="1" x14ac:dyDescent="0.2">
      <c r="A614" s="18">
        <v>5</v>
      </c>
      <c r="B614" s="19" t="s">
        <v>645</v>
      </c>
      <c r="C614" s="20">
        <v>15</v>
      </c>
      <c r="D614" s="20">
        <v>0</v>
      </c>
      <c r="E614" s="20">
        <f t="shared" si="31"/>
        <v>15</v>
      </c>
      <c r="F614" s="13" t="s">
        <v>807</v>
      </c>
    </row>
    <row r="615" spans="1:6" s="13" customFormat="1" ht="17.100000000000001" customHeight="1" x14ac:dyDescent="0.2">
      <c r="A615" s="18">
        <v>6</v>
      </c>
      <c r="B615" s="19" t="s">
        <v>636</v>
      </c>
      <c r="C615" s="20">
        <v>27</v>
      </c>
      <c r="D615" s="20">
        <v>0</v>
      </c>
      <c r="E615" s="20">
        <f t="shared" si="31"/>
        <v>27</v>
      </c>
      <c r="F615" s="13" t="s">
        <v>807</v>
      </c>
    </row>
    <row r="616" spans="1:6" s="13" customFormat="1" ht="17.100000000000001" customHeight="1" x14ac:dyDescent="0.2">
      <c r="A616" s="18">
        <v>7</v>
      </c>
      <c r="B616" s="19" t="s">
        <v>649</v>
      </c>
      <c r="C616" s="20">
        <v>25</v>
      </c>
      <c r="D616" s="20">
        <v>0</v>
      </c>
      <c r="E616" s="20">
        <f t="shared" si="31"/>
        <v>25</v>
      </c>
      <c r="F616" s="13" t="s">
        <v>809</v>
      </c>
    </row>
    <row r="617" spans="1:6" s="13" customFormat="1" ht="17.100000000000001" customHeight="1" x14ac:dyDescent="0.2">
      <c r="A617" s="18">
        <v>8</v>
      </c>
      <c r="B617" s="19" t="s">
        <v>641</v>
      </c>
      <c r="C617" s="20">
        <v>8</v>
      </c>
      <c r="D617" s="20">
        <v>0</v>
      </c>
      <c r="E617" s="20">
        <f t="shared" si="31"/>
        <v>8</v>
      </c>
      <c r="F617" s="13" t="s">
        <v>846</v>
      </c>
    </row>
    <row r="618" spans="1:6" s="13" customFormat="1" ht="17.100000000000001" customHeight="1" x14ac:dyDescent="0.2">
      <c r="A618" s="18">
        <v>9</v>
      </c>
      <c r="B618" s="19" t="s">
        <v>650</v>
      </c>
      <c r="C618" s="20">
        <v>12</v>
      </c>
      <c r="D618" s="20">
        <v>0</v>
      </c>
      <c r="E618" s="20">
        <f t="shared" si="31"/>
        <v>12</v>
      </c>
      <c r="F618" s="13" t="s">
        <v>801</v>
      </c>
    </row>
    <row r="619" spans="1:6" s="13" customFormat="1" ht="17.100000000000001" customHeight="1" x14ac:dyDescent="0.2">
      <c r="A619" s="18">
        <v>10</v>
      </c>
      <c r="B619" s="19" t="s">
        <v>623</v>
      </c>
      <c r="C619" s="20">
        <v>16</v>
      </c>
      <c r="D619" s="20">
        <v>0</v>
      </c>
      <c r="E619" s="20">
        <f t="shared" si="31"/>
        <v>16</v>
      </c>
      <c r="F619" s="13" t="s">
        <v>801</v>
      </c>
    </row>
    <row r="620" spans="1:6" s="13" customFormat="1" ht="17.100000000000001" customHeight="1" x14ac:dyDescent="0.2">
      <c r="A620" s="18">
        <v>11</v>
      </c>
      <c r="B620" s="19" t="s">
        <v>622</v>
      </c>
      <c r="C620" s="20">
        <v>15</v>
      </c>
      <c r="D620" s="20">
        <v>0</v>
      </c>
      <c r="E620" s="20">
        <f t="shared" si="31"/>
        <v>15</v>
      </c>
      <c r="F620" s="13" t="s">
        <v>801</v>
      </c>
    </row>
    <row r="621" spans="1:6" s="13" customFormat="1" ht="17.100000000000001" customHeight="1" x14ac:dyDescent="0.2">
      <c r="A621" s="18">
        <v>12</v>
      </c>
      <c r="B621" s="19" t="s">
        <v>621</v>
      </c>
      <c r="C621" s="20">
        <v>20</v>
      </c>
      <c r="D621" s="20">
        <v>0</v>
      </c>
      <c r="E621" s="20">
        <f t="shared" si="31"/>
        <v>20</v>
      </c>
      <c r="F621" s="13" t="s">
        <v>801</v>
      </c>
    </row>
    <row r="622" spans="1:6" s="13" customFormat="1" ht="17.100000000000001" customHeight="1" x14ac:dyDescent="0.2">
      <c r="A622" s="18">
        <v>13</v>
      </c>
      <c r="B622" s="19" t="s">
        <v>635</v>
      </c>
      <c r="C622" s="20">
        <v>11</v>
      </c>
      <c r="D622" s="20">
        <v>0</v>
      </c>
      <c r="E622" s="20">
        <f t="shared" si="31"/>
        <v>11</v>
      </c>
      <c r="F622" s="13" t="s">
        <v>801</v>
      </c>
    </row>
    <row r="623" spans="1:6" s="13" customFormat="1" ht="17.100000000000001" customHeight="1" x14ac:dyDescent="0.2">
      <c r="A623" s="18">
        <v>14</v>
      </c>
      <c r="B623" s="19" t="s">
        <v>633</v>
      </c>
      <c r="C623" s="20">
        <v>4</v>
      </c>
      <c r="D623" s="20">
        <v>15</v>
      </c>
      <c r="E623" s="20">
        <f t="shared" si="31"/>
        <v>19</v>
      </c>
      <c r="F623" s="13" t="s">
        <v>845</v>
      </c>
    </row>
    <row r="624" spans="1:6" s="13" customFormat="1" ht="17.100000000000001" customHeight="1" x14ac:dyDescent="0.2">
      <c r="A624" s="18">
        <v>15</v>
      </c>
      <c r="B624" s="19" t="s">
        <v>646</v>
      </c>
      <c r="C624" s="20">
        <v>7</v>
      </c>
      <c r="D624" s="20">
        <v>1</v>
      </c>
      <c r="E624" s="20">
        <f t="shared" si="31"/>
        <v>8</v>
      </c>
      <c r="F624" s="13" t="s">
        <v>813</v>
      </c>
    </row>
    <row r="625" spans="1:6" s="13" customFormat="1" ht="17.100000000000001" customHeight="1" x14ac:dyDescent="0.2">
      <c r="A625" s="18">
        <v>16</v>
      </c>
      <c r="B625" s="19" t="s">
        <v>625</v>
      </c>
      <c r="C625" s="20">
        <v>15</v>
      </c>
      <c r="D625" s="20">
        <v>0</v>
      </c>
      <c r="E625" s="20">
        <f t="shared" si="31"/>
        <v>15</v>
      </c>
      <c r="F625" s="13" t="s">
        <v>835</v>
      </c>
    </row>
    <row r="626" spans="1:6" s="13" customFormat="1" ht="17.100000000000001" customHeight="1" x14ac:dyDescent="0.2">
      <c r="A626" s="18">
        <v>17</v>
      </c>
      <c r="B626" s="19" t="s">
        <v>642</v>
      </c>
      <c r="C626" s="20">
        <v>8</v>
      </c>
      <c r="D626" s="20">
        <v>3</v>
      </c>
      <c r="E626" s="20">
        <f t="shared" si="31"/>
        <v>11</v>
      </c>
      <c r="F626" s="13" t="s">
        <v>823</v>
      </c>
    </row>
    <row r="627" spans="1:6" s="13" customFormat="1" ht="17.100000000000001" customHeight="1" x14ac:dyDescent="0.2">
      <c r="A627" s="18">
        <v>18</v>
      </c>
      <c r="B627" s="19" t="s">
        <v>639</v>
      </c>
      <c r="C627" s="20">
        <v>11</v>
      </c>
      <c r="D627" s="20">
        <v>2</v>
      </c>
      <c r="E627" s="20">
        <f t="shared" si="31"/>
        <v>13</v>
      </c>
      <c r="F627" s="13" t="s">
        <v>823</v>
      </c>
    </row>
    <row r="628" spans="1:6" s="13" customFormat="1" ht="17.100000000000001" customHeight="1" x14ac:dyDescent="0.2">
      <c r="A628" s="18">
        <v>19</v>
      </c>
      <c r="B628" s="19" t="s">
        <v>624</v>
      </c>
      <c r="C628" s="20">
        <v>12</v>
      </c>
      <c r="D628" s="20">
        <v>3</v>
      </c>
      <c r="E628" s="20">
        <f t="shared" si="31"/>
        <v>15</v>
      </c>
      <c r="F628" s="13" t="s">
        <v>815</v>
      </c>
    </row>
    <row r="629" spans="1:6" s="13" customFormat="1" ht="17.100000000000001" customHeight="1" x14ac:dyDescent="0.2">
      <c r="A629" s="18">
        <v>20</v>
      </c>
      <c r="B629" s="19" t="s">
        <v>651</v>
      </c>
      <c r="C629" s="20">
        <v>15</v>
      </c>
      <c r="D629" s="20">
        <v>5</v>
      </c>
      <c r="E629" s="20">
        <f t="shared" si="31"/>
        <v>20</v>
      </c>
      <c r="F629" s="13" t="s">
        <v>816</v>
      </c>
    </row>
    <row r="630" spans="1:6" s="13" customFormat="1" ht="17.100000000000001" customHeight="1" x14ac:dyDescent="0.2">
      <c r="A630" s="18">
        <v>21</v>
      </c>
      <c r="B630" s="19" t="s">
        <v>626</v>
      </c>
      <c r="C630" s="20">
        <v>8</v>
      </c>
      <c r="D630" s="20">
        <v>0</v>
      </c>
      <c r="E630" s="20">
        <f t="shared" si="31"/>
        <v>8</v>
      </c>
      <c r="F630" s="13" t="s">
        <v>817</v>
      </c>
    </row>
    <row r="631" spans="1:6" s="13" customFormat="1" ht="17.100000000000001" customHeight="1" x14ac:dyDescent="0.2">
      <c r="A631" s="18">
        <v>22</v>
      </c>
      <c r="B631" s="19" t="s">
        <v>637</v>
      </c>
      <c r="C631" s="20">
        <v>9</v>
      </c>
      <c r="D631" s="20">
        <v>1</v>
      </c>
      <c r="E631" s="20">
        <f t="shared" si="31"/>
        <v>10</v>
      </c>
      <c r="F631" s="13" t="s">
        <v>817</v>
      </c>
    </row>
    <row r="632" spans="1:6" s="13" customFormat="1" ht="17.100000000000001" customHeight="1" x14ac:dyDescent="0.2">
      <c r="A632" s="18">
        <v>23</v>
      </c>
      <c r="B632" s="19" t="s">
        <v>627</v>
      </c>
      <c r="C632" s="20">
        <v>12</v>
      </c>
      <c r="D632" s="20">
        <v>1</v>
      </c>
      <c r="E632" s="20">
        <f t="shared" si="31"/>
        <v>13</v>
      </c>
      <c r="F632" s="13" t="s">
        <v>818</v>
      </c>
    </row>
    <row r="633" spans="1:6" s="13" customFormat="1" ht="17.100000000000001" customHeight="1" x14ac:dyDescent="0.2">
      <c r="A633" s="18">
        <v>24</v>
      </c>
      <c r="B633" s="19" t="s">
        <v>647</v>
      </c>
      <c r="C633" s="20">
        <v>1</v>
      </c>
      <c r="D633" s="20">
        <v>4</v>
      </c>
      <c r="E633" s="20">
        <f t="shared" si="31"/>
        <v>5</v>
      </c>
      <c r="F633" s="13" t="s">
        <v>830</v>
      </c>
    </row>
    <row r="634" spans="1:6" s="13" customFormat="1" ht="17.100000000000001" customHeight="1" x14ac:dyDescent="0.2">
      <c r="A634" s="18">
        <v>25</v>
      </c>
      <c r="B634" s="19" t="s">
        <v>629</v>
      </c>
      <c r="C634" s="20">
        <v>5</v>
      </c>
      <c r="D634" s="20">
        <v>18</v>
      </c>
      <c r="E634" s="20">
        <f t="shared" si="31"/>
        <v>23</v>
      </c>
      <c r="F634" s="13" t="s">
        <v>819</v>
      </c>
    </row>
    <row r="635" spans="1:6" s="13" customFormat="1" ht="17.100000000000001" customHeight="1" x14ac:dyDescent="0.2">
      <c r="A635" s="18">
        <v>26</v>
      </c>
      <c r="B635" s="19" t="s">
        <v>630</v>
      </c>
      <c r="C635" s="20">
        <v>2</v>
      </c>
      <c r="D635" s="20">
        <v>6</v>
      </c>
      <c r="E635" s="20">
        <f t="shared" si="31"/>
        <v>8</v>
      </c>
      <c r="F635" s="13" t="s">
        <v>820</v>
      </c>
    </row>
    <row r="636" spans="1:6" s="13" customFormat="1" ht="17.100000000000001" customHeight="1" x14ac:dyDescent="0.2">
      <c r="A636" s="18">
        <v>27</v>
      </c>
      <c r="B636" s="19" t="s">
        <v>640</v>
      </c>
      <c r="C636" s="20">
        <v>1</v>
      </c>
      <c r="D636" s="20">
        <v>7</v>
      </c>
      <c r="E636" s="20">
        <f t="shared" si="31"/>
        <v>8</v>
      </c>
      <c r="F636" s="13" t="s">
        <v>820</v>
      </c>
    </row>
    <row r="637" spans="1:6" s="13" customFormat="1" ht="17.100000000000001" customHeight="1" x14ac:dyDescent="0.2">
      <c r="A637" s="18">
        <v>28</v>
      </c>
      <c r="B637" s="19" t="s">
        <v>628</v>
      </c>
      <c r="C637" s="20">
        <v>7</v>
      </c>
      <c r="D637" s="20">
        <v>8</v>
      </c>
      <c r="E637" s="20">
        <f t="shared" si="31"/>
        <v>15</v>
      </c>
      <c r="F637" s="13" t="s">
        <v>821</v>
      </c>
    </row>
    <row r="638" spans="1:6" s="13" customFormat="1" ht="17.100000000000001" customHeight="1" x14ac:dyDescent="0.2">
      <c r="A638" s="18">
        <v>29</v>
      </c>
      <c r="B638" s="19" t="s">
        <v>634</v>
      </c>
      <c r="C638" s="20">
        <v>5</v>
      </c>
      <c r="D638" s="20">
        <v>4</v>
      </c>
      <c r="E638" s="20">
        <f t="shared" si="31"/>
        <v>9</v>
      </c>
      <c r="F638" s="13" t="s">
        <v>821</v>
      </c>
    </row>
    <row r="639" spans="1:6" s="13" customFormat="1" ht="17.100000000000001" customHeight="1" x14ac:dyDescent="0.2">
      <c r="A639" s="18">
        <v>30</v>
      </c>
      <c r="B639" s="19" t="s">
        <v>638</v>
      </c>
      <c r="C639" s="20">
        <v>7</v>
      </c>
      <c r="D639" s="20">
        <v>9</v>
      </c>
      <c r="E639" s="20">
        <f t="shared" si="31"/>
        <v>16</v>
      </c>
      <c r="F639" s="13" t="s">
        <v>821</v>
      </c>
    </row>
    <row r="640" spans="1:6" s="13" customFormat="1" ht="17.100000000000001" customHeight="1" x14ac:dyDescent="0.2">
      <c r="A640" s="18">
        <v>31</v>
      </c>
      <c r="B640" s="19" t="s">
        <v>648</v>
      </c>
      <c r="C640" s="20">
        <v>4</v>
      </c>
      <c r="D640" s="20">
        <v>0</v>
      </c>
      <c r="E640" s="20">
        <f t="shared" si="31"/>
        <v>4</v>
      </c>
      <c r="F640" s="13" t="s">
        <v>825</v>
      </c>
    </row>
    <row r="641" spans="1:6" s="13" customFormat="1" ht="17.100000000000001" customHeight="1" x14ac:dyDescent="0.2">
      <c r="A641" s="22" t="s">
        <v>59</v>
      </c>
      <c r="B641" s="21"/>
      <c r="C641" s="24">
        <f>SUM(C610:C640)</f>
        <v>361</v>
      </c>
      <c r="D641" s="24">
        <f>SUM(D610:D640)</f>
        <v>87</v>
      </c>
      <c r="E641" s="24">
        <f>SUM(E610:E640)</f>
        <v>448</v>
      </c>
    </row>
    <row r="642" spans="1:6" s="13" customFormat="1" ht="9.9499999999999993" customHeight="1" x14ac:dyDescent="0.2">
      <c r="A642" s="28"/>
      <c r="B642" s="29"/>
      <c r="C642" s="30"/>
      <c r="D642" s="30"/>
      <c r="E642" s="30"/>
    </row>
    <row r="643" spans="1:6" s="13" customFormat="1" ht="17.100000000000001" customHeight="1" x14ac:dyDescent="0.2">
      <c r="A643" s="73" t="s">
        <v>477</v>
      </c>
      <c r="B643" s="74"/>
      <c r="C643" s="74"/>
      <c r="D643" s="74"/>
      <c r="E643" s="75"/>
    </row>
    <row r="644" spans="1:6" s="13" customFormat="1" ht="17.100000000000001" customHeight="1" x14ac:dyDescent="0.2">
      <c r="A644" s="73" t="s">
        <v>111</v>
      </c>
      <c r="B644" s="74"/>
      <c r="C644" s="74"/>
      <c r="D644" s="74"/>
      <c r="E644" s="75"/>
    </row>
    <row r="645" spans="1:6" s="13" customFormat="1" ht="17.100000000000001" customHeight="1" x14ac:dyDescent="0.2">
      <c r="A645" s="18">
        <v>1</v>
      </c>
      <c r="B645" s="19" t="s">
        <v>537</v>
      </c>
      <c r="C645" s="20">
        <v>10</v>
      </c>
      <c r="D645" s="20">
        <v>0</v>
      </c>
      <c r="E645" s="20">
        <f t="shared" ref="E645:E683" si="32">SUM(C645:D645)</f>
        <v>10</v>
      </c>
      <c r="F645" s="13" t="s">
        <v>800</v>
      </c>
    </row>
    <row r="646" spans="1:6" s="13" customFormat="1" ht="17.100000000000001" customHeight="1" x14ac:dyDescent="0.2">
      <c r="A646" s="18">
        <v>2</v>
      </c>
      <c r="B646" s="19" t="s">
        <v>528</v>
      </c>
      <c r="C646" s="20">
        <v>10</v>
      </c>
      <c r="D646" s="20">
        <v>0</v>
      </c>
      <c r="E646" s="20">
        <f t="shared" si="32"/>
        <v>10</v>
      </c>
      <c r="F646" s="13" t="s">
        <v>800</v>
      </c>
    </row>
    <row r="647" spans="1:6" s="13" customFormat="1" ht="17.100000000000001" customHeight="1" x14ac:dyDescent="0.2">
      <c r="A647" s="18">
        <v>3</v>
      </c>
      <c r="B647" s="19" t="s">
        <v>536</v>
      </c>
      <c r="C647" s="20">
        <v>13</v>
      </c>
      <c r="D647" s="20">
        <v>0</v>
      </c>
      <c r="E647" s="20">
        <f t="shared" si="32"/>
        <v>13</v>
      </c>
      <c r="F647" s="13" t="s">
        <v>802</v>
      </c>
    </row>
    <row r="648" spans="1:6" s="13" customFormat="1" ht="17.100000000000001" customHeight="1" x14ac:dyDescent="0.2">
      <c r="A648" s="18">
        <v>4</v>
      </c>
      <c r="B648" s="19" t="s">
        <v>529</v>
      </c>
      <c r="C648" s="20">
        <v>11</v>
      </c>
      <c r="D648" s="20">
        <v>0</v>
      </c>
      <c r="E648" s="20">
        <f t="shared" si="32"/>
        <v>11</v>
      </c>
      <c r="F648" s="13" t="s">
        <v>802</v>
      </c>
    </row>
    <row r="649" spans="1:6" s="13" customFormat="1" ht="17.100000000000001" customHeight="1" x14ac:dyDescent="0.2">
      <c r="A649" s="18">
        <v>5</v>
      </c>
      <c r="B649" s="19" t="s">
        <v>535</v>
      </c>
      <c r="C649" s="20">
        <v>8</v>
      </c>
      <c r="D649" s="20">
        <v>0</v>
      </c>
      <c r="E649" s="20">
        <f t="shared" si="32"/>
        <v>8</v>
      </c>
      <c r="F649" s="13" t="s">
        <v>804</v>
      </c>
    </row>
    <row r="650" spans="1:6" s="13" customFormat="1" ht="17.100000000000001" customHeight="1" x14ac:dyDescent="0.2">
      <c r="A650" s="18">
        <v>6</v>
      </c>
      <c r="B650" s="19" t="s">
        <v>539</v>
      </c>
      <c r="C650" s="20">
        <v>21</v>
      </c>
      <c r="D650" s="20">
        <v>0</v>
      </c>
      <c r="E650" s="20">
        <f t="shared" si="32"/>
        <v>21</v>
      </c>
      <c r="F650" s="13" t="s">
        <v>806</v>
      </c>
    </row>
    <row r="651" spans="1:6" s="13" customFormat="1" ht="17.100000000000001" customHeight="1" x14ac:dyDescent="0.2">
      <c r="A651" s="18">
        <v>7</v>
      </c>
      <c r="B651" s="19" t="s">
        <v>540</v>
      </c>
      <c r="C651" s="20">
        <v>10</v>
      </c>
      <c r="D651" s="20">
        <v>0</v>
      </c>
      <c r="E651" s="20">
        <f t="shared" si="32"/>
        <v>10</v>
      </c>
      <c r="F651" s="13" t="s">
        <v>807</v>
      </c>
    </row>
    <row r="652" spans="1:6" s="13" customFormat="1" ht="17.100000000000001" customHeight="1" x14ac:dyDescent="0.2">
      <c r="A652" s="18">
        <v>8</v>
      </c>
      <c r="B652" s="19" t="s">
        <v>530</v>
      </c>
      <c r="C652" s="20">
        <v>15</v>
      </c>
      <c r="D652" s="20">
        <v>0</v>
      </c>
      <c r="E652" s="20">
        <f t="shared" si="32"/>
        <v>15</v>
      </c>
      <c r="F652" s="13" t="s">
        <v>807</v>
      </c>
    </row>
    <row r="653" spans="1:6" s="13" customFormat="1" ht="17.100000000000001" customHeight="1" x14ac:dyDescent="0.2">
      <c r="A653" s="18">
        <v>9</v>
      </c>
      <c r="B653" s="19" t="s">
        <v>538</v>
      </c>
      <c r="C653" s="20">
        <v>17</v>
      </c>
      <c r="D653" s="20">
        <v>0</v>
      </c>
      <c r="E653" s="20">
        <f t="shared" si="32"/>
        <v>17</v>
      </c>
      <c r="F653" s="13" t="s">
        <v>826</v>
      </c>
    </row>
    <row r="654" spans="1:6" s="13" customFormat="1" ht="17.100000000000001" customHeight="1" x14ac:dyDescent="0.2">
      <c r="A654" s="18">
        <v>10</v>
      </c>
      <c r="B654" s="19" t="s">
        <v>541</v>
      </c>
      <c r="C654" s="20">
        <v>33</v>
      </c>
      <c r="D654" s="20">
        <v>0</v>
      </c>
      <c r="E654" s="20">
        <f t="shared" si="32"/>
        <v>33</v>
      </c>
      <c r="F654" s="13" t="s">
        <v>809</v>
      </c>
    </row>
    <row r="655" spans="1:6" s="13" customFormat="1" ht="17.100000000000001" customHeight="1" x14ac:dyDescent="0.2">
      <c r="A655" s="18">
        <v>11</v>
      </c>
      <c r="B655" s="19" t="s">
        <v>542</v>
      </c>
      <c r="C655" s="20">
        <v>16</v>
      </c>
      <c r="D655" s="20">
        <v>0</v>
      </c>
      <c r="E655" s="20">
        <f t="shared" si="32"/>
        <v>16</v>
      </c>
      <c r="F655" s="13" t="s">
        <v>846</v>
      </c>
    </row>
    <row r="656" spans="1:6" s="13" customFormat="1" ht="17.100000000000001" customHeight="1" x14ac:dyDescent="0.2">
      <c r="A656" s="18">
        <v>12</v>
      </c>
      <c r="B656" s="19" t="s">
        <v>532</v>
      </c>
      <c r="C656" s="20">
        <v>12</v>
      </c>
      <c r="D656" s="20">
        <v>0</v>
      </c>
      <c r="E656" s="20">
        <f t="shared" si="32"/>
        <v>12</v>
      </c>
      <c r="F656" s="13" t="s">
        <v>846</v>
      </c>
    </row>
    <row r="657" spans="1:6" s="13" customFormat="1" ht="17.100000000000001" customHeight="1" x14ac:dyDescent="0.2">
      <c r="A657" s="18">
        <v>13</v>
      </c>
      <c r="B657" s="19" t="s">
        <v>543</v>
      </c>
      <c r="C657" s="20">
        <v>21</v>
      </c>
      <c r="D657" s="20">
        <v>0</v>
      </c>
      <c r="E657" s="20">
        <f t="shared" si="32"/>
        <v>21</v>
      </c>
      <c r="F657" s="13" t="s">
        <v>801</v>
      </c>
    </row>
    <row r="658" spans="1:6" s="13" customFormat="1" ht="17.100000000000001" customHeight="1" x14ac:dyDescent="0.2">
      <c r="A658" s="18">
        <v>14</v>
      </c>
      <c r="B658" s="19" t="s">
        <v>520</v>
      </c>
      <c r="C658" s="20">
        <v>26</v>
      </c>
      <c r="D658" s="20">
        <v>0</v>
      </c>
      <c r="E658" s="20">
        <f t="shared" si="32"/>
        <v>26</v>
      </c>
      <c r="F658" s="13" t="s">
        <v>801</v>
      </c>
    </row>
    <row r="659" spans="1:6" s="13" customFormat="1" ht="17.100000000000001" customHeight="1" x14ac:dyDescent="0.2">
      <c r="A659" s="18">
        <v>15</v>
      </c>
      <c r="B659" s="19" t="s">
        <v>521</v>
      </c>
      <c r="C659" s="20">
        <v>17</v>
      </c>
      <c r="D659" s="20">
        <v>0</v>
      </c>
      <c r="E659" s="20">
        <f t="shared" si="32"/>
        <v>17</v>
      </c>
      <c r="F659" s="13" t="s">
        <v>801</v>
      </c>
    </row>
    <row r="660" spans="1:6" s="13" customFormat="1" ht="17.100000000000001" customHeight="1" x14ac:dyDescent="0.2">
      <c r="A660" s="18">
        <v>16</v>
      </c>
      <c r="B660" s="19" t="s">
        <v>523</v>
      </c>
      <c r="C660" s="20">
        <v>24</v>
      </c>
      <c r="D660" s="20">
        <v>0</v>
      </c>
      <c r="E660" s="20">
        <f t="shared" si="32"/>
        <v>24</v>
      </c>
      <c r="F660" s="13" t="s">
        <v>801</v>
      </c>
    </row>
    <row r="661" spans="1:6" s="13" customFormat="1" ht="17.100000000000001" customHeight="1" x14ac:dyDescent="0.2">
      <c r="A661" s="18">
        <v>17</v>
      </c>
      <c r="B661" s="19" t="s">
        <v>524</v>
      </c>
      <c r="C661" s="20">
        <v>19</v>
      </c>
      <c r="D661" s="20">
        <v>0</v>
      </c>
      <c r="E661" s="20">
        <f t="shared" si="32"/>
        <v>19</v>
      </c>
      <c r="F661" s="13" t="s">
        <v>801</v>
      </c>
    </row>
    <row r="662" spans="1:6" s="13" customFormat="1" ht="17.100000000000001" customHeight="1" x14ac:dyDescent="0.2">
      <c r="A662" s="18">
        <v>18</v>
      </c>
      <c r="B662" s="19" t="s">
        <v>552</v>
      </c>
      <c r="C662" s="20">
        <v>1</v>
      </c>
      <c r="D662" s="20">
        <v>15</v>
      </c>
      <c r="E662" s="20">
        <f t="shared" si="32"/>
        <v>16</v>
      </c>
      <c r="F662" s="13" t="s">
        <v>845</v>
      </c>
    </row>
    <row r="663" spans="1:6" s="13" customFormat="1" ht="17.100000000000001" customHeight="1" x14ac:dyDescent="0.2">
      <c r="A663" s="18">
        <v>19</v>
      </c>
      <c r="B663" s="19" t="s">
        <v>544</v>
      </c>
      <c r="C663" s="20">
        <v>9</v>
      </c>
      <c r="D663" s="20">
        <v>1</v>
      </c>
      <c r="E663" s="20">
        <f t="shared" si="32"/>
        <v>10</v>
      </c>
      <c r="F663" s="13" t="s">
        <v>813</v>
      </c>
    </row>
    <row r="664" spans="1:6" s="13" customFormat="1" ht="17.100000000000001" customHeight="1" x14ac:dyDescent="0.2">
      <c r="A664" s="18">
        <v>20</v>
      </c>
      <c r="B664" s="19" t="s">
        <v>531</v>
      </c>
      <c r="C664" s="20">
        <v>11</v>
      </c>
      <c r="D664" s="20">
        <v>1</v>
      </c>
      <c r="E664" s="20">
        <f t="shared" si="32"/>
        <v>12</v>
      </c>
      <c r="F664" s="13" t="s">
        <v>813</v>
      </c>
    </row>
    <row r="665" spans="1:6" s="13" customFormat="1" ht="17.100000000000001" customHeight="1" x14ac:dyDescent="0.2">
      <c r="A665" s="18">
        <v>21</v>
      </c>
      <c r="B665" s="19" t="s">
        <v>545</v>
      </c>
      <c r="C665" s="20">
        <v>27</v>
      </c>
      <c r="D665" s="20">
        <v>0</v>
      </c>
      <c r="E665" s="20">
        <f t="shared" si="32"/>
        <v>27</v>
      </c>
      <c r="F665" s="13" t="s">
        <v>835</v>
      </c>
    </row>
    <row r="666" spans="1:6" s="13" customFormat="1" ht="17.100000000000001" customHeight="1" x14ac:dyDescent="0.2">
      <c r="A666" s="18">
        <v>22</v>
      </c>
      <c r="B666" s="19" t="s">
        <v>534</v>
      </c>
      <c r="C666" s="20">
        <v>9</v>
      </c>
      <c r="D666" s="20">
        <v>1</v>
      </c>
      <c r="E666" s="20">
        <f t="shared" si="32"/>
        <v>10</v>
      </c>
      <c r="F666" s="13" t="s">
        <v>835</v>
      </c>
    </row>
    <row r="667" spans="1:6" s="13" customFormat="1" ht="17.100000000000001" customHeight="1" x14ac:dyDescent="0.2">
      <c r="A667" s="18">
        <v>23</v>
      </c>
      <c r="B667" s="19" t="s">
        <v>550</v>
      </c>
      <c r="C667" s="20">
        <v>19</v>
      </c>
      <c r="D667" s="20">
        <v>13</v>
      </c>
      <c r="E667" s="20">
        <f t="shared" si="32"/>
        <v>32</v>
      </c>
      <c r="F667" s="13" t="s">
        <v>823</v>
      </c>
    </row>
    <row r="668" spans="1:6" s="13" customFormat="1" ht="17.100000000000001" customHeight="1" x14ac:dyDescent="0.2">
      <c r="A668" s="18">
        <v>24</v>
      </c>
      <c r="B668" s="19" t="s">
        <v>522</v>
      </c>
      <c r="C668" s="20">
        <v>16</v>
      </c>
      <c r="D668" s="20">
        <v>6</v>
      </c>
      <c r="E668" s="20">
        <f t="shared" si="32"/>
        <v>22</v>
      </c>
      <c r="F668" s="13" t="s">
        <v>823</v>
      </c>
    </row>
    <row r="669" spans="1:6" s="13" customFormat="1" ht="17.100000000000001" customHeight="1" x14ac:dyDescent="0.2">
      <c r="A669" s="18">
        <v>25</v>
      </c>
      <c r="B669" s="19" t="s">
        <v>548</v>
      </c>
      <c r="C669" s="20">
        <v>19</v>
      </c>
      <c r="D669" s="20">
        <v>0</v>
      </c>
      <c r="E669" s="20">
        <f t="shared" si="32"/>
        <v>19</v>
      </c>
      <c r="F669" s="13" t="s">
        <v>815</v>
      </c>
    </row>
    <row r="670" spans="1:6" s="13" customFormat="1" ht="17.100000000000001" customHeight="1" x14ac:dyDescent="0.2">
      <c r="A670" s="18">
        <v>26</v>
      </c>
      <c r="B670" s="19" t="s">
        <v>549</v>
      </c>
      <c r="C670" s="20">
        <v>17</v>
      </c>
      <c r="D670" s="20">
        <v>6</v>
      </c>
      <c r="E670" s="20">
        <f t="shared" si="32"/>
        <v>23</v>
      </c>
      <c r="F670" s="13" t="s">
        <v>816</v>
      </c>
    </row>
    <row r="671" spans="1:6" s="13" customFormat="1" ht="17.100000000000001" customHeight="1" x14ac:dyDescent="0.2">
      <c r="A671" s="18">
        <v>27</v>
      </c>
      <c r="B671" s="19" t="s">
        <v>546</v>
      </c>
      <c r="C671" s="20">
        <v>15</v>
      </c>
      <c r="D671" s="20">
        <v>1</v>
      </c>
      <c r="E671" s="20">
        <f t="shared" si="32"/>
        <v>16</v>
      </c>
      <c r="F671" s="13" t="s">
        <v>817</v>
      </c>
    </row>
    <row r="672" spans="1:6" s="13" customFormat="1" ht="17.100000000000001" customHeight="1" x14ac:dyDescent="0.2">
      <c r="A672" s="18">
        <v>28</v>
      </c>
      <c r="B672" s="19" t="s">
        <v>526</v>
      </c>
      <c r="C672" s="20">
        <v>23</v>
      </c>
      <c r="D672" s="20">
        <v>0</v>
      </c>
      <c r="E672" s="20">
        <f t="shared" si="32"/>
        <v>23</v>
      </c>
      <c r="F672" s="13" t="s">
        <v>817</v>
      </c>
    </row>
    <row r="673" spans="1:6" s="13" customFormat="1" ht="17.100000000000001" customHeight="1" x14ac:dyDescent="0.2">
      <c r="A673" s="18">
        <v>29</v>
      </c>
      <c r="B673" s="19" t="s">
        <v>547</v>
      </c>
      <c r="C673" s="20">
        <v>21</v>
      </c>
      <c r="D673" s="20">
        <v>1</v>
      </c>
      <c r="E673" s="20">
        <f t="shared" si="32"/>
        <v>22</v>
      </c>
      <c r="F673" s="13" t="s">
        <v>818</v>
      </c>
    </row>
    <row r="674" spans="1:6" s="13" customFormat="1" ht="17.100000000000001" customHeight="1" x14ac:dyDescent="0.2">
      <c r="A674" s="18">
        <v>30</v>
      </c>
      <c r="B674" s="19" t="s">
        <v>556</v>
      </c>
      <c r="C674" s="20">
        <v>6</v>
      </c>
      <c r="D674" s="20">
        <v>1</v>
      </c>
      <c r="E674" s="20">
        <f t="shared" si="32"/>
        <v>7</v>
      </c>
      <c r="F674" s="13" t="s">
        <v>829</v>
      </c>
    </row>
    <row r="675" spans="1:6" s="13" customFormat="1" ht="17.100000000000001" customHeight="1" x14ac:dyDescent="0.2">
      <c r="A675" s="18">
        <v>31</v>
      </c>
      <c r="B675" s="19" t="s">
        <v>555</v>
      </c>
      <c r="C675" s="20">
        <v>7</v>
      </c>
      <c r="D675" s="20">
        <v>5</v>
      </c>
      <c r="E675" s="20">
        <f t="shared" si="32"/>
        <v>12</v>
      </c>
      <c r="F675" s="13" t="s">
        <v>830</v>
      </c>
    </row>
    <row r="676" spans="1:6" s="13" customFormat="1" ht="17.100000000000001" customHeight="1" x14ac:dyDescent="0.2">
      <c r="A676" s="18">
        <v>32</v>
      </c>
      <c r="B676" s="19" t="s">
        <v>553</v>
      </c>
      <c r="C676" s="20">
        <v>2</v>
      </c>
      <c r="D676" s="20">
        <v>14</v>
      </c>
      <c r="E676" s="20">
        <f t="shared" si="32"/>
        <v>16</v>
      </c>
      <c r="F676" s="13" t="s">
        <v>819</v>
      </c>
    </row>
    <row r="677" spans="1:6" s="13" customFormat="1" ht="17.100000000000001" customHeight="1" x14ac:dyDescent="0.2">
      <c r="A677" s="18">
        <v>33</v>
      </c>
      <c r="B677" s="19" t="s">
        <v>527</v>
      </c>
      <c r="C677" s="20">
        <v>7</v>
      </c>
      <c r="D677" s="20">
        <v>8</v>
      </c>
      <c r="E677" s="20">
        <f t="shared" si="32"/>
        <v>15</v>
      </c>
      <c r="F677" s="13" t="s">
        <v>819</v>
      </c>
    </row>
    <row r="678" spans="1:6" s="13" customFormat="1" ht="17.100000000000001" customHeight="1" x14ac:dyDescent="0.2">
      <c r="A678" s="18">
        <v>34</v>
      </c>
      <c r="B678" s="19" t="s">
        <v>554</v>
      </c>
      <c r="C678" s="20">
        <v>10</v>
      </c>
      <c r="D678" s="20">
        <v>3</v>
      </c>
      <c r="E678" s="20">
        <f t="shared" si="32"/>
        <v>13</v>
      </c>
      <c r="F678" s="13" t="s">
        <v>820</v>
      </c>
    </row>
    <row r="679" spans="1:6" s="13" customFormat="1" ht="17.100000000000001" customHeight="1" x14ac:dyDescent="0.2">
      <c r="A679" s="18">
        <v>35</v>
      </c>
      <c r="B679" s="19" t="s">
        <v>551</v>
      </c>
      <c r="C679" s="20">
        <v>4</v>
      </c>
      <c r="D679" s="20">
        <v>2</v>
      </c>
      <c r="E679" s="20">
        <f t="shared" si="32"/>
        <v>6</v>
      </c>
      <c r="F679" s="13" t="s">
        <v>824</v>
      </c>
    </row>
    <row r="680" spans="1:6" s="13" customFormat="1" ht="17.100000000000001" customHeight="1" x14ac:dyDescent="0.2">
      <c r="A680" s="18">
        <v>36</v>
      </c>
      <c r="B680" s="19" t="s">
        <v>557</v>
      </c>
      <c r="C680" s="20">
        <v>10</v>
      </c>
      <c r="D680" s="20">
        <v>11</v>
      </c>
      <c r="E680" s="20">
        <f t="shared" si="32"/>
        <v>21</v>
      </c>
      <c r="F680" s="13" t="s">
        <v>821</v>
      </c>
    </row>
    <row r="681" spans="1:6" s="13" customFormat="1" ht="17.100000000000001" customHeight="1" x14ac:dyDescent="0.2">
      <c r="A681" s="18">
        <v>37</v>
      </c>
      <c r="B681" s="19" t="s">
        <v>525</v>
      </c>
      <c r="C681" s="20">
        <v>7</v>
      </c>
      <c r="D681" s="20">
        <v>10</v>
      </c>
      <c r="E681" s="20">
        <f t="shared" si="32"/>
        <v>17</v>
      </c>
      <c r="F681" s="13" t="s">
        <v>821</v>
      </c>
    </row>
    <row r="682" spans="1:6" s="13" customFormat="1" ht="17.100000000000001" customHeight="1" x14ac:dyDescent="0.2">
      <c r="A682" s="18">
        <v>38</v>
      </c>
      <c r="B682" s="19" t="s">
        <v>533</v>
      </c>
      <c r="C682" s="20">
        <v>9</v>
      </c>
      <c r="D682" s="20">
        <v>11</v>
      </c>
      <c r="E682" s="20">
        <f t="shared" si="32"/>
        <v>20</v>
      </c>
      <c r="F682" s="13" t="s">
        <v>821</v>
      </c>
    </row>
    <row r="683" spans="1:6" s="13" customFormat="1" ht="17.100000000000001" customHeight="1" x14ac:dyDescent="0.2">
      <c r="A683" s="18">
        <v>39</v>
      </c>
      <c r="B683" s="19" t="s">
        <v>558</v>
      </c>
      <c r="C683" s="20">
        <v>13</v>
      </c>
      <c r="D683" s="20">
        <v>2</v>
      </c>
      <c r="E683" s="20">
        <f t="shared" si="32"/>
        <v>15</v>
      </c>
      <c r="F683" s="13" t="s">
        <v>825</v>
      </c>
    </row>
    <row r="684" spans="1:6" s="13" customFormat="1" ht="17.100000000000001" customHeight="1" x14ac:dyDescent="0.2">
      <c r="A684" s="22" t="s">
        <v>59</v>
      </c>
      <c r="B684" s="21"/>
      <c r="C684" s="24">
        <f>SUM(C645:C683)</f>
        <v>545</v>
      </c>
      <c r="D684" s="24">
        <f>SUM(D645:D683)</f>
        <v>112</v>
      </c>
      <c r="E684" s="24">
        <f>SUM(E645:E683)</f>
        <v>657</v>
      </c>
    </row>
    <row r="685" spans="1:6" s="13" customFormat="1" ht="9.9499999999999993" customHeight="1" x14ac:dyDescent="0.2">
      <c r="A685" s="28"/>
      <c r="B685" s="29"/>
      <c r="C685" s="30"/>
      <c r="D685" s="30"/>
      <c r="E685" s="30"/>
    </row>
    <row r="686" spans="1:6" s="13" customFormat="1" ht="17.100000000000001" customHeight="1" x14ac:dyDescent="0.2">
      <c r="A686" s="73" t="s">
        <v>337</v>
      </c>
      <c r="B686" s="74"/>
      <c r="C686" s="74"/>
      <c r="D686" s="74"/>
      <c r="E686" s="75"/>
    </row>
    <row r="687" spans="1:6" s="13" customFormat="1" ht="17.100000000000001" customHeight="1" x14ac:dyDescent="0.2">
      <c r="A687" s="73" t="s">
        <v>111</v>
      </c>
      <c r="B687" s="74"/>
      <c r="C687" s="74"/>
      <c r="D687" s="74"/>
      <c r="E687" s="75"/>
    </row>
    <row r="688" spans="1:6" s="13" customFormat="1" ht="17.100000000000001" customHeight="1" x14ac:dyDescent="0.2">
      <c r="A688" s="18">
        <v>1</v>
      </c>
      <c r="B688" s="19" t="s">
        <v>429</v>
      </c>
      <c r="C688" s="20">
        <v>55</v>
      </c>
      <c r="D688" s="20">
        <v>0</v>
      </c>
      <c r="E688" s="20">
        <f t="shared" ref="E688:E730" si="33">SUM(C688:D688)</f>
        <v>55</v>
      </c>
      <c r="F688" s="13" t="s">
        <v>800</v>
      </c>
    </row>
    <row r="689" spans="1:6" s="13" customFormat="1" ht="17.100000000000001" customHeight="1" x14ac:dyDescent="0.2">
      <c r="A689" s="18">
        <v>2</v>
      </c>
      <c r="B689" s="19" t="s">
        <v>427</v>
      </c>
      <c r="C689" s="20">
        <v>33</v>
      </c>
      <c r="D689" s="20">
        <v>0</v>
      </c>
      <c r="E689" s="20">
        <f t="shared" si="33"/>
        <v>33</v>
      </c>
      <c r="F689" s="13" t="s">
        <v>802</v>
      </c>
    </row>
    <row r="690" spans="1:6" s="13" customFormat="1" ht="17.100000000000001" customHeight="1" x14ac:dyDescent="0.2">
      <c r="A690" s="18">
        <v>3</v>
      </c>
      <c r="B690" s="19" t="s">
        <v>426</v>
      </c>
      <c r="C690" s="20">
        <v>57</v>
      </c>
      <c r="D690" s="20">
        <v>0</v>
      </c>
      <c r="E690" s="20">
        <f t="shared" si="33"/>
        <v>57</v>
      </c>
      <c r="F690" s="13" t="s">
        <v>804</v>
      </c>
    </row>
    <row r="691" spans="1:6" s="13" customFormat="1" ht="17.100000000000001" customHeight="1" x14ac:dyDescent="0.2">
      <c r="A691" s="18">
        <v>4</v>
      </c>
      <c r="B691" s="19" t="s">
        <v>428</v>
      </c>
      <c r="C691" s="20">
        <v>31</v>
      </c>
      <c r="D691" s="20">
        <v>0</v>
      </c>
      <c r="E691" s="20">
        <f t="shared" si="33"/>
        <v>31</v>
      </c>
      <c r="F691" s="13" t="s">
        <v>847</v>
      </c>
    </row>
    <row r="692" spans="1:6" s="13" customFormat="1" ht="17.100000000000001" customHeight="1" x14ac:dyDescent="0.2">
      <c r="A692" s="18">
        <v>5</v>
      </c>
      <c r="B692" s="19" t="s">
        <v>432</v>
      </c>
      <c r="C692" s="20">
        <v>34</v>
      </c>
      <c r="D692" s="20">
        <v>0</v>
      </c>
      <c r="E692" s="20">
        <f t="shared" si="33"/>
        <v>34</v>
      </c>
      <c r="F692" s="13" t="s">
        <v>806</v>
      </c>
    </row>
    <row r="693" spans="1:6" s="13" customFormat="1" ht="17.100000000000001" customHeight="1" x14ac:dyDescent="0.2">
      <c r="A693" s="18">
        <v>6</v>
      </c>
      <c r="B693" s="19" t="s">
        <v>433</v>
      </c>
      <c r="C693" s="20">
        <v>51</v>
      </c>
      <c r="D693" s="20">
        <v>0</v>
      </c>
      <c r="E693" s="20">
        <f t="shared" si="33"/>
        <v>51</v>
      </c>
      <c r="F693" s="13" t="s">
        <v>807</v>
      </c>
    </row>
    <row r="694" spans="1:6" s="13" customFormat="1" ht="17.100000000000001" customHeight="1" x14ac:dyDescent="0.2">
      <c r="A694" s="18">
        <v>7</v>
      </c>
      <c r="B694" s="19" t="s">
        <v>430</v>
      </c>
      <c r="C694" s="20">
        <v>17</v>
      </c>
      <c r="D694" s="20">
        <v>0</v>
      </c>
      <c r="E694" s="20">
        <f t="shared" si="33"/>
        <v>17</v>
      </c>
      <c r="F694" s="61" t="s">
        <v>826</v>
      </c>
    </row>
    <row r="695" spans="1:6" s="13" customFormat="1" ht="17.100000000000001" customHeight="1" x14ac:dyDescent="0.2">
      <c r="A695" s="18">
        <v>8</v>
      </c>
      <c r="B695" s="19" t="s">
        <v>431</v>
      </c>
      <c r="C695" s="20">
        <v>18</v>
      </c>
      <c r="D695" s="20">
        <v>0</v>
      </c>
      <c r="E695" s="20">
        <f t="shared" si="33"/>
        <v>18</v>
      </c>
      <c r="F695" s="13" t="s">
        <v>808</v>
      </c>
    </row>
    <row r="696" spans="1:6" s="13" customFormat="1" ht="17.100000000000001" customHeight="1" x14ac:dyDescent="0.2">
      <c r="A696" s="18">
        <v>9</v>
      </c>
      <c r="B696" s="19" t="s">
        <v>435</v>
      </c>
      <c r="C696" s="20">
        <v>36</v>
      </c>
      <c r="D696" s="20">
        <v>1</v>
      </c>
      <c r="E696" s="20">
        <f t="shared" si="33"/>
        <v>37</v>
      </c>
      <c r="F696" s="13" t="s">
        <v>809</v>
      </c>
    </row>
    <row r="697" spans="1:6" s="13" customFormat="1" ht="17.100000000000001" customHeight="1" x14ac:dyDescent="0.2">
      <c r="A697" s="18">
        <v>10</v>
      </c>
      <c r="B697" s="19" t="s">
        <v>410</v>
      </c>
      <c r="C697" s="20">
        <v>24</v>
      </c>
      <c r="D697" s="20">
        <v>0</v>
      </c>
      <c r="E697" s="20">
        <f t="shared" si="33"/>
        <v>24</v>
      </c>
      <c r="F697" s="13" t="s">
        <v>809</v>
      </c>
    </row>
    <row r="698" spans="1:6" s="13" customFormat="1" ht="17.100000000000001" customHeight="1" x14ac:dyDescent="0.2">
      <c r="A698" s="18">
        <v>11</v>
      </c>
      <c r="B698" s="19" t="s">
        <v>436</v>
      </c>
      <c r="C698" s="20">
        <v>58</v>
      </c>
      <c r="D698" s="20">
        <v>0</v>
      </c>
      <c r="E698" s="20">
        <f t="shared" si="33"/>
        <v>58</v>
      </c>
      <c r="F698" s="13" t="s">
        <v>846</v>
      </c>
    </row>
    <row r="699" spans="1:6" s="13" customFormat="1" ht="17.100000000000001" customHeight="1" x14ac:dyDescent="0.2">
      <c r="A699" s="18">
        <v>12</v>
      </c>
      <c r="B699" s="19" t="s">
        <v>434</v>
      </c>
      <c r="C699" s="20">
        <v>16</v>
      </c>
      <c r="D699" s="20">
        <v>0</v>
      </c>
      <c r="E699" s="20">
        <f t="shared" si="33"/>
        <v>16</v>
      </c>
      <c r="F699" s="13" t="s">
        <v>822</v>
      </c>
    </row>
    <row r="700" spans="1:6" s="13" customFormat="1" ht="17.100000000000001" customHeight="1" x14ac:dyDescent="0.2">
      <c r="A700" s="18">
        <v>13</v>
      </c>
      <c r="B700" s="19" t="s">
        <v>437</v>
      </c>
      <c r="C700" s="20">
        <v>40</v>
      </c>
      <c r="D700" s="20">
        <v>0</v>
      </c>
      <c r="E700" s="20">
        <f t="shared" si="33"/>
        <v>40</v>
      </c>
      <c r="F700" s="13" t="s">
        <v>801</v>
      </c>
    </row>
    <row r="701" spans="1:6" s="13" customFormat="1" ht="17.100000000000001" customHeight="1" x14ac:dyDescent="0.2">
      <c r="A701" s="18">
        <v>14</v>
      </c>
      <c r="B701" s="19" t="s">
        <v>412</v>
      </c>
      <c r="C701" s="20">
        <v>33</v>
      </c>
      <c r="D701" s="20">
        <v>1</v>
      </c>
      <c r="E701" s="20">
        <f t="shared" si="33"/>
        <v>34</v>
      </c>
      <c r="F701" s="13" t="s">
        <v>801</v>
      </c>
    </row>
    <row r="702" spans="1:6" s="13" customFormat="1" ht="17.100000000000001" customHeight="1" x14ac:dyDescent="0.2">
      <c r="A702" s="18">
        <v>15</v>
      </c>
      <c r="B702" s="19" t="s">
        <v>417</v>
      </c>
      <c r="C702" s="20">
        <v>34</v>
      </c>
      <c r="D702" s="20">
        <v>0</v>
      </c>
      <c r="E702" s="20">
        <f t="shared" si="33"/>
        <v>34</v>
      </c>
      <c r="F702" s="13" t="s">
        <v>801</v>
      </c>
    </row>
    <row r="703" spans="1:6" s="13" customFormat="1" ht="17.100000000000001" customHeight="1" x14ac:dyDescent="0.2">
      <c r="A703" s="18">
        <v>16</v>
      </c>
      <c r="B703" s="19" t="s">
        <v>419</v>
      </c>
      <c r="C703" s="20">
        <v>31</v>
      </c>
      <c r="D703" s="20">
        <v>0</v>
      </c>
      <c r="E703" s="20">
        <f t="shared" si="33"/>
        <v>31</v>
      </c>
      <c r="F703" s="13" t="s">
        <v>801</v>
      </c>
    </row>
    <row r="704" spans="1:6" s="13" customFormat="1" ht="17.100000000000001" customHeight="1" x14ac:dyDescent="0.2">
      <c r="A704" s="18">
        <v>17</v>
      </c>
      <c r="B704" s="19" t="s">
        <v>413</v>
      </c>
      <c r="C704" s="20">
        <v>36</v>
      </c>
      <c r="D704" s="20">
        <v>0</v>
      </c>
      <c r="E704" s="20">
        <f t="shared" si="33"/>
        <v>36</v>
      </c>
      <c r="F704" s="13" t="s">
        <v>801</v>
      </c>
    </row>
    <row r="705" spans="1:6" s="13" customFormat="1" ht="17.100000000000001" customHeight="1" x14ac:dyDescent="0.2">
      <c r="A705" s="18">
        <v>18</v>
      </c>
      <c r="B705" s="19" t="s">
        <v>448</v>
      </c>
      <c r="C705" s="20">
        <v>3</v>
      </c>
      <c r="D705" s="20">
        <v>24</v>
      </c>
      <c r="E705" s="20">
        <f t="shared" si="33"/>
        <v>27</v>
      </c>
      <c r="F705" s="13" t="s">
        <v>845</v>
      </c>
    </row>
    <row r="706" spans="1:6" s="13" customFormat="1" ht="17.100000000000001" customHeight="1" x14ac:dyDescent="0.2">
      <c r="A706" s="18">
        <v>19</v>
      </c>
      <c r="B706" s="19" t="s">
        <v>440</v>
      </c>
      <c r="C706" s="20">
        <v>23</v>
      </c>
      <c r="D706" s="20">
        <v>2</v>
      </c>
      <c r="E706" s="20">
        <f t="shared" si="33"/>
        <v>25</v>
      </c>
      <c r="F706" s="13" t="s">
        <v>813</v>
      </c>
    </row>
    <row r="707" spans="1:6" s="13" customFormat="1" ht="17.100000000000001" customHeight="1" x14ac:dyDescent="0.2">
      <c r="A707" s="18">
        <v>20</v>
      </c>
      <c r="B707" s="19" t="s">
        <v>441</v>
      </c>
      <c r="C707" s="20">
        <v>44</v>
      </c>
      <c r="D707" s="20">
        <v>1</v>
      </c>
      <c r="E707" s="20">
        <f t="shared" si="33"/>
        <v>45</v>
      </c>
      <c r="F707" s="13" t="s">
        <v>835</v>
      </c>
    </row>
    <row r="708" spans="1:6" s="13" customFormat="1" ht="17.100000000000001" customHeight="1" x14ac:dyDescent="0.2">
      <c r="A708" s="18">
        <v>21</v>
      </c>
      <c r="B708" s="19" t="s">
        <v>446</v>
      </c>
      <c r="C708" s="20">
        <v>23</v>
      </c>
      <c r="D708" s="20">
        <v>20</v>
      </c>
      <c r="E708" s="20">
        <f t="shared" si="33"/>
        <v>43</v>
      </c>
      <c r="F708" s="13" t="s">
        <v>823</v>
      </c>
    </row>
    <row r="709" spans="1:6" s="13" customFormat="1" ht="17.100000000000001" customHeight="1" x14ac:dyDescent="0.2">
      <c r="A709" s="18">
        <v>22</v>
      </c>
      <c r="B709" s="19" t="s">
        <v>418</v>
      </c>
      <c r="C709" s="20">
        <v>28</v>
      </c>
      <c r="D709" s="20">
        <v>11</v>
      </c>
      <c r="E709" s="20">
        <f t="shared" si="33"/>
        <v>39</v>
      </c>
      <c r="F709" s="13" t="s">
        <v>823</v>
      </c>
    </row>
    <row r="710" spans="1:6" s="13" customFormat="1" ht="17.100000000000001" customHeight="1" x14ac:dyDescent="0.2">
      <c r="A710" s="18">
        <v>23</v>
      </c>
      <c r="B710" s="19" t="s">
        <v>416</v>
      </c>
      <c r="C710" s="20">
        <v>29</v>
      </c>
      <c r="D710" s="20">
        <v>4</v>
      </c>
      <c r="E710" s="20">
        <f t="shared" si="33"/>
        <v>33</v>
      </c>
      <c r="F710" s="13" t="s">
        <v>823</v>
      </c>
    </row>
    <row r="711" spans="1:6" s="13" customFormat="1" ht="17.100000000000001" customHeight="1" x14ac:dyDescent="0.2">
      <c r="A711" s="18">
        <v>24</v>
      </c>
      <c r="B711" s="19" t="s">
        <v>444</v>
      </c>
      <c r="C711" s="20">
        <v>34</v>
      </c>
      <c r="D711" s="20">
        <v>6</v>
      </c>
      <c r="E711" s="20">
        <f t="shared" si="33"/>
        <v>40</v>
      </c>
      <c r="F711" s="13" t="s">
        <v>815</v>
      </c>
    </row>
    <row r="712" spans="1:6" s="13" customFormat="1" ht="17.100000000000001" customHeight="1" x14ac:dyDescent="0.2">
      <c r="A712" s="18">
        <v>25</v>
      </c>
      <c r="B712" s="19" t="s">
        <v>420</v>
      </c>
      <c r="C712" s="20">
        <v>29</v>
      </c>
      <c r="D712" s="20">
        <v>19</v>
      </c>
      <c r="E712" s="20">
        <f t="shared" si="33"/>
        <v>48</v>
      </c>
      <c r="F712" s="13" t="s">
        <v>828</v>
      </c>
    </row>
    <row r="713" spans="1:6" s="13" customFormat="1" ht="17.100000000000001" customHeight="1" x14ac:dyDescent="0.2">
      <c r="A713" s="18">
        <v>26</v>
      </c>
      <c r="B713" s="19" t="s">
        <v>445</v>
      </c>
      <c r="C713" s="20">
        <v>46</v>
      </c>
      <c r="D713" s="20">
        <v>6</v>
      </c>
      <c r="E713" s="20">
        <f t="shared" si="33"/>
        <v>52</v>
      </c>
      <c r="F713" s="13" t="s">
        <v>816</v>
      </c>
    </row>
    <row r="714" spans="1:6" s="13" customFormat="1" ht="17.100000000000001" customHeight="1" x14ac:dyDescent="0.2">
      <c r="A714" s="18">
        <v>27</v>
      </c>
      <c r="B714" s="19" t="s">
        <v>442</v>
      </c>
      <c r="C714" s="20">
        <v>28</v>
      </c>
      <c r="D714" s="20">
        <v>6</v>
      </c>
      <c r="E714" s="20">
        <f t="shared" si="33"/>
        <v>34</v>
      </c>
      <c r="F714" s="13" t="s">
        <v>817</v>
      </c>
    </row>
    <row r="715" spans="1:6" s="13" customFormat="1" ht="17.100000000000001" customHeight="1" x14ac:dyDescent="0.2">
      <c r="A715" s="18">
        <v>28</v>
      </c>
      <c r="B715" s="19" t="s">
        <v>414</v>
      </c>
      <c r="C715" s="20">
        <v>28</v>
      </c>
      <c r="D715" s="20">
        <v>1</v>
      </c>
      <c r="E715" s="20">
        <f t="shared" si="33"/>
        <v>29</v>
      </c>
      <c r="F715" s="13" t="s">
        <v>817</v>
      </c>
    </row>
    <row r="716" spans="1:6" s="13" customFormat="1" ht="17.100000000000001" customHeight="1" x14ac:dyDescent="0.2">
      <c r="A716" s="18">
        <v>29</v>
      </c>
      <c r="B716" s="19" t="s">
        <v>443</v>
      </c>
      <c r="C716" s="20">
        <v>27</v>
      </c>
      <c r="D716" s="20">
        <v>2</v>
      </c>
      <c r="E716" s="20">
        <f t="shared" si="33"/>
        <v>29</v>
      </c>
      <c r="F716" s="13" t="s">
        <v>818</v>
      </c>
    </row>
    <row r="717" spans="1:6" s="13" customFormat="1" ht="17.100000000000001" customHeight="1" x14ac:dyDescent="0.2">
      <c r="A717" s="18">
        <v>30</v>
      </c>
      <c r="B717" s="19" t="s">
        <v>411</v>
      </c>
      <c r="C717" s="20">
        <v>21</v>
      </c>
      <c r="D717" s="20">
        <v>2</v>
      </c>
      <c r="E717" s="20">
        <f t="shared" si="33"/>
        <v>23</v>
      </c>
      <c r="F717" s="13" t="s">
        <v>818</v>
      </c>
    </row>
    <row r="718" spans="1:6" s="13" customFormat="1" ht="17.100000000000001" customHeight="1" x14ac:dyDescent="0.2">
      <c r="A718" s="18">
        <v>31</v>
      </c>
      <c r="B718" s="19" t="s">
        <v>452</v>
      </c>
      <c r="C718" s="20">
        <v>14</v>
      </c>
      <c r="D718" s="20">
        <v>15</v>
      </c>
      <c r="E718" s="20">
        <f t="shared" si="33"/>
        <v>29</v>
      </c>
      <c r="F718" s="13" t="s">
        <v>829</v>
      </c>
    </row>
    <row r="719" spans="1:6" s="13" customFormat="1" ht="17.100000000000001" customHeight="1" x14ac:dyDescent="0.2">
      <c r="A719" s="18">
        <v>32</v>
      </c>
      <c r="B719" s="19" t="s">
        <v>451</v>
      </c>
      <c r="C719" s="20">
        <v>20</v>
      </c>
      <c r="D719" s="20">
        <v>26</v>
      </c>
      <c r="E719" s="20">
        <f t="shared" si="33"/>
        <v>46</v>
      </c>
      <c r="F719" s="13" t="s">
        <v>830</v>
      </c>
    </row>
    <row r="720" spans="1:6" s="13" customFormat="1" ht="17.100000000000001" customHeight="1" x14ac:dyDescent="0.2">
      <c r="A720" s="18">
        <v>33</v>
      </c>
      <c r="B720" s="19" t="s">
        <v>449</v>
      </c>
      <c r="C720" s="20">
        <v>13</v>
      </c>
      <c r="D720" s="20">
        <v>53</v>
      </c>
      <c r="E720" s="20">
        <f t="shared" si="33"/>
        <v>66</v>
      </c>
      <c r="F720" s="13" t="s">
        <v>819</v>
      </c>
    </row>
    <row r="721" spans="1:6" s="13" customFormat="1" ht="17.100000000000001" customHeight="1" x14ac:dyDescent="0.2">
      <c r="A721" s="18">
        <v>34</v>
      </c>
      <c r="B721" s="19" t="s">
        <v>450</v>
      </c>
      <c r="C721" s="20">
        <v>24</v>
      </c>
      <c r="D721" s="20">
        <v>38</v>
      </c>
      <c r="E721" s="20">
        <f t="shared" si="33"/>
        <v>62</v>
      </c>
      <c r="F721" s="13" t="s">
        <v>820</v>
      </c>
    </row>
    <row r="722" spans="1:6" s="13" customFormat="1" ht="17.100000000000001" customHeight="1" x14ac:dyDescent="0.2">
      <c r="A722" s="18">
        <v>35</v>
      </c>
      <c r="B722" s="19" t="s">
        <v>421</v>
      </c>
      <c r="C722" s="20">
        <v>10</v>
      </c>
      <c r="D722" s="20">
        <v>26</v>
      </c>
      <c r="E722" s="20">
        <f t="shared" si="33"/>
        <v>36</v>
      </c>
      <c r="F722" s="13" t="s">
        <v>848</v>
      </c>
    </row>
    <row r="723" spans="1:6" s="13" customFormat="1" ht="17.100000000000001" customHeight="1" x14ac:dyDescent="0.2">
      <c r="A723" s="18">
        <v>36</v>
      </c>
      <c r="B723" s="19" t="s">
        <v>422</v>
      </c>
      <c r="C723" s="20">
        <v>8</v>
      </c>
      <c r="D723" s="20">
        <v>9</v>
      </c>
      <c r="E723" s="20">
        <f t="shared" si="33"/>
        <v>17</v>
      </c>
      <c r="F723" s="13" t="s">
        <v>837</v>
      </c>
    </row>
    <row r="724" spans="1:6" s="13" customFormat="1" ht="17.100000000000001" customHeight="1" x14ac:dyDescent="0.2">
      <c r="A724" s="18">
        <v>37</v>
      </c>
      <c r="B724" s="19" t="s">
        <v>425</v>
      </c>
      <c r="C724" s="20">
        <v>11</v>
      </c>
      <c r="D724" s="20">
        <v>21</v>
      </c>
      <c r="E724" s="20">
        <f t="shared" si="33"/>
        <v>32</v>
      </c>
      <c r="F724" s="13" t="s">
        <v>831</v>
      </c>
    </row>
    <row r="725" spans="1:6" s="13" customFormat="1" ht="17.100000000000001" customHeight="1" x14ac:dyDescent="0.2">
      <c r="A725" s="18">
        <v>38</v>
      </c>
      <c r="B725" s="19" t="s">
        <v>424</v>
      </c>
      <c r="C725" s="20">
        <v>15</v>
      </c>
      <c r="D725" s="20">
        <v>22</v>
      </c>
      <c r="E725" s="20">
        <f t="shared" si="33"/>
        <v>37</v>
      </c>
      <c r="F725" s="13" t="s">
        <v>849</v>
      </c>
    </row>
    <row r="726" spans="1:6" s="13" customFormat="1" ht="17.100000000000001" customHeight="1" x14ac:dyDescent="0.2">
      <c r="A726" s="18">
        <v>39</v>
      </c>
      <c r="B726" s="19" t="s">
        <v>447</v>
      </c>
      <c r="C726" s="20">
        <v>21</v>
      </c>
      <c r="D726" s="20">
        <v>9</v>
      </c>
      <c r="E726" s="20">
        <f t="shared" si="33"/>
        <v>30</v>
      </c>
      <c r="F726" s="13" t="s">
        <v>824</v>
      </c>
    </row>
    <row r="727" spans="1:6" s="13" customFormat="1" ht="17.100000000000001" customHeight="1" x14ac:dyDescent="0.2">
      <c r="A727" s="18">
        <v>40</v>
      </c>
      <c r="B727" s="19" t="s">
        <v>423</v>
      </c>
      <c r="C727" s="20">
        <v>12</v>
      </c>
      <c r="D727" s="20">
        <v>35</v>
      </c>
      <c r="E727" s="20">
        <f t="shared" si="33"/>
        <v>47</v>
      </c>
      <c r="F727" s="13" t="s">
        <v>833</v>
      </c>
    </row>
    <row r="728" spans="1:6" s="13" customFormat="1" ht="17.100000000000001" customHeight="1" x14ac:dyDescent="0.2">
      <c r="A728" s="18">
        <v>41</v>
      </c>
      <c r="B728" s="19" t="s">
        <v>438</v>
      </c>
      <c r="C728" s="20">
        <v>25</v>
      </c>
      <c r="D728" s="20">
        <v>23</v>
      </c>
      <c r="E728" s="20">
        <f t="shared" si="33"/>
        <v>48</v>
      </c>
      <c r="F728" s="13" t="s">
        <v>821</v>
      </c>
    </row>
    <row r="729" spans="1:6" s="13" customFormat="1" ht="17.100000000000001" customHeight="1" x14ac:dyDescent="0.2">
      <c r="A729" s="18">
        <v>42</v>
      </c>
      <c r="B729" s="19" t="s">
        <v>415</v>
      </c>
      <c r="C729" s="20">
        <v>29</v>
      </c>
      <c r="D729" s="20">
        <v>23</v>
      </c>
      <c r="E729" s="20">
        <f t="shared" si="33"/>
        <v>52</v>
      </c>
      <c r="F729" s="13" t="s">
        <v>821</v>
      </c>
    </row>
    <row r="730" spans="1:6" s="13" customFormat="1" ht="17.100000000000001" customHeight="1" x14ac:dyDescent="0.2">
      <c r="A730" s="18">
        <v>43</v>
      </c>
      <c r="B730" s="19" t="s">
        <v>439</v>
      </c>
      <c r="C730" s="20">
        <v>33</v>
      </c>
      <c r="D730" s="20">
        <v>0</v>
      </c>
      <c r="E730" s="20">
        <f t="shared" si="33"/>
        <v>33</v>
      </c>
      <c r="F730" s="13" t="s">
        <v>825</v>
      </c>
    </row>
    <row r="731" spans="1:6" s="13" customFormat="1" ht="17.100000000000001" customHeight="1" x14ac:dyDescent="0.2">
      <c r="A731" s="22" t="s">
        <v>59</v>
      </c>
      <c r="B731" s="21"/>
      <c r="C731" s="24">
        <f>SUM(C688:C730)</f>
        <v>1202</v>
      </c>
      <c r="D731" s="24">
        <f>SUM(D688:D730)</f>
        <v>406</v>
      </c>
      <c r="E731" s="24">
        <f>SUM(E688:E730)</f>
        <v>1608</v>
      </c>
    </row>
    <row r="732" spans="1:6" s="13" customFormat="1" ht="9.9499999999999993" customHeight="1" x14ac:dyDescent="0.2">
      <c r="A732" s="28"/>
      <c r="B732" s="29"/>
      <c r="C732" s="30"/>
      <c r="D732" s="30"/>
      <c r="E732" s="30"/>
    </row>
    <row r="733" spans="1:6" s="13" customFormat="1" ht="17.100000000000001" customHeight="1" x14ac:dyDescent="0.2">
      <c r="A733" s="73" t="s">
        <v>212</v>
      </c>
      <c r="B733" s="74"/>
      <c r="C733" s="74"/>
      <c r="D733" s="74"/>
      <c r="E733" s="75"/>
    </row>
    <row r="734" spans="1:6" s="13" customFormat="1" ht="17.100000000000001" customHeight="1" x14ac:dyDescent="0.2">
      <c r="A734" s="73" t="s">
        <v>111</v>
      </c>
      <c r="B734" s="74"/>
      <c r="C734" s="74"/>
      <c r="D734" s="74"/>
      <c r="E734" s="75"/>
    </row>
    <row r="735" spans="1:6" s="13" customFormat="1" ht="17.100000000000001" customHeight="1" x14ac:dyDescent="0.2">
      <c r="A735" s="18">
        <v>1</v>
      </c>
      <c r="B735" s="19" t="s">
        <v>284</v>
      </c>
      <c r="C735" s="20">
        <v>40</v>
      </c>
      <c r="D735" s="20">
        <v>0</v>
      </c>
      <c r="E735" s="20">
        <f t="shared" ref="E735:E778" si="34">SUM(C735:D735)</f>
        <v>40</v>
      </c>
      <c r="F735" s="13" t="s">
        <v>800</v>
      </c>
    </row>
    <row r="736" spans="1:6" s="13" customFormat="1" ht="17.100000000000001" customHeight="1" x14ac:dyDescent="0.2">
      <c r="A736" s="18">
        <v>2</v>
      </c>
      <c r="B736" s="19" t="s">
        <v>282</v>
      </c>
      <c r="C736" s="20">
        <v>54</v>
      </c>
      <c r="D736" s="20">
        <v>1</v>
      </c>
      <c r="E736" s="20">
        <f t="shared" si="34"/>
        <v>55</v>
      </c>
      <c r="F736" s="13" t="s">
        <v>802</v>
      </c>
    </row>
    <row r="737" spans="1:6" s="13" customFormat="1" ht="17.100000000000001" customHeight="1" x14ac:dyDescent="0.2">
      <c r="A737" s="18">
        <v>3</v>
      </c>
      <c r="B737" s="19" t="s">
        <v>281</v>
      </c>
      <c r="C737" s="20">
        <v>45</v>
      </c>
      <c r="D737" s="20">
        <v>1</v>
      </c>
      <c r="E737" s="20">
        <f t="shared" si="34"/>
        <v>46</v>
      </c>
      <c r="F737" s="61" t="s">
        <v>804</v>
      </c>
    </row>
    <row r="738" spans="1:6" s="13" customFormat="1" ht="17.100000000000001" customHeight="1" x14ac:dyDescent="0.2">
      <c r="A738" s="18">
        <v>4</v>
      </c>
      <c r="B738" s="19" t="s">
        <v>283</v>
      </c>
      <c r="C738" s="20">
        <v>19</v>
      </c>
      <c r="D738" s="20">
        <v>1</v>
      </c>
      <c r="E738" s="20">
        <f t="shared" si="34"/>
        <v>20</v>
      </c>
      <c r="F738" s="13" t="s">
        <v>847</v>
      </c>
    </row>
    <row r="739" spans="1:6" s="13" customFormat="1" ht="17.100000000000001" customHeight="1" x14ac:dyDescent="0.2">
      <c r="A739" s="18">
        <v>5</v>
      </c>
      <c r="B739" s="19" t="s">
        <v>285</v>
      </c>
      <c r="C739" s="20">
        <v>48</v>
      </c>
      <c r="D739" s="20">
        <v>0</v>
      </c>
      <c r="E739" s="20">
        <f t="shared" si="34"/>
        <v>48</v>
      </c>
      <c r="F739" s="13" t="s">
        <v>806</v>
      </c>
    </row>
    <row r="740" spans="1:6" s="13" customFormat="1" ht="17.100000000000001" customHeight="1" x14ac:dyDescent="0.2">
      <c r="A740" s="18">
        <v>6</v>
      </c>
      <c r="B740" s="19" t="s">
        <v>286</v>
      </c>
      <c r="C740" s="20">
        <v>45</v>
      </c>
      <c r="D740" s="20">
        <v>0</v>
      </c>
      <c r="E740" s="20">
        <f t="shared" si="34"/>
        <v>45</v>
      </c>
      <c r="F740" s="13" t="s">
        <v>807</v>
      </c>
    </row>
    <row r="741" spans="1:6" s="13" customFormat="1" ht="17.100000000000001" customHeight="1" x14ac:dyDescent="0.2">
      <c r="A741" s="18">
        <v>7</v>
      </c>
      <c r="B741" s="19" t="s">
        <v>287</v>
      </c>
      <c r="C741" s="20">
        <v>59</v>
      </c>
      <c r="D741" s="20">
        <v>1</v>
      </c>
      <c r="E741" s="20">
        <f t="shared" si="34"/>
        <v>60</v>
      </c>
      <c r="F741" s="13" t="s">
        <v>809</v>
      </c>
    </row>
    <row r="742" spans="1:6" s="13" customFormat="1" ht="17.100000000000001" customHeight="1" x14ac:dyDescent="0.2">
      <c r="A742" s="18">
        <v>8</v>
      </c>
      <c r="B742" s="19" t="s">
        <v>270</v>
      </c>
      <c r="C742" s="20">
        <v>25</v>
      </c>
      <c r="D742" s="20">
        <v>0</v>
      </c>
      <c r="E742" s="20">
        <f t="shared" si="34"/>
        <v>25</v>
      </c>
      <c r="F742" s="13" t="s">
        <v>810</v>
      </c>
    </row>
    <row r="743" spans="1:6" s="13" customFormat="1" ht="17.100000000000001" customHeight="1" x14ac:dyDescent="0.2">
      <c r="A743" s="18">
        <v>9</v>
      </c>
      <c r="B743" s="19" t="s">
        <v>288</v>
      </c>
      <c r="C743" s="20">
        <v>35</v>
      </c>
      <c r="D743" s="20">
        <v>0</v>
      </c>
      <c r="E743" s="20">
        <f t="shared" si="34"/>
        <v>35</v>
      </c>
      <c r="F743" s="13" t="s">
        <v>846</v>
      </c>
    </row>
    <row r="744" spans="1:6" s="13" customFormat="1" ht="17.100000000000001" customHeight="1" x14ac:dyDescent="0.2">
      <c r="A744" s="18">
        <v>10</v>
      </c>
      <c r="B744" s="19" t="s">
        <v>289</v>
      </c>
      <c r="C744" s="20">
        <v>50</v>
      </c>
      <c r="D744" s="20">
        <v>0</v>
      </c>
      <c r="E744" s="20">
        <f t="shared" si="34"/>
        <v>50</v>
      </c>
      <c r="F744" s="13" t="s">
        <v>801</v>
      </c>
    </row>
    <row r="745" spans="1:6" s="13" customFormat="1" ht="17.100000000000001" customHeight="1" x14ac:dyDescent="0.2">
      <c r="A745" s="18">
        <v>11</v>
      </c>
      <c r="B745" s="19" t="s">
        <v>273</v>
      </c>
      <c r="C745" s="20">
        <v>40</v>
      </c>
      <c r="D745" s="20">
        <v>0</v>
      </c>
      <c r="E745" s="20">
        <f t="shared" si="34"/>
        <v>40</v>
      </c>
      <c r="F745" s="13" t="s">
        <v>801</v>
      </c>
    </row>
    <row r="746" spans="1:6" s="13" customFormat="1" ht="17.100000000000001" customHeight="1" x14ac:dyDescent="0.2">
      <c r="A746" s="18">
        <v>12</v>
      </c>
      <c r="B746" s="19" t="s">
        <v>274</v>
      </c>
      <c r="C746" s="20">
        <v>44</v>
      </c>
      <c r="D746" s="20">
        <v>0</v>
      </c>
      <c r="E746" s="20">
        <f t="shared" si="34"/>
        <v>44</v>
      </c>
      <c r="F746" s="13" t="s">
        <v>801</v>
      </c>
    </row>
    <row r="747" spans="1:6" s="13" customFormat="1" ht="17.100000000000001" customHeight="1" x14ac:dyDescent="0.2">
      <c r="A747" s="18">
        <v>13</v>
      </c>
      <c r="B747" s="19" t="s">
        <v>279</v>
      </c>
      <c r="C747" s="20">
        <v>30</v>
      </c>
      <c r="D747" s="20">
        <v>1</v>
      </c>
      <c r="E747" s="20">
        <f t="shared" si="34"/>
        <v>31</v>
      </c>
      <c r="F747" s="13" t="s">
        <v>801</v>
      </c>
    </row>
    <row r="748" spans="1:6" s="13" customFormat="1" ht="17.100000000000001" customHeight="1" x14ac:dyDescent="0.2">
      <c r="A748" s="18">
        <v>14</v>
      </c>
      <c r="B748" s="19" t="s">
        <v>300</v>
      </c>
      <c r="C748" s="20">
        <v>2</v>
      </c>
      <c r="D748" s="20">
        <v>19</v>
      </c>
      <c r="E748" s="20">
        <f t="shared" si="34"/>
        <v>21</v>
      </c>
      <c r="F748" s="13" t="s">
        <v>812</v>
      </c>
    </row>
    <row r="749" spans="1:6" s="13" customFormat="1" ht="17.100000000000001" customHeight="1" x14ac:dyDescent="0.2">
      <c r="A749" s="18">
        <v>15</v>
      </c>
      <c r="B749" s="19" t="s">
        <v>292</v>
      </c>
      <c r="C749" s="20">
        <v>28</v>
      </c>
      <c r="D749" s="20">
        <v>1</v>
      </c>
      <c r="E749" s="20">
        <f t="shared" si="34"/>
        <v>29</v>
      </c>
      <c r="F749" s="13" t="s">
        <v>813</v>
      </c>
    </row>
    <row r="750" spans="1:6" s="13" customFormat="1" ht="17.100000000000001" customHeight="1" x14ac:dyDescent="0.2">
      <c r="A750" s="18">
        <v>16</v>
      </c>
      <c r="B750" s="19" t="s">
        <v>293</v>
      </c>
      <c r="C750" s="20">
        <v>53</v>
      </c>
      <c r="D750" s="20">
        <v>0</v>
      </c>
      <c r="E750" s="20">
        <f t="shared" si="34"/>
        <v>53</v>
      </c>
      <c r="F750" s="13" t="s">
        <v>835</v>
      </c>
    </row>
    <row r="751" spans="1:6" s="13" customFormat="1" ht="17.100000000000001" customHeight="1" x14ac:dyDescent="0.2">
      <c r="A751" s="18">
        <v>17</v>
      </c>
      <c r="B751" s="19" t="s">
        <v>298</v>
      </c>
      <c r="C751" s="20">
        <v>31</v>
      </c>
      <c r="D751" s="20">
        <v>13</v>
      </c>
      <c r="E751" s="20">
        <f t="shared" si="34"/>
        <v>44</v>
      </c>
      <c r="F751" s="13" t="s">
        <v>823</v>
      </c>
    </row>
    <row r="752" spans="1:6" s="13" customFormat="1" ht="17.100000000000001" customHeight="1" x14ac:dyDescent="0.2">
      <c r="A752" s="18">
        <v>18</v>
      </c>
      <c r="B752" s="19" t="s">
        <v>280</v>
      </c>
      <c r="C752" s="20">
        <v>31</v>
      </c>
      <c r="D752" s="20">
        <v>15</v>
      </c>
      <c r="E752" s="20">
        <f t="shared" si="34"/>
        <v>46</v>
      </c>
      <c r="F752" s="13" t="s">
        <v>823</v>
      </c>
    </row>
    <row r="753" spans="1:6" s="13" customFormat="1" ht="17.100000000000001" customHeight="1" x14ac:dyDescent="0.2">
      <c r="A753" s="18">
        <v>19</v>
      </c>
      <c r="B753" s="19" t="s">
        <v>311</v>
      </c>
      <c r="C753" s="20">
        <v>23</v>
      </c>
      <c r="D753" s="20">
        <v>18</v>
      </c>
      <c r="E753" s="20">
        <f t="shared" si="34"/>
        <v>41</v>
      </c>
      <c r="F753" s="13" t="s">
        <v>823</v>
      </c>
    </row>
    <row r="754" spans="1:6" s="13" customFormat="1" ht="17.100000000000001" customHeight="1" x14ac:dyDescent="0.2">
      <c r="A754" s="18">
        <v>20</v>
      </c>
      <c r="B754" s="19" t="s">
        <v>296</v>
      </c>
      <c r="C754" s="20">
        <v>27</v>
      </c>
      <c r="D754" s="20">
        <v>6</v>
      </c>
      <c r="E754" s="20">
        <f t="shared" si="34"/>
        <v>33</v>
      </c>
      <c r="F754" s="13" t="s">
        <v>815</v>
      </c>
    </row>
    <row r="755" spans="1:6" s="13" customFormat="1" ht="17.100000000000001" customHeight="1" x14ac:dyDescent="0.2">
      <c r="A755" s="18">
        <v>21</v>
      </c>
      <c r="B755" s="19" t="s">
        <v>305</v>
      </c>
      <c r="C755" s="20">
        <v>23</v>
      </c>
      <c r="D755" s="20">
        <v>14</v>
      </c>
      <c r="E755" s="20">
        <f t="shared" si="34"/>
        <v>37</v>
      </c>
      <c r="F755" s="13" t="s">
        <v>828</v>
      </c>
    </row>
    <row r="756" spans="1:6" s="13" customFormat="1" ht="17.100000000000001" customHeight="1" x14ac:dyDescent="0.2">
      <c r="A756" s="18">
        <v>22</v>
      </c>
      <c r="B756" s="19" t="s">
        <v>297</v>
      </c>
      <c r="C756" s="20">
        <v>27</v>
      </c>
      <c r="D756" s="20">
        <v>7</v>
      </c>
      <c r="E756" s="20">
        <f t="shared" si="34"/>
        <v>34</v>
      </c>
      <c r="F756" s="13" t="s">
        <v>816</v>
      </c>
    </row>
    <row r="757" spans="1:6" s="13" customFormat="1" ht="17.100000000000001" customHeight="1" x14ac:dyDescent="0.2">
      <c r="A757" s="18">
        <v>23</v>
      </c>
      <c r="B757" s="19" t="s">
        <v>294</v>
      </c>
      <c r="C757" s="20">
        <v>46</v>
      </c>
      <c r="D757" s="20">
        <v>1</v>
      </c>
      <c r="E757" s="20">
        <f t="shared" si="34"/>
        <v>47</v>
      </c>
      <c r="F757" s="13" t="s">
        <v>817</v>
      </c>
    </row>
    <row r="758" spans="1:6" s="13" customFormat="1" ht="17.100000000000001" customHeight="1" x14ac:dyDescent="0.2">
      <c r="A758" s="18">
        <v>24</v>
      </c>
      <c r="B758" s="19" t="s">
        <v>278</v>
      </c>
      <c r="C758" s="20">
        <v>55</v>
      </c>
      <c r="D758" s="20">
        <v>0</v>
      </c>
      <c r="E758" s="20">
        <f t="shared" si="34"/>
        <v>55</v>
      </c>
      <c r="F758" s="13" t="s">
        <v>817</v>
      </c>
    </row>
    <row r="759" spans="1:6" s="13" customFormat="1" ht="17.100000000000001" customHeight="1" x14ac:dyDescent="0.2">
      <c r="A759" s="18">
        <v>25</v>
      </c>
      <c r="B759" s="19" t="s">
        <v>275</v>
      </c>
      <c r="C759" s="20">
        <v>55</v>
      </c>
      <c r="D759" s="20">
        <v>1</v>
      </c>
      <c r="E759" s="20">
        <f t="shared" si="34"/>
        <v>56</v>
      </c>
      <c r="F759" s="13" t="s">
        <v>817</v>
      </c>
    </row>
    <row r="760" spans="1:6" s="13" customFormat="1" ht="17.100000000000001" customHeight="1" x14ac:dyDescent="0.2">
      <c r="A760" s="18">
        <v>26</v>
      </c>
      <c r="B760" s="19" t="s">
        <v>295</v>
      </c>
      <c r="C760" s="20">
        <v>24</v>
      </c>
      <c r="D760" s="20">
        <v>3</v>
      </c>
      <c r="E760" s="20">
        <f t="shared" si="34"/>
        <v>27</v>
      </c>
      <c r="F760" s="13" t="s">
        <v>818</v>
      </c>
    </row>
    <row r="761" spans="1:6" s="13" customFormat="1" ht="17.100000000000001" customHeight="1" x14ac:dyDescent="0.2">
      <c r="A761" s="18">
        <v>27</v>
      </c>
      <c r="B761" s="19" t="s">
        <v>312</v>
      </c>
      <c r="C761" s="20">
        <v>31</v>
      </c>
      <c r="D761" s="20">
        <v>1</v>
      </c>
      <c r="E761" s="20">
        <f t="shared" si="34"/>
        <v>32</v>
      </c>
      <c r="F761" s="13" t="s">
        <v>818</v>
      </c>
    </row>
    <row r="762" spans="1:6" s="13" customFormat="1" ht="17.100000000000001" customHeight="1" x14ac:dyDescent="0.2">
      <c r="A762" s="18">
        <v>28</v>
      </c>
      <c r="B762" s="19" t="s">
        <v>304</v>
      </c>
      <c r="C762" s="20">
        <v>14</v>
      </c>
      <c r="D762" s="20">
        <v>13</v>
      </c>
      <c r="E762" s="20">
        <f t="shared" si="34"/>
        <v>27</v>
      </c>
      <c r="F762" s="13" t="s">
        <v>829</v>
      </c>
    </row>
    <row r="763" spans="1:6" s="13" customFormat="1" ht="17.100000000000001" customHeight="1" x14ac:dyDescent="0.2">
      <c r="A763" s="18">
        <v>29</v>
      </c>
      <c r="B763" s="19" t="s">
        <v>303</v>
      </c>
      <c r="C763" s="20">
        <v>5</v>
      </c>
      <c r="D763" s="20">
        <v>22</v>
      </c>
      <c r="E763" s="20">
        <f t="shared" si="34"/>
        <v>27</v>
      </c>
      <c r="F763" s="13" t="s">
        <v>830</v>
      </c>
    </row>
    <row r="764" spans="1:6" s="13" customFormat="1" ht="17.100000000000001" customHeight="1" x14ac:dyDescent="0.2">
      <c r="A764" s="18">
        <v>30</v>
      </c>
      <c r="B764" s="19" t="s">
        <v>301</v>
      </c>
      <c r="C764" s="20">
        <v>5</v>
      </c>
      <c r="D764" s="20">
        <v>43</v>
      </c>
      <c r="E764" s="20">
        <f t="shared" si="34"/>
        <v>48</v>
      </c>
      <c r="F764" s="13" t="s">
        <v>819</v>
      </c>
    </row>
    <row r="765" spans="1:6" s="13" customFormat="1" ht="17.100000000000001" customHeight="1" x14ac:dyDescent="0.2">
      <c r="A765" s="18">
        <v>31</v>
      </c>
      <c r="B765" s="19" t="s">
        <v>302</v>
      </c>
      <c r="C765" s="20">
        <v>15</v>
      </c>
      <c r="D765" s="20">
        <v>27</v>
      </c>
      <c r="E765" s="20">
        <f t="shared" si="34"/>
        <v>42</v>
      </c>
      <c r="F765" s="13" t="s">
        <v>820</v>
      </c>
    </row>
    <row r="766" spans="1:6" s="13" customFormat="1" ht="17.100000000000001" customHeight="1" x14ac:dyDescent="0.2">
      <c r="A766" s="18">
        <v>32</v>
      </c>
      <c r="B766" s="19" t="s">
        <v>276</v>
      </c>
      <c r="C766" s="20">
        <v>11</v>
      </c>
      <c r="D766" s="20">
        <v>18</v>
      </c>
      <c r="E766" s="20">
        <f t="shared" si="34"/>
        <v>29</v>
      </c>
      <c r="F766" s="13" t="s">
        <v>820</v>
      </c>
    </row>
    <row r="767" spans="1:6" s="13" customFormat="1" ht="17.100000000000001" customHeight="1" x14ac:dyDescent="0.2">
      <c r="A767" s="18">
        <v>33</v>
      </c>
      <c r="B767" s="19" t="s">
        <v>306</v>
      </c>
      <c r="C767" s="20">
        <v>9</v>
      </c>
      <c r="D767" s="20">
        <v>13</v>
      </c>
      <c r="E767" s="20">
        <f t="shared" si="34"/>
        <v>22</v>
      </c>
      <c r="F767" s="13" t="s">
        <v>848</v>
      </c>
    </row>
    <row r="768" spans="1:6" s="13" customFormat="1" ht="17.100000000000001" customHeight="1" x14ac:dyDescent="0.2">
      <c r="A768" s="18">
        <v>34</v>
      </c>
      <c r="B768" s="19" t="s">
        <v>307</v>
      </c>
      <c r="C768" s="20">
        <v>9</v>
      </c>
      <c r="D768" s="20">
        <v>5</v>
      </c>
      <c r="E768" s="20">
        <f t="shared" si="34"/>
        <v>14</v>
      </c>
      <c r="F768" s="13" t="s">
        <v>837</v>
      </c>
    </row>
    <row r="769" spans="1:6" s="13" customFormat="1" ht="17.100000000000001" customHeight="1" x14ac:dyDescent="0.2">
      <c r="A769" s="18">
        <v>35</v>
      </c>
      <c r="B769" s="19" t="s">
        <v>308</v>
      </c>
      <c r="C769" s="20">
        <v>25</v>
      </c>
      <c r="D769" s="20">
        <v>31</v>
      </c>
      <c r="E769" s="20">
        <f t="shared" si="34"/>
        <v>56</v>
      </c>
      <c r="F769" s="13" t="s">
        <v>831</v>
      </c>
    </row>
    <row r="770" spans="1:6" s="13" customFormat="1" ht="17.100000000000001" customHeight="1" x14ac:dyDescent="0.2">
      <c r="A770" s="18">
        <v>36</v>
      </c>
      <c r="B770" s="19" t="s">
        <v>309</v>
      </c>
      <c r="C770" s="20">
        <v>10</v>
      </c>
      <c r="D770" s="20">
        <v>13</v>
      </c>
      <c r="E770" s="20">
        <f t="shared" si="34"/>
        <v>23</v>
      </c>
      <c r="F770" s="13" t="s">
        <v>849</v>
      </c>
    </row>
    <row r="771" spans="1:6" s="13" customFormat="1" ht="17.100000000000001" customHeight="1" x14ac:dyDescent="0.2">
      <c r="A771" s="18">
        <v>37</v>
      </c>
      <c r="B771" s="19" t="s">
        <v>299</v>
      </c>
      <c r="C771" s="20">
        <v>19</v>
      </c>
      <c r="D771" s="20">
        <v>18</v>
      </c>
      <c r="E771" s="20">
        <f t="shared" si="34"/>
        <v>37</v>
      </c>
      <c r="F771" s="13" t="s">
        <v>824</v>
      </c>
    </row>
    <row r="772" spans="1:6" s="13" customFormat="1" ht="17.100000000000001" customHeight="1" x14ac:dyDescent="0.2">
      <c r="A772" s="18">
        <v>38</v>
      </c>
      <c r="B772" s="19" t="s">
        <v>310</v>
      </c>
      <c r="C772" s="20">
        <v>6</v>
      </c>
      <c r="D772" s="20">
        <v>18</v>
      </c>
      <c r="E772" s="20">
        <f t="shared" si="34"/>
        <v>24</v>
      </c>
      <c r="F772" s="13" t="s">
        <v>833</v>
      </c>
    </row>
    <row r="773" spans="1:6" s="13" customFormat="1" ht="17.100000000000001" customHeight="1" x14ac:dyDescent="0.2">
      <c r="A773" s="18">
        <v>39</v>
      </c>
      <c r="B773" s="19" t="s">
        <v>313</v>
      </c>
      <c r="C773" s="20">
        <v>9</v>
      </c>
      <c r="D773" s="20">
        <v>16</v>
      </c>
      <c r="E773" s="20">
        <f t="shared" si="34"/>
        <v>25</v>
      </c>
      <c r="F773" s="13" t="s">
        <v>833</v>
      </c>
    </row>
    <row r="774" spans="1:6" s="13" customFormat="1" ht="17.100000000000001" customHeight="1" x14ac:dyDescent="0.2">
      <c r="A774" s="18">
        <v>40</v>
      </c>
      <c r="B774" s="19" t="s">
        <v>290</v>
      </c>
      <c r="C774" s="20">
        <v>16</v>
      </c>
      <c r="D774" s="20">
        <v>28</v>
      </c>
      <c r="E774" s="20">
        <f t="shared" si="34"/>
        <v>44</v>
      </c>
      <c r="F774" s="13" t="s">
        <v>821</v>
      </c>
    </row>
    <row r="775" spans="1:6" s="13" customFormat="1" ht="17.100000000000001" customHeight="1" x14ac:dyDescent="0.2">
      <c r="A775" s="18">
        <v>41</v>
      </c>
      <c r="B775" s="19" t="s">
        <v>277</v>
      </c>
      <c r="C775" s="20">
        <v>20</v>
      </c>
      <c r="D775" s="20">
        <v>14</v>
      </c>
      <c r="E775" s="20">
        <f t="shared" si="34"/>
        <v>34</v>
      </c>
      <c r="F775" s="13" t="s">
        <v>821</v>
      </c>
    </row>
    <row r="776" spans="1:6" s="13" customFormat="1" ht="17.100000000000001" customHeight="1" x14ac:dyDescent="0.2">
      <c r="A776" s="18">
        <v>42</v>
      </c>
      <c r="B776" s="19" t="s">
        <v>272</v>
      </c>
      <c r="C776" s="20">
        <v>3</v>
      </c>
      <c r="D776" s="20">
        <v>16</v>
      </c>
      <c r="E776" s="20">
        <f t="shared" si="34"/>
        <v>19</v>
      </c>
      <c r="F776" s="13" t="s">
        <v>850</v>
      </c>
    </row>
    <row r="777" spans="1:6" s="13" customFormat="1" ht="17.100000000000001" customHeight="1" x14ac:dyDescent="0.2">
      <c r="A777" s="18">
        <v>43</v>
      </c>
      <c r="B777" s="19" t="s">
        <v>271</v>
      </c>
      <c r="C777" s="20">
        <v>2</v>
      </c>
      <c r="D777" s="20">
        <v>5</v>
      </c>
      <c r="E777" s="20">
        <f t="shared" si="34"/>
        <v>7</v>
      </c>
      <c r="F777" s="13" t="s">
        <v>838</v>
      </c>
    </row>
    <row r="778" spans="1:6" s="13" customFormat="1" ht="17.100000000000001" customHeight="1" x14ac:dyDescent="0.2">
      <c r="A778" s="18">
        <v>44</v>
      </c>
      <c r="B778" s="19" t="s">
        <v>291</v>
      </c>
      <c r="C778" s="20">
        <v>13</v>
      </c>
      <c r="D778" s="20">
        <v>0</v>
      </c>
      <c r="E778" s="20">
        <f t="shared" si="34"/>
        <v>13</v>
      </c>
      <c r="F778" s="13" t="s">
        <v>825</v>
      </c>
    </row>
    <row r="779" spans="1:6" s="13" customFormat="1" ht="17.100000000000001" customHeight="1" x14ac:dyDescent="0.2">
      <c r="A779" s="22" t="s">
        <v>59</v>
      </c>
      <c r="B779" s="21"/>
      <c r="C779" s="24">
        <f>SUM(C735:C778)</f>
        <v>1181</v>
      </c>
      <c r="D779" s="24">
        <f>SUM(D735:D778)</f>
        <v>404</v>
      </c>
      <c r="E779" s="24">
        <f>SUM(E735:E778)</f>
        <v>1585</v>
      </c>
    </row>
    <row r="780" spans="1:6" s="13" customFormat="1" ht="9.9499999999999993" customHeight="1" x14ac:dyDescent="0.2">
      <c r="A780" s="28"/>
      <c r="B780" s="29"/>
      <c r="C780" s="30"/>
      <c r="D780" s="30"/>
      <c r="E780" s="30"/>
    </row>
    <row r="781" spans="1:6" s="13" customFormat="1" ht="17.100000000000001" customHeight="1" x14ac:dyDescent="0.2">
      <c r="A781" s="73" t="s">
        <v>110</v>
      </c>
      <c r="B781" s="74"/>
      <c r="C781" s="74"/>
      <c r="D781" s="74"/>
      <c r="E781" s="75"/>
    </row>
    <row r="782" spans="1:6" s="13" customFormat="1" ht="17.100000000000001" customHeight="1" x14ac:dyDescent="0.2">
      <c r="A782" s="73" t="s">
        <v>111</v>
      </c>
      <c r="B782" s="74"/>
      <c r="C782" s="74"/>
      <c r="D782" s="74"/>
      <c r="E782" s="75"/>
    </row>
    <row r="783" spans="1:6" s="13" customFormat="1" ht="17.100000000000001" customHeight="1" x14ac:dyDescent="0.2">
      <c r="A783" s="18">
        <v>1</v>
      </c>
      <c r="B783" s="19" t="s">
        <v>186</v>
      </c>
      <c r="C783" s="20">
        <v>59</v>
      </c>
      <c r="D783" s="20">
        <v>0</v>
      </c>
      <c r="E783" s="20">
        <f t="shared" ref="E783:E828" si="35">SUM(C783:D783)</f>
        <v>59</v>
      </c>
      <c r="F783" s="13" t="s">
        <v>800</v>
      </c>
    </row>
    <row r="784" spans="1:6" s="13" customFormat="1" ht="17.100000000000001" customHeight="1" x14ac:dyDescent="0.2">
      <c r="A784" s="18">
        <v>2</v>
      </c>
      <c r="B784" s="19" t="s">
        <v>181</v>
      </c>
      <c r="C784" s="20">
        <v>51</v>
      </c>
      <c r="D784" s="20">
        <v>1</v>
      </c>
      <c r="E784" s="20">
        <f t="shared" si="35"/>
        <v>52</v>
      </c>
      <c r="F784" s="13" t="s">
        <v>802</v>
      </c>
    </row>
    <row r="785" spans="1:6" s="13" customFormat="1" ht="17.100000000000001" customHeight="1" x14ac:dyDescent="0.2">
      <c r="A785" s="18">
        <v>3</v>
      </c>
      <c r="B785" s="19" t="s">
        <v>178</v>
      </c>
      <c r="C785" s="20">
        <v>45</v>
      </c>
      <c r="D785" s="20">
        <v>0</v>
      </c>
      <c r="E785" s="20">
        <f t="shared" si="35"/>
        <v>45</v>
      </c>
      <c r="F785" s="13" t="s">
        <v>804</v>
      </c>
    </row>
    <row r="786" spans="1:6" s="13" customFormat="1" ht="17.100000000000001" customHeight="1" x14ac:dyDescent="0.2">
      <c r="A786" s="18">
        <v>4</v>
      </c>
      <c r="B786" s="19" t="s">
        <v>182</v>
      </c>
      <c r="C786" s="20">
        <v>25</v>
      </c>
      <c r="D786" s="20">
        <v>2</v>
      </c>
      <c r="E786" s="20">
        <f t="shared" si="35"/>
        <v>27</v>
      </c>
      <c r="F786" s="13" t="s">
        <v>847</v>
      </c>
    </row>
    <row r="787" spans="1:6" s="13" customFormat="1" ht="17.100000000000001" customHeight="1" x14ac:dyDescent="0.2">
      <c r="A787" s="18">
        <v>5</v>
      </c>
      <c r="B787" s="19" t="s">
        <v>190</v>
      </c>
      <c r="C787" s="20">
        <v>41</v>
      </c>
      <c r="D787" s="20">
        <v>0</v>
      </c>
      <c r="E787" s="20">
        <f t="shared" si="35"/>
        <v>41</v>
      </c>
      <c r="F787" s="13" t="s">
        <v>806</v>
      </c>
    </row>
    <row r="788" spans="1:6" s="13" customFormat="1" ht="17.100000000000001" customHeight="1" x14ac:dyDescent="0.2">
      <c r="A788" s="18">
        <v>6</v>
      </c>
      <c r="B788" s="19" t="s">
        <v>207</v>
      </c>
      <c r="C788" s="20">
        <v>40</v>
      </c>
      <c r="D788" s="20">
        <v>0</v>
      </c>
      <c r="E788" s="20">
        <f t="shared" si="35"/>
        <v>40</v>
      </c>
      <c r="F788" s="13" t="s">
        <v>807</v>
      </c>
    </row>
    <row r="789" spans="1:6" s="13" customFormat="1" ht="17.100000000000001" customHeight="1" x14ac:dyDescent="0.2">
      <c r="A789" s="18">
        <v>7</v>
      </c>
      <c r="B789" s="19" t="s">
        <v>170</v>
      </c>
      <c r="C789" s="20">
        <v>33</v>
      </c>
      <c r="D789" s="20">
        <v>0</v>
      </c>
      <c r="E789" s="20">
        <f t="shared" si="35"/>
        <v>33</v>
      </c>
      <c r="F789" s="13" t="s">
        <v>807</v>
      </c>
    </row>
    <row r="790" spans="1:6" s="13" customFormat="1" ht="17.100000000000001" customHeight="1" x14ac:dyDescent="0.2">
      <c r="A790" s="18">
        <v>8</v>
      </c>
      <c r="B790" s="19" t="s">
        <v>180</v>
      </c>
      <c r="C790" s="20">
        <v>73</v>
      </c>
      <c r="D790" s="20">
        <v>0</v>
      </c>
      <c r="E790" s="20">
        <f t="shared" si="35"/>
        <v>73</v>
      </c>
      <c r="F790" s="13" t="s">
        <v>809</v>
      </c>
    </row>
    <row r="791" spans="1:6" s="13" customFormat="1" ht="17.100000000000001" customHeight="1" x14ac:dyDescent="0.2">
      <c r="A791" s="18">
        <v>9</v>
      </c>
      <c r="B791" s="19" t="s">
        <v>179</v>
      </c>
      <c r="C791" s="20">
        <v>33</v>
      </c>
      <c r="D791" s="20">
        <v>0</v>
      </c>
      <c r="E791" s="20">
        <f t="shared" si="35"/>
        <v>33</v>
      </c>
      <c r="F791" s="13" t="s">
        <v>810</v>
      </c>
    </row>
    <row r="792" spans="1:6" s="13" customFormat="1" ht="17.100000000000001" customHeight="1" x14ac:dyDescent="0.2">
      <c r="A792" s="18">
        <v>10</v>
      </c>
      <c r="B792" s="19" t="s">
        <v>208</v>
      </c>
      <c r="C792" s="20">
        <v>29</v>
      </c>
      <c r="D792" s="20">
        <v>0</v>
      </c>
      <c r="E792" s="20">
        <f t="shared" si="35"/>
        <v>29</v>
      </c>
      <c r="F792" s="13" t="s">
        <v>846</v>
      </c>
    </row>
    <row r="793" spans="1:6" s="13" customFormat="1" ht="17.100000000000001" customHeight="1" x14ac:dyDescent="0.2">
      <c r="A793" s="18">
        <v>11</v>
      </c>
      <c r="B793" s="19" t="s">
        <v>185</v>
      </c>
      <c r="C793" s="20">
        <v>55</v>
      </c>
      <c r="D793" s="20">
        <v>0</v>
      </c>
      <c r="E793" s="20">
        <f t="shared" si="35"/>
        <v>55</v>
      </c>
      <c r="F793" s="13" t="s">
        <v>836</v>
      </c>
    </row>
    <row r="794" spans="1:6" s="13" customFormat="1" ht="17.100000000000001" customHeight="1" x14ac:dyDescent="0.2">
      <c r="A794" s="18">
        <v>12</v>
      </c>
      <c r="B794" s="19" t="s">
        <v>175</v>
      </c>
      <c r="C794" s="20">
        <v>55</v>
      </c>
      <c r="D794" s="20">
        <v>0</v>
      </c>
      <c r="E794" s="20">
        <f t="shared" si="35"/>
        <v>55</v>
      </c>
      <c r="F794" s="13" t="s">
        <v>836</v>
      </c>
    </row>
    <row r="795" spans="1:6" s="13" customFormat="1" ht="17.100000000000001" customHeight="1" x14ac:dyDescent="0.2">
      <c r="A795" s="18">
        <v>13</v>
      </c>
      <c r="B795" s="19" t="s">
        <v>176</v>
      </c>
      <c r="C795" s="20">
        <v>51</v>
      </c>
      <c r="D795" s="20">
        <v>0</v>
      </c>
      <c r="E795" s="20">
        <f t="shared" si="35"/>
        <v>51</v>
      </c>
      <c r="F795" s="13" t="s">
        <v>836</v>
      </c>
    </row>
    <row r="796" spans="1:6" s="13" customFormat="1" ht="17.100000000000001" customHeight="1" x14ac:dyDescent="0.2">
      <c r="A796" s="18">
        <v>14</v>
      </c>
      <c r="B796" s="19" t="s">
        <v>172</v>
      </c>
      <c r="C796" s="20">
        <v>57</v>
      </c>
      <c r="D796" s="20">
        <v>0</v>
      </c>
      <c r="E796" s="20">
        <f t="shared" si="35"/>
        <v>57</v>
      </c>
      <c r="F796" s="13" t="s">
        <v>836</v>
      </c>
    </row>
    <row r="797" spans="1:6" s="13" customFormat="1" ht="17.100000000000001" customHeight="1" x14ac:dyDescent="0.2">
      <c r="A797" s="18">
        <v>15</v>
      </c>
      <c r="B797" s="19" t="s">
        <v>173</v>
      </c>
      <c r="C797" s="20">
        <v>54</v>
      </c>
      <c r="D797" s="20">
        <v>0</v>
      </c>
      <c r="E797" s="20">
        <f t="shared" si="35"/>
        <v>54</v>
      </c>
      <c r="F797" s="13" t="s">
        <v>836</v>
      </c>
    </row>
    <row r="798" spans="1:6" s="13" customFormat="1" ht="17.100000000000001" customHeight="1" x14ac:dyDescent="0.2">
      <c r="A798" s="18">
        <v>16</v>
      </c>
      <c r="B798" s="19" t="s">
        <v>165</v>
      </c>
      <c r="C798" s="20">
        <v>52</v>
      </c>
      <c r="D798" s="20">
        <v>0</v>
      </c>
      <c r="E798" s="20">
        <f t="shared" si="35"/>
        <v>52</v>
      </c>
      <c r="F798" s="13" t="s">
        <v>836</v>
      </c>
    </row>
    <row r="799" spans="1:6" s="13" customFormat="1" ht="17.100000000000001" customHeight="1" x14ac:dyDescent="0.2">
      <c r="A799" s="18">
        <v>17</v>
      </c>
      <c r="B799" s="19" t="s">
        <v>184</v>
      </c>
      <c r="C799" s="20">
        <v>2</v>
      </c>
      <c r="D799" s="20">
        <v>19</v>
      </c>
      <c r="E799" s="20">
        <f t="shared" si="35"/>
        <v>21</v>
      </c>
      <c r="F799" s="13" t="s">
        <v>812</v>
      </c>
    </row>
    <row r="800" spans="1:6" s="13" customFormat="1" ht="17.100000000000001" customHeight="1" x14ac:dyDescent="0.2">
      <c r="A800" s="18">
        <v>18</v>
      </c>
      <c r="B800" s="19" t="s">
        <v>177</v>
      </c>
      <c r="C800" s="20">
        <v>25</v>
      </c>
      <c r="D800" s="20">
        <v>2</v>
      </c>
      <c r="E800" s="20">
        <f t="shared" si="35"/>
        <v>27</v>
      </c>
      <c r="F800" s="13" t="s">
        <v>813</v>
      </c>
    </row>
    <row r="801" spans="1:6" s="13" customFormat="1" ht="17.100000000000001" customHeight="1" x14ac:dyDescent="0.2">
      <c r="A801" s="18">
        <v>19</v>
      </c>
      <c r="B801" s="19" t="s">
        <v>183</v>
      </c>
      <c r="C801" s="20">
        <v>70</v>
      </c>
      <c r="D801" s="20">
        <v>0</v>
      </c>
      <c r="E801" s="20">
        <f t="shared" si="35"/>
        <v>70</v>
      </c>
      <c r="F801" s="13" t="s">
        <v>835</v>
      </c>
    </row>
    <row r="802" spans="1:6" s="13" customFormat="1" ht="17.100000000000001" customHeight="1" x14ac:dyDescent="0.2">
      <c r="A802" s="18">
        <v>20</v>
      </c>
      <c r="B802" s="19" t="s">
        <v>200</v>
      </c>
      <c r="C802" s="20">
        <v>30</v>
      </c>
      <c r="D802" s="20">
        <v>18</v>
      </c>
      <c r="E802" s="20">
        <f t="shared" si="35"/>
        <v>48</v>
      </c>
      <c r="F802" s="13" t="s">
        <v>823</v>
      </c>
    </row>
    <row r="803" spans="1:6" s="13" customFormat="1" ht="17.100000000000001" customHeight="1" x14ac:dyDescent="0.2">
      <c r="A803" s="18">
        <v>21</v>
      </c>
      <c r="B803" s="19" t="s">
        <v>171</v>
      </c>
      <c r="C803" s="20">
        <v>31</v>
      </c>
      <c r="D803" s="20">
        <v>14</v>
      </c>
      <c r="E803" s="20">
        <f t="shared" si="35"/>
        <v>45</v>
      </c>
      <c r="F803" s="13" t="s">
        <v>823</v>
      </c>
    </row>
    <row r="804" spans="1:6" s="13" customFormat="1" ht="17.100000000000001" customHeight="1" x14ac:dyDescent="0.2">
      <c r="A804" s="18">
        <v>22</v>
      </c>
      <c r="B804" s="19" t="s">
        <v>163</v>
      </c>
      <c r="C804" s="20">
        <v>28</v>
      </c>
      <c r="D804" s="20">
        <v>14</v>
      </c>
      <c r="E804" s="20">
        <f t="shared" si="35"/>
        <v>42</v>
      </c>
      <c r="F804" s="13" t="s">
        <v>823</v>
      </c>
    </row>
    <row r="805" spans="1:6" s="13" customFormat="1" ht="17.100000000000001" customHeight="1" x14ac:dyDescent="0.2">
      <c r="A805" s="18">
        <v>23</v>
      </c>
      <c r="B805" s="19" t="s">
        <v>201</v>
      </c>
      <c r="C805" s="20">
        <v>35</v>
      </c>
      <c r="D805" s="20">
        <v>3</v>
      </c>
      <c r="E805" s="20">
        <f t="shared" si="35"/>
        <v>38</v>
      </c>
      <c r="F805" s="13" t="s">
        <v>815</v>
      </c>
    </row>
    <row r="806" spans="1:6" s="13" customFormat="1" ht="17.100000000000001" customHeight="1" x14ac:dyDescent="0.2">
      <c r="A806" s="18">
        <v>24</v>
      </c>
      <c r="B806" s="19" t="s">
        <v>187</v>
      </c>
      <c r="C806" s="20">
        <v>37</v>
      </c>
      <c r="D806" s="20">
        <v>18</v>
      </c>
      <c r="E806" s="20">
        <f t="shared" si="35"/>
        <v>55</v>
      </c>
      <c r="F806" s="13" t="s">
        <v>828</v>
      </c>
    </row>
    <row r="807" spans="1:6" s="13" customFormat="1" ht="17.100000000000001" customHeight="1" x14ac:dyDescent="0.2">
      <c r="A807" s="18">
        <v>25</v>
      </c>
      <c r="B807" s="19" t="s">
        <v>167</v>
      </c>
      <c r="C807" s="20">
        <v>35</v>
      </c>
      <c r="D807" s="20">
        <v>12</v>
      </c>
      <c r="E807" s="20">
        <f t="shared" si="35"/>
        <v>47</v>
      </c>
      <c r="F807" s="13" t="s">
        <v>828</v>
      </c>
    </row>
    <row r="808" spans="1:6" s="13" customFormat="1" ht="17.100000000000001" customHeight="1" x14ac:dyDescent="0.2">
      <c r="A808" s="18">
        <v>26</v>
      </c>
      <c r="B808" s="19" t="s">
        <v>206</v>
      </c>
      <c r="C808" s="20">
        <v>28</v>
      </c>
      <c r="D808" s="20">
        <v>13</v>
      </c>
      <c r="E808" s="20">
        <f t="shared" si="35"/>
        <v>41</v>
      </c>
      <c r="F808" s="13" t="s">
        <v>816</v>
      </c>
    </row>
    <row r="809" spans="1:6" s="13" customFormat="1" ht="17.100000000000001" customHeight="1" x14ac:dyDescent="0.2">
      <c r="A809" s="18">
        <v>27</v>
      </c>
      <c r="B809" s="19" t="s">
        <v>192</v>
      </c>
      <c r="C809" s="20">
        <v>49</v>
      </c>
      <c r="D809" s="20">
        <v>1</v>
      </c>
      <c r="E809" s="20">
        <f t="shared" si="35"/>
        <v>50</v>
      </c>
      <c r="F809" s="13" t="s">
        <v>817</v>
      </c>
    </row>
    <row r="810" spans="1:6" s="13" customFormat="1" ht="17.100000000000001" customHeight="1" x14ac:dyDescent="0.2">
      <c r="A810" s="18">
        <v>28</v>
      </c>
      <c r="B810" s="19" t="s">
        <v>174</v>
      </c>
      <c r="C810" s="20">
        <v>48</v>
      </c>
      <c r="D810" s="20">
        <v>0</v>
      </c>
      <c r="E810" s="20">
        <f t="shared" si="35"/>
        <v>48</v>
      </c>
      <c r="F810" s="13" t="s">
        <v>817</v>
      </c>
    </row>
    <row r="811" spans="1:6" s="13" customFormat="1" ht="17.100000000000001" customHeight="1" x14ac:dyDescent="0.2">
      <c r="A811" s="18">
        <v>29</v>
      </c>
      <c r="B811" s="19" t="s">
        <v>169</v>
      </c>
      <c r="C811" s="20">
        <v>48</v>
      </c>
      <c r="D811" s="20">
        <v>0</v>
      </c>
      <c r="E811" s="20">
        <f t="shared" si="35"/>
        <v>48</v>
      </c>
      <c r="F811" s="13" t="s">
        <v>817</v>
      </c>
    </row>
    <row r="812" spans="1:6" s="13" customFormat="1" ht="17.100000000000001" customHeight="1" x14ac:dyDescent="0.2">
      <c r="A812" s="18">
        <v>30</v>
      </c>
      <c r="B812" s="19" t="s">
        <v>197</v>
      </c>
      <c r="C812" s="20">
        <v>52</v>
      </c>
      <c r="D812" s="20">
        <v>5</v>
      </c>
      <c r="E812" s="20">
        <f t="shared" si="35"/>
        <v>57</v>
      </c>
      <c r="F812" s="13" t="s">
        <v>818</v>
      </c>
    </row>
    <row r="813" spans="1:6" s="13" customFormat="1" ht="17.100000000000001" customHeight="1" x14ac:dyDescent="0.2">
      <c r="A813" s="18">
        <v>31</v>
      </c>
      <c r="B813" s="19" t="s">
        <v>193</v>
      </c>
      <c r="C813" s="20">
        <v>28</v>
      </c>
      <c r="D813" s="20">
        <v>17</v>
      </c>
      <c r="E813" s="20">
        <f t="shared" si="35"/>
        <v>45</v>
      </c>
      <c r="F813" s="13" t="s">
        <v>829</v>
      </c>
    </row>
    <row r="814" spans="1:6" s="13" customFormat="1" ht="17.100000000000001" customHeight="1" x14ac:dyDescent="0.2">
      <c r="A814" s="18">
        <v>32</v>
      </c>
      <c r="B814" s="19" t="s">
        <v>199</v>
      </c>
      <c r="C814" s="20">
        <v>10</v>
      </c>
      <c r="D814" s="20">
        <v>22</v>
      </c>
      <c r="E814" s="20">
        <f t="shared" si="35"/>
        <v>32</v>
      </c>
      <c r="F814" s="13" t="s">
        <v>830</v>
      </c>
    </row>
    <row r="815" spans="1:6" s="13" customFormat="1" ht="17.100000000000001" customHeight="1" x14ac:dyDescent="0.2">
      <c r="A815" s="18">
        <v>33</v>
      </c>
      <c r="B815" s="19" t="s">
        <v>188</v>
      </c>
      <c r="C815" s="20">
        <v>17</v>
      </c>
      <c r="D815" s="20">
        <v>34</v>
      </c>
      <c r="E815" s="20">
        <f t="shared" si="35"/>
        <v>51</v>
      </c>
      <c r="F815" s="13" t="s">
        <v>819</v>
      </c>
    </row>
    <row r="816" spans="1:6" s="13" customFormat="1" ht="17.100000000000001" customHeight="1" x14ac:dyDescent="0.2">
      <c r="A816" s="18">
        <v>34</v>
      </c>
      <c r="B816" s="19" t="s">
        <v>194</v>
      </c>
      <c r="C816" s="20">
        <v>11</v>
      </c>
      <c r="D816" s="20">
        <v>26</v>
      </c>
      <c r="E816" s="20">
        <f t="shared" si="35"/>
        <v>37</v>
      </c>
      <c r="F816" s="13" t="s">
        <v>820</v>
      </c>
    </row>
    <row r="817" spans="1:6" s="13" customFormat="1" ht="17.100000000000001" customHeight="1" x14ac:dyDescent="0.2">
      <c r="A817" s="18">
        <v>35</v>
      </c>
      <c r="B817" s="19" t="s">
        <v>168</v>
      </c>
      <c r="C817" s="20">
        <v>22</v>
      </c>
      <c r="D817" s="20">
        <v>16</v>
      </c>
      <c r="E817" s="20">
        <f t="shared" si="35"/>
        <v>38</v>
      </c>
      <c r="F817" s="13" t="s">
        <v>820</v>
      </c>
    </row>
    <row r="818" spans="1:6" s="13" customFormat="1" ht="17.100000000000001" customHeight="1" x14ac:dyDescent="0.2">
      <c r="A818" s="18">
        <v>36</v>
      </c>
      <c r="B818" s="19" t="s">
        <v>195</v>
      </c>
      <c r="C818" s="20">
        <v>10</v>
      </c>
      <c r="D818" s="20">
        <v>18</v>
      </c>
      <c r="E818" s="20">
        <f t="shared" si="35"/>
        <v>28</v>
      </c>
      <c r="F818" s="13" t="s">
        <v>848</v>
      </c>
    </row>
    <row r="819" spans="1:6" s="13" customFormat="1" ht="17.100000000000001" customHeight="1" x14ac:dyDescent="0.2">
      <c r="A819" s="18">
        <v>37</v>
      </c>
      <c r="B819" s="19" t="s">
        <v>196</v>
      </c>
      <c r="C819" s="20">
        <v>9</v>
      </c>
      <c r="D819" s="20">
        <v>36</v>
      </c>
      <c r="E819" s="20">
        <f t="shared" si="35"/>
        <v>45</v>
      </c>
      <c r="F819" s="13" t="s">
        <v>831</v>
      </c>
    </row>
    <row r="820" spans="1:6" s="13" customFormat="1" ht="17.100000000000001" customHeight="1" x14ac:dyDescent="0.2">
      <c r="A820" s="18">
        <v>38</v>
      </c>
      <c r="B820" s="19" t="s">
        <v>198</v>
      </c>
      <c r="C820" s="20">
        <v>30</v>
      </c>
      <c r="D820" s="20">
        <v>21</v>
      </c>
      <c r="E820" s="20">
        <f t="shared" si="35"/>
        <v>51</v>
      </c>
      <c r="F820" s="13" t="s">
        <v>849</v>
      </c>
    </row>
    <row r="821" spans="1:6" s="13" customFormat="1" ht="17.100000000000001" customHeight="1" x14ac:dyDescent="0.2">
      <c r="A821" s="18">
        <v>39</v>
      </c>
      <c r="B821" s="19" t="s">
        <v>202</v>
      </c>
      <c r="C821" s="20">
        <v>17</v>
      </c>
      <c r="D821" s="20">
        <v>13</v>
      </c>
      <c r="E821" s="20">
        <f t="shared" si="35"/>
        <v>30</v>
      </c>
      <c r="F821" s="13" t="s">
        <v>824</v>
      </c>
    </row>
    <row r="822" spans="1:6" s="13" customFormat="1" ht="17.100000000000001" customHeight="1" x14ac:dyDescent="0.2">
      <c r="A822" s="18">
        <v>40</v>
      </c>
      <c r="B822" s="19" t="s">
        <v>189</v>
      </c>
      <c r="C822" s="20">
        <v>12</v>
      </c>
      <c r="D822" s="20">
        <v>38</v>
      </c>
      <c r="E822" s="20">
        <f t="shared" si="35"/>
        <v>50</v>
      </c>
      <c r="F822" s="13" t="s">
        <v>833</v>
      </c>
    </row>
    <row r="823" spans="1:6" s="13" customFormat="1" ht="17.100000000000001" customHeight="1" x14ac:dyDescent="0.2">
      <c r="A823" s="18">
        <v>41</v>
      </c>
      <c r="B823" s="19" t="s">
        <v>164</v>
      </c>
      <c r="C823" s="20">
        <v>19</v>
      </c>
      <c r="D823" s="20">
        <v>28</v>
      </c>
      <c r="E823" s="20">
        <f t="shared" si="35"/>
        <v>47</v>
      </c>
      <c r="F823" s="13" t="s">
        <v>833</v>
      </c>
    </row>
    <row r="824" spans="1:6" s="13" customFormat="1" ht="17.100000000000001" customHeight="1" x14ac:dyDescent="0.2">
      <c r="A824" s="18">
        <v>42</v>
      </c>
      <c r="B824" s="19" t="s">
        <v>203</v>
      </c>
      <c r="C824" s="20">
        <v>21</v>
      </c>
      <c r="D824" s="20">
        <v>23</v>
      </c>
      <c r="E824" s="20">
        <f t="shared" si="35"/>
        <v>44</v>
      </c>
      <c r="F824" s="13" t="s">
        <v>821</v>
      </c>
    </row>
    <row r="825" spans="1:6" s="13" customFormat="1" ht="17.100000000000001" customHeight="1" x14ac:dyDescent="0.2">
      <c r="A825" s="18">
        <v>43</v>
      </c>
      <c r="B825" s="19" t="s">
        <v>166</v>
      </c>
      <c r="C825" s="20">
        <v>23</v>
      </c>
      <c r="D825" s="20">
        <v>22</v>
      </c>
      <c r="E825" s="20">
        <f t="shared" si="35"/>
        <v>45</v>
      </c>
      <c r="F825" s="13" t="s">
        <v>821</v>
      </c>
    </row>
    <row r="826" spans="1:6" s="13" customFormat="1" ht="17.100000000000001" customHeight="1" x14ac:dyDescent="0.2">
      <c r="A826" s="18">
        <v>44</v>
      </c>
      <c r="B826" s="19" t="s">
        <v>204</v>
      </c>
      <c r="C826" s="20">
        <v>1</v>
      </c>
      <c r="D826" s="20">
        <v>21</v>
      </c>
      <c r="E826" s="20">
        <f t="shared" si="35"/>
        <v>22</v>
      </c>
      <c r="F826" s="13" t="s">
        <v>850</v>
      </c>
    </row>
    <row r="827" spans="1:6" s="13" customFormat="1" ht="17.100000000000001" customHeight="1" x14ac:dyDescent="0.2">
      <c r="A827" s="18">
        <v>45</v>
      </c>
      <c r="B827" s="19" t="s">
        <v>205</v>
      </c>
      <c r="C827" s="20">
        <v>7</v>
      </c>
      <c r="D827" s="20">
        <v>16</v>
      </c>
      <c r="E827" s="20">
        <f t="shared" si="35"/>
        <v>23</v>
      </c>
      <c r="F827" s="13" t="s">
        <v>838</v>
      </c>
    </row>
    <row r="828" spans="1:6" s="13" customFormat="1" ht="17.100000000000001" customHeight="1" x14ac:dyDescent="0.2">
      <c r="A828" s="18">
        <v>46</v>
      </c>
      <c r="B828" s="19" t="s">
        <v>191</v>
      </c>
      <c r="C828" s="20">
        <v>22</v>
      </c>
      <c r="D828" s="20">
        <v>0</v>
      </c>
      <c r="E828" s="20">
        <f t="shared" si="35"/>
        <v>22</v>
      </c>
      <c r="F828" s="13" t="s">
        <v>825</v>
      </c>
    </row>
    <row r="829" spans="1:6" s="13" customFormat="1" ht="17.100000000000001" customHeight="1" x14ac:dyDescent="0.2">
      <c r="A829" s="22" t="s">
        <v>59</v>
      </c>
      <c r="B829" s="21"/>
      <c r="C829" s="24">
        <f>SUM(C783:C828)</f>
        <v>1530</v>
      </c>
      <c r="D829" s="24">
        <f>SUM(D783:D828)</f>
        <v>473</v>
      </c>
      <c r="E829" s="24">
        <f>SUM(E783:E828)</f>
        <v>2003</v>
      </c>
    </row>
    <row r="830" spans="1:6" s="13" customFormat="1" ht="9.9499999999999993" customHeight="1" x14ac:dyDescent="0.2">
      <c r="A830" s="28"/>
      <c r="B830" s="29"/>
      <c r="C830" s="30"/>
      <c r="D830" s="30"/>
      <c r="E830" s="30"/>
    </row>
    <row r="831" spans="1:6" s="13" customFormat="1" ht="18" customHeight="1" x14ac:dyDescent="0.2">
      <c r="A831" s="73" t="s">
        <v>559</v>
      </c>
      <c r="B831" s="74"/>
      <c r="C831" s="74"/>
      <c r="D831" s="74"/>
      <c r="E831" s="75"/>
    </row>
    <row r="832" spans="1:6" s="13" customFormat="1" ht="18" customHeight="1" x14ac:dyDescent="0.2">
      <c r="A832" s="73" t="s">
        <v>315</v>
      </c>
      <c r="B832" s="74"/>
      <c r="C832" s="74"/>
      <c r="D832" s="74"/>
      <c r="E832" s="75"/>
    </row>
    <row r="833" spans="1:245" s="13" customFormat="1" ht="18" customHeight="1" x14ac:dyDescent="0.2">
      <c r="A833" s="18">
        <v>1</v>
      </c>
      <c r="B833" s="19" t="s">
        <v>560</v>
      </c>
      <c r="C833" s="20">
        <v>1</v>
      </c>
      <c r="D833" s="20">
        <v>0</v>
      </c>
      <c r="E833" s="20">
        <f>SUM(C833:D833)</f>
        <v>1</v>
      </c>
      <c r="F833" s="13" t="s">
        <v>800</v>
      </c>
    </row>
    <row r="834" spans="1:245" s="13" customFormat="1" ht="18" customHeight="1" x14ac:dyDescent="0.2">
      <c r="A834" s="22" t="s">
        <v>59</v>
      </c>
      <c r="B834" s="21"/>
      <c r="C834" s="24">
        <f>SUM(C833:C833)</f>
        <v>1</v>
      </c>
      <c r="D834" s="24">
        <f>SUM(D833:D833)</f>
        <v>0</v>
      </c>
      <c r="E834" s="24">
        <f>SUM(E833:E833)</f>
        <v>1</v>
      </c>
    </row>
    <row r="835" spans="1:245" s="13" customFormat="1" ht="9.9499999999999993" customHeight="1" x14ac:dyDescent="0.2">
      <c r="A835" s="28"/>
      <c r="B835" s="29"/>
      <c r="C835" s="30"/>
      <c r="D835" s="30"/>
      <c r="E835" s="30"/>
    </row>
    <row r="836" spans="1:245" s="13" customFormat="1" ht="18" customHeight="1" x14ac:dyDescent="0.2">
      <c r="A836" s="73" t="s">
        <v>314</v>
      </c>
      <c r="B836" s="74"/>
      <c r="C836" s="74"/>
      <c r="D836" s="74"/>
      <c r="E836" s="75"/>
    </row>
    <row r="837" spans="1:245" s="13" customFormat="1" ht="18" customHeight="1" x14ac:dyDescent="0.2">
      <c r="A837" s="73" t="s">
        <v>315</v>
      </c>
      <c r="B837" s="74"/>
      <c r="C837" s="74"/>
      <c r="D837" s="74"/>
      <c r="E837" s="75"/>
    </row>
    <row r="838" spans="1:245" s="13" customFormat="1" ht="18" customHeight="1" x14ac:dyDescent="0.2">
      <c r="A838" s="18">
        <v>1</v>
      </c>
      <c r="B838" s="19" t="s">
        <v>316</v>
      </c>
      <c r="C838" s="20">
        <v>1</v>
      </c>
      <c r="D838" s="20">
        <v>0</v>
      </c>
      <c r="E838" s="20">
        <f>SUM(C838:D838)</f>
        <v>1</v>
      </c>
      <c r="F838" s="13" t="s">
        <v>816</v>
      </c>
    </row>
    <row r="839" spans="1:245" s="13" customFormat="1" ht="18" customHeight="1" x14ac:dyDescent="0.2">
      <c r="A839" s="22" t="s">
        <v>59</v>
      </c>
      <c r="B839" s="21"/>
      <c r="C839" s="24">
        <f>SUM(C838:C838)</f>
        <v>1</v>
      </c>
      <c r="D839" s="24">
        <f>SUM(D838:D838)</f>
        <v>0</v>
      </c>
      <c r="E839" s="24">
        <f>SUM(E838:E838)</f>
        <v>1</v>
      </c>
    </row>
    <row r="840" spans="1:245" s="13" customFormat="1" ht="9.9499999999999993" customHeight="1" x14ac:dyDescent="0.2">
      <c r="A840" s="28"/>
      <c r="B840" s="29"/>
      <c r="C840" s="30"/>
      <c r="D840" s="30"/>
      <c r="E840" s="30"/>
    </row>
    <row r="841" spans="1:245" s="13" customFormat="1" ht="18" customHeight="1" x14ac:dyDescent="0.2">
      <c r="A841" s="73" t="s">
        <v>564</v>
      </c>
      <c r="B841" s="74"/>
      <c r="C841" s="74"/>
      <c r="D841" s="74"/>
      <c r="E841" s="75"/>
    </row>
    <row r="842" spans="1:245" s="13" customFormat="1" ht="18" customHeight="1" x14ac:dyDescent="0.2">
      <c r="A842" s="73" t="s">
        <v>565</v>
      </c>
      <c r="B842" s="74"/>
      <c r="C842" s="74"/>
      <c r="D842" s="74"/>
      <c r="E842" s="75"/>
    </row>
    <row r="843" spans="1:245" s="13" customFormat="1" ht="18" customHeight="1" x14ac:dyDescent="0.2">
      <c r="A843" s="18">
        <v>1</v>
      </c>
      <c r="B843" s="19" t="s">
        <v>652</v>
      </c>
      <c r="C843" s="20">
        <v>4</v>
      </c>
      <c r="D843" s="20">
        <v>0</v>
      </c>
      <c r="E843" s="20">
        <f t="shared" ref="E843" si="36">SUM(C843:D843)</f>
        <v>4</v>
      </c>
      <c r="F843" s="13" t="s">
        <v>800</v>
      </c>
    </row>
    <row r="844" spans="1:245" s="13" customFormat="1" ht="18" customHeight="1" x14ac:dyDescent="0.2">
      <c r="A844" s="22" t="s">
        <v>59</v>
      </c>
      <c r="B844" s="21"/>
      <c r="C844" s="24">
        <f>SUM(C843:C843)</f>
        <v>4</v>
      </c>
      <c r="D844" s="24">
        <f>SUM(D843:D843)</f>
        <v>0</v>
      </c>
      <c r="E844" s="24">
        <f>SUM(E843:E843)</f>
        <v>4</v>
      </c>
    </row>
    <row r="845" spans="1:245" s="13" customFormat="1" ht="9.9499999999999993" customHeight="1" x14ac:dyDescent="0.2">
      <c r="A845" s="28"/>
      <c r="B845" s="29"/>
      <c r="C845" s="30"/>
      <c r="D845" s="30"/>
      <c r="E845" s="30"/>
    </row>
    <row r="846" spans="1:245" s="38" customFormat="1" ht="15" customHeight="1" x14ac:dyDescent="0.25">
      <c r="A846" s="33"/>
      <c r="B846" s="34"/>
      <c r="C846" s="35"/>
      <c r="D846" s="36"/>
      <c r="E846" s="36"/>
      <c r="F846" s="37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  <c r="AN846" s="12"/>
      <c r="AO846" s="12"/>
      <c r="AP846" s="12"/>
      <c r="AQ846" s="12"/>
      <c r="AR846" s="12"/>
      <c r="AS846" s="12"/>
      <c r="AT846" s="12"/>
      <c r="AU846" s="12"/>
      <c r="AV846" s="12"/>
      <c r="AW846" s="12"/>
      <c r="AX846" s="12"/>
      <c r="AY846" s="12"/>
      <c r="AZ846" s="12"/>
      <c r="BA846" s="12"/>
      <c r="BB846" s="12"/>
      <c r="BC846" s="12"/>
      <c r="BD846" s="12"/>
      <c r="BE846" s="12"/>
      <c r="BF846" s="12"/>
      <c r="BG846" s="12"/>
      <c r="BH846" s="12"/>
      <c r="BI846" s="12"/>
      <c r="BJ846" s="12"/>
      <c r="BK846" s="12"/>
      <c r="BL846" s="12"/>
      <c r="BM846" s="12"/>
      <c r="BN846" s="12"/>
      <c r="BO846" s="12"/>
      <c r="BP846" s="12"/>
      <c r="BQ846" s="12"/>
      <c r="BR846" s="12"/>
      <c r="BS846" s="12"/>
      <c r="BT846" s="12"/>
      <c r="BU846" s="12"/>
      <c r="BV846" s="12"/>
      <c r="BW846" s="12"/>
      <c r="BX846" s="12"/>
      <c r="BY846" s="12"/>
      <c r="BZ846" s="12"/>
      <c r="CA846" s="12"/>
      <c r="CB846" s="12"/>
      <c r="CC846" s="12"/>
      <c r="CD846" s="12"/>
      <c r="CE846" s="12"/>
      <c r="CF846" s="12"/>
      <c r="CG846" s="12"/>
      <c r="CH846" s="12"/>
      <c r="CI846" s="12"/>
      <c r="CJ846" s="12"/>
      <c r="CK846" s="12"/>
      <c r="CL846" s="12"/>
      <c r="CM846" s="12"/>
      <c r="CN846" s="12"/>
      <c r="CO846" s="12"/>
      <c r="CP846" s="12"/>
      <c r="CQ846" s="12"/>
      <c r="CR846" s="12"/>
      <c r="CS846" s="12"/>
      <c r="CT846" s="12"/>
      <c r="CU846" s="12"/>
      <c r="CV846" s="12"/>
      <c r="CW846" s="12"/>
      <c r="CX846" s="12"/>
      <c r="CY846" s="12"/>
      <c r="CZ846" s="12"/>
      <c r="DA846" s="12"/>
      <c r="DB846" s="12"/>
      <c r="DC846" s="12"/>
      <c r="DD846" s="12"/>
      <c r="DE846" s="12"/>
      <c r="DF846" s="12"/>
      <c r="DG846" s="12"/>
      <c r="DH846" s="12"/>
      <c r="DI846" s="12"/>
      <c r="DJ846" s="12"/>
      <c r="DK846" s="12"/>
      <c r="DL846" s="12"/>
      <c r="DM846" s="12"/>
      <c r="DN846" s="12"/>
      <c r="DO846" s="12"/>
      <c r="DP846" s="12"/>
      <c r="DQ846" s="12"/>
      <c r="DR846" s="12"/>
      <c r="DS846" s="12"/>
      <c r="DT846" s="12"/>
      <c r="DU846" s="12"/>
      <c r="DV846" s="12"/>
      <c r="DW846" s="12"/>
      <c r="DX846" s="12"/>
      <c r="DY846" s="12"/>
      <c r="DZ846" s="12"/>
      <c r="EA846" s="12"/>
      <c r="EB846" s="12"/>
      <c r="EC846" s="12"/>
      <c r="ED846" s="12"/>
      <c r="EE846" s="12"/>
      <c r="EF846" s="12"/>
      <c r="EG846" s="12"/>
      <c r="EH846" s="12"/>
      <c r="EI846" s="12"/>
      <c r="EJ846" s="12"/>
      <c r="EK846" s="12"/>
      <c r="EL846" s="12"/>
      <c r="EM846" s="12"/>
      <c r="EN846" s="12"/>
      <c r="EO846" s="12"/>
      <c r="EP846" s="12"/>
      <c r="EQ846" s="12"/>
      <c r="ER846" s="12"/>
      <c r="ES846" s="12"/>
      <c r="ET846" s="12"/>
      <c r="EU846" s="12"/>
      <c r="EV846" s="12"/>
      <c r="EW846" s="12"/>
      <c r="EX846" s="12"/>
      <c r="EY846" s="12"/>
      <c r="EZ846" s="12"/>
      <c r="FA846" s="12"/>
      <c r="FB846" s="12"/>
      <c r="FC846" s="12"/>
      <c r="FD846" s="12"/>
      <c r="FE846" s="12"/>
      <c r="FF846" s="12"/>
      <c r="FG846" s="12"/>
      <c r="FH846" s="12"/>
      <c r="FI846" s="12"/>
      <c r="FJ846" s="12"/>
      <c r="FK846" s="12"/>
      <c r="FL846" s="12"/>
      <c r="FM846" s="12"/>
      <c r="FN846" s="12"/>
      <c r="FO846" s="12"/>
      <c r="FP846" s="12"/>
      <c r="FQ846" s="12"/>
      <c r="FR846" s="12"/>
      <c r="FS846" s="12"/>
      <c r="FT846" s="12"/>
      <c r="FU846" s="12"/>
      <c r="FV846" s="12"/>
      <c r="FW846" s="12"/>
      <c r="FX846" s="12"/>
      <c r="FY846" s="12"/>
      <c r="FZ846" s="12"/>
      <c r="GA846" s="12"/>
      <c r="GB846" s="12"/>
      <c r="GC846" s="12"/>
      <c r="GD846" s="12"/>
      <c r="GE846" s="12"/>
      <c r="GF846" s="12"/>
      <c r="GG846" s="12"/>
      <c r="GH846" s="12"/>
      <c r="GI846" s="12"/>
      <c r="GJ846" s="12"/>
      <c r="GK846" s="12"/>
      <c r="GL846" s="12"/>
      <c r="GM846" s="12"/>
      <c r="GN846" s="12"/>
      <c r="GO846" s="12"/>
      <c r="GP846" s="12"/>
      <c r="GQ846" s="12"/>
      <c r="GR846" s="12"/>
      <c r="GS846" s="12"/>
      <c r="GT846" s="12"/>
      <c r="GU846" s="12"/>
      <c r="GV846" s="12"/>
      <c r="GW846" s="12"/>
      <c r="GX846" s="12"/>
      <c r="GY846" s="12"/>
      <c r="GZ846" s="12"/>
      <c r="HA846" s="12"/>
      <c r="HB846" s="12"/>
      <c r="HC846" s="12"/>
      <c r="HD846" s="12"/>
      <c r="HE846" s="12"/>
      <c r="HF846" s="12"/>
      <c r="HG846" s="12"/>
      <c r="HH846" s="12"/>
      <c r="HI846" s="12"/>
      <c r="HJ846" s="12"/>
      <c r="HK846" s="12"/>
      <c r="HL846" s="12"/>
      <c r="HM846" s="12"/>
      <c r="HN846" s="12"/>
      <c r="HO846" s="12"/>
      <c r="HP846" s="12"/>
      <c r="HQ846" s="12"/>
      <c r="HR846" s="12"/>
      <c r="HS846" s="12"/>
      <c r="HT846" s="12"/>
      <c r="HU846" s="12"/>
      <c r="HV846" s="12"/>
      <c r="HW846" s="12"/>
      <c r="HX846" s="12"/>
      <c r="HY846" s="12"/>
      <c r="HZ846" s="12"/>
      <c r="IA846" s="12"/>
      <c r="IB846" s="12"/>
      <c r="IC846" s="12"/>
      <c r="ID846" s="12"/>
      <c r="IE846" s="12"/>
      <c r="IF846" s="12"/>
      <c r="IG846" s="12"/>
      <c r="IH846" s="12"/>
      <c r="II846" s="12"/>
      <c r="IJ846" s="12"/>
      <c r="IK846" s="12"/>
    </row>
    <row r="847" spans="1:245" s="38" customFormat="1" ht="15.95" customHeight="1" x14ac:dyDescent="0.25">
      <c r="A847" s="39">
        <v>1</v>
      </c>
      <c r="B847" s="40" t="s">
        <v>767</v>
      </c>
      <c r="C847" s="41">
        <f>SUM(E16,E71,E130,E174,E237,E283,E331)</f>
        <v>6185</v>
      </c>
      <c r="D847" s="36"/>
      <c r="E847" s="36"/>
      <c r="F847" s="37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J847" s="12"/>
      <c r="AK847" s="12"/>
      <c r="AL847" s="12"/>
      <c r="AM847" s="12"/>
      <c r="AN847" s="12"/>
      <c r="AO847" s="12"/>
      <c r="AP847" s="12"/>
      <c r="AQ847" s="12"/>
      <c r="AR847" s="12"/>
      <c r="AS847" s="12"/>
      <c r="AT847" s="12"/>
      <c r="AU847" s="12"/>
      <c r="AV847" s="12"/>
      <c r="AW847" s="12"/>
      <c r="AX847" s="12"/>
      <c r="AY847" s="12"/>
      <c r="AZ847" s="12"/>
      <c r="BA847" s="12"/>
      <c r="BB847" s="12"/>
      <c r="BC847" s="12"/>
      <c r="BD847" s="12"/>
      <c r="BE847" s="12"/>
      <c r="BF847" s="12"/>
      <c r="BG847" s="12"/>
      <c r="BH847" s="12"/>
      <c r="BI847" s="12"/>
      <c r="BJ847" s="12"/>
      <c r="BK847" s="12"/>
      <c r="BL847" s="12"/>
      <c r="BM847" s="12"/>
      <c r="BN847" s="12"/>
      <c r="BO847" s="12"/>
      <c r="BP847" s="12"/>
      <c r="BQ847" s="12"/>
      <c r="BR847" s="12"/>
      <c r="BS847" s="12"/>
      <c r="BT847" s="12"/>
      <c r="BU847" s="12"/>
      <c r="BV847" s="12"/>
      <c r="BW847" s="12"/>
      <c r="BX847" s="12"/>
      <c r="BY847" s="12"/>
      <c r="BZ847" s="12"/>
      <c r="CA847" s="12"/>
      <c r="CB847" s="12"/>
      <c r="CC847" s="12"/>
      <c r="CD847" s="12"/>
      <c r="CE847" s="12"/>
      <c r="CF847" s="12"/>
      <c r="CG847" s="12"/>
      <c r="CH847" s="12"/>
      <c r="CI847" s="12"/>
      <c r="CJ847" s="12"/>
      <c r="CK847" s="12"/>
      <c r="CL847" s="12"/>
      <c r="CM847" s="12"/>
      <c r="CN847" s="12"/>
      <c r="CO847" s="12"/>
      <c r="CP847" s="12"/>
      <c r="CQ847" s="12"/>
      <c r="CR847" s="12"/>
      <c r="CS847" s="12"/>
      <c r="CT847" s="12"/>
      <c r="CU847" s="12"/>
      <c r="CV847" s="12"/>
      <c r="CW847" s="12"/>
      <c r="CX847" s="12"/>
      <c r="CY847" s="12"/>
      <c r="CZ847" s="12"/>
      <c r="DA847" s="12"/>
      <c r="DB847" s="12"/>
      <c r="DC847" s="12"/>
      <c r="DD847" s="12"/>
      <c r="DE847" s="12"/>
      <c r="DF847" s="12"/>
      <c r="DG847" s="12"/>
      <c r="DH847" s="12"/>
      <c r="DI847" s="12"/>
      <c r="DJ847" s="12"/>
      <c r="DK847" s="12"/>
      <c r="DL847" s="12"/>
      <c r="DM847" s="12"/>
      <c r="DN847" s="12"/>
      <c r="DO847" s="12"/>
      <c r="DP847" s="12"/>
      <c r="DQ847" s="12"/>
      <c r="DR847" s="12"/>
      <c r="DS847" s="12"/>
      <c r="DT847" s="12"/>
      <c r="DU847" s="12"/>
      <c r="DV847" s="12"/>
      <c r="DW847" s="12"/>
      <c r="DX847" s="12"/>
      <c r="DY847" s="12"/>
      <c r="DZ847" s="12"/>
      <c r="EA847" s="12"/>
      <c r="EB847" s="12"/>
      <c r="EC847" s="12"/>
      <c r="ED847" s="12"/>
      <c r="EE847" s="12"/>
      <c r="EF847" s="12"/>
      <c r="EG847" s="12"/>
      <c r="EH847" s="12"/>
      <c r="EI847" s="12"/>
      <c r="EJ847" s="12"/>
      <c r="EK847" s="12"/>
      <c r="EL847" s="12"/>
      <c r="EM847" s="12"/>
      <c r="EN847" s="12"/>
      <c r="EO847" s="12"/>
      <c r="EP847" s="12"/>
      <c r="EQ847" s="12"/>
      <c r="ER847" s="12"/>
      <c r="ES847" s="12"/>
      <c r="ET847" s="12"/>
      <c r="EU847" s="12"/>
      <c r="EV847" s="12"/>
      <c r="EW847" s="12"/>
      <c r="EX847" s="12"/>
      <c r="EY847" s="12"/>
      <c r="EZ847" s="12"/>
      <c r="FA847" s="12"/>
      <c r="FB847" s="12"/>
      <c r="FC847" s="12"/>
      <c r="FD847" s="12"/>
      <c r="FE847" s="12"/>
      <c r="FF847" s="12"/>
      <c r="FG847" s="12"/>
      <c r="FH847" s="12"/>
      <c r="FI847" s="12"/>
      <c r="FJ847" s="12"/>
      <c r="FK847" s="12"/>
      <c r="FL847" s="12"/>
      <c r="FM847" s="12"/>
      <c r="FN847" s="12"/>
      <c r="FO847" s="12"/>
      <c r="FP847" s="12"/>
      <c r="FQ847" s="12"/>
      <c r="FR847" s="12"/>
      <c r="FS847" s="12"/>
      <c r="FT847" s="12"/>
      <c r="FU847" s="12"/>
      <c r="FV847" s="12"/>
      <c r="FW847" s="12"/>
      <c r="FX847" s="12"/>
      <c r="FY847" s="12"/>
      <c r="FZ847" s="12"/>
      <c r="GA847" s="12"/>
      <c r="GB847" s="12"/>
      <c r="GC847" s="12"/>
      <c r="GD847" s="12"/>
      <c r="GE847" s="12"/>
      <c r="GF847" s="12"/>
      <c r="GG847" s="12"/>
      <c r="GH847" s="12"/>
      <c r="GI847" s="12"/>
      <c r="GJ847" s="12"/>
      <c r="GK847" s="12"/>
      <c r="GL847" s="12"/>
      <c r="GM847" s="12"/>
      <c r="GN847" s="12"/>
      <c r="GO847" s="12"/>
      <c r="GP847" s="12"/>
      <c r="GQ847" s="12"/>
      <c r="GR847" s="12"/>
      <c r="GS847" s="12"/>
      <c r="GT847" s="12"/>
      <c r="GU847" s="12"/>
      <c r="GV847" s="12"/>
      <c r="GW847" s="12"/>
      <c r="GX847" s="12"/>
      <c r="GY847" s="12"/>
      <c r="GZ847" s="12"/>
      <c r="HA847" s="12"/>
      <c r="HB847" s="12"/>
      <c r="HC847" s="12"/>
      <c r="HD847" s="12"/>
      <c r="HE847" s="12"/>
      <c r="HF847" s="12"/>
      <c r="HG847" s="12"/>
      <c r="HH847" s="12"/>
      <c r="HI847" s="12"/>
      <c r="HJ847" s="12"/>
      <c r="HK847" s="12"/>
      <c r="HL847" s="12"/>
      <c r="HM847" s="12"/>
      <c r="HN847" s="12"/>
      <c r="HO847" s="12"/>
      <c r="HP847" s="12"/>
      <c r="HQ847" s="12"/>
      <c r="HR847" s="12"/>
      <c r="HS847" s="12"/>
      <c r="HT847" s="12"/>
      <c r="HU847" s="12"/>
      <c r="HV847" s="12"/>
      <c r="HW847" s="12"/>
      <c r="HX847" s="12"/>
      <c r="HY847" s="12"/>
      <c r="HZ847" s="12"/>
      <c r="IA847" s="12"/>
      <c r="IB847" s="12"/>
      <c r="IC847" s="12"/>
      <c r="ID847" s="12"/>
      <c r="IE847" s="12"/>
      <c r="IF847" s="12"/>
      <c r="IG847" s="12"/>
      <c r="IH847" s="12"/>
      <c r="II847" s="12"/>
      <c r="IJ847" s="12"/>
      <c r="IK847" s="12"/>
    </row>
    <row r="848" spans="1:245" s="38" customFormat="1" ht="15.95" customHeight="1" x14ac:dyDescent="0.25">
      <c r="A848" s="39">
        <v>2</v>
      </c>
      <c r="B848" s="40" t="s">
        <v>760</v>
      </c>
      <c r="C848" s="42">
        <f>SUM(E337,E347,E358,E366)</f>
        <v>444</v>
      </c>
      <c r="D848" s="36"/>
      <c r="E848" s="36"/>
      <c r="F848" s="37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  <c r="AN848" s="12"/>
      <c r="AO848" s="12"/>
      <c r="AP848" s="12"/>
      <c r="AQ848" s="12"/>
      <c r="AR848" s="12"/>
      <c r="AS848" s="12"/>
      <c r="AT848" s="12"/>
      <c r="AU848" s="12"/>
      <c r="AV848" s="12"/>
      <c r="AW848" s="12"/>
      <c r="AX848" s="12"/>
      <c r="AY848" s="12"/>
      <c r="AZ848" s="12"/>
      <c r="BA848" s="12"/>
      <c r="BB848" s="12"/>
      <c r="BC848" s="12"/>
      <c r="BD848" s="12"/>
      <c r="BE848" s="12"/>
      <c r="BF848" s="12"/>
      <c r="BG848" s="12"/>
      <c r="BH848" s="12"/>
      <c r="BI848" s="12"/>
      <c r="BJ848" s="12"/>
      <c r="BK848" s="12"/>
      <c r="BL848" s="12"/>
      <c r="BM848" s="12"/>
      <c r="BN848" s="12"/>
      <c r="BO848" s="12"/>
      <c r="BP848" s="12"/>
      <c r="BQ848" s="12"/>
      <c r="BR848" s="12"/>
      <c r="BS848" s="12"/>
      <c r="BT848" s="12"/>
      <c r="BU848" s="12"/>
      <c r="BV848" s="12"/>
      <c r="BW848" s="12"/>
      <c r="BX848" s="12"/>
      <c r="BY848" s="12"/>
      <c r="BZ848" s="12"/>
      <c r="CA848" s="12"/>
      <c r="CB848" s="12"/>
      <c r="CC848" s="12"/>
      <c r="CD848" s="12"/>
      <c r="CE848" s="12"/>
      <c r="CF848" s="12"/>
      <c r="CG848" s="12"/>
      <c r="CH848" s="12"/>
      <c r="CI848" s="12"/>
      <c r="CJ848" s="12"/>
      <c r="CK848" s="12"/>
      <c r="CL848" s="12"/>
      <c r="CM848" s="12"/>
      <c r="CN848" s="12"/>
      <c r="CO848" s="12"/>
      <c r="CP848" s="12"/>
      <c r="CQ848" s="12"/>
      <c r="CR848" s="12"/>
      <c r="CS848" s="12"/>
      <c r="CT848" s="12"/>
      <c r="CU848" s="12"/>
      <c r="CV848" s="12"/>
      <c r="CW848" s="12"/>
      <c r="CX848" s="12"/>
      <c r="CY848" s="12"/>
      <c r="CZ848" s="12"/>
      <c r="DA848" s="12"/>
      <c r="DB848" s="12"/>
      <c r="DC848" s="12"/>
      <c r="DD848" s="12"/>
      <c r="DE848" s="12"/>
      <c r="DF848" s="12"/>
      <c r="DG848" s="12"/>
      <c r="DH848" s="12"/>
      <c r="DI848" s="12"/>
      <c r="DJ848" s="12"/>
      <c r="DK848" s="12"/>
      <c r="DL848" s="12"/>
      <c r="DM848" s="12"/>
      <c r="DN848" s="12"/>
      <c r="DO848" s="12"/>
      <c r="DP848" s="12"/>
      <c r="DQ848" s="12"/>
      <c r="DR848" s="12"/>
      <c r="DS848" s="12"/>
      <c r="DT848" s="12"/>
      <c r="DU848" s="12"/>
      <c r="DV848" s="12"/>
      <c r="DW848" s="12"/>
      <c r="DX848" s="12"/>
      <c r="DY848" s="12"/>
      <c r="DZ848" s="12"/>
      <c r="EA848" s="12"/>
      <c r="EB848" s="12"/>
      <c r="EC848" s="12"/>
      <c r="ED848" s="12"/>
      <c r="EE848" s="12"/>
      <c r="EF848" s="12"/>
      <c r="EG848" s="12"/>
      <c r="EH848" s="12"/>
      <c r="EI848" s="12"/>
      <c r="EJ848" s="12"/>
      <c r="EK848" s="12"/>
      <c r="EL848" s="12"/>
      <c r="EM848" s="12"/>
      <c r="EN848" s="12"/>
      <c r="EO848" s="12"/>
      <c r="EP848" s="12"/>
      <c r="EQ848" s="12"/>
      <c r="ER848" s="12"/>
      <c r="ES848" s="12"/>
      <c r="ET848" s="12"/>
      <c r="EU848" s="12"/>
      <c r="EV848" s="12"/>
      <c r="EW848" s="12"/>
      <c r="EX848" s="12"/>
      <c r="EY848" s="12"/>
      <c r="EZ848" s="12"/>
      <c r="FA848" s="12"/>
      <c r="FB848" s="12"/>
      <c r="FC848" s="12"/>
      <c r="FD848" s="12"/>
      <c r="FE848" s="12"/>
      <c r="FF848" s="12"/>
      <c r="FG848" s="12"/>
      <c r="FH848" s="12"/>
      <c r="FI848" s="12"/>
      <c r="FJ848" s="12"/>
      <c r="FK848" s="12"/>
      <c r="FL848" s="12"/>
      <c r="FM848" s="12"/>
      <c r="FN848" s="12"/>
      <c r="FO848" s="12"/>
      <c r="FP848" s="12"/>
      <c r="FQ848" s="12"/>
      <c r="FR848" s="12"/>
      <c r="FS848" s="12"/>
      <c r="FT848" s="12"/>
      <c r="FU848" s="12"/>
      <c r="FV848" s="12"/>
      <c r="FW848" s="12"/>
      <c r="FX848" s="12"/>
      <c r="FY848" s="12"/>
      <c r="FZ848" s="12"/>
      <c r="GA848" s="12"/>
      <c r="GB848" s="12"/>
      <c r="GC848" s="12"/>
      <c r="GD848" s="12"/>
      <c r="GE848" s="12"/>
      <c r="GF848" s="12"/>
      <c r="GG848" s="12"/>
      <c r="GH848" s="12"/>
      <c r="GI848" s="12"/>
      <c r="GJ848" s="12"/>
      <c r="GK848" s="12"/>
      <c r="GL848" s="12"/>
      <c r="GM848" s="12"/>
      <c r="GN848" s="12"/>
      <c r="GO848" s="12"/>
      <c r="GP848" s="12"/>
      <c r="GQ848" s="12"/>
      <c r="GR848" s="12"/>
      <c r="GS848" s="12"/>
      <c r="GT848" s="12"/>
      <c r="GU848" s="12"/>
      <c r="GV848" s="12"/>
      <c r="GW848" s="12"/>
      <c r="GX848" s="12"/>
      <c r="GY848" s="12"/>
      <c r="GZ848" s="12"/>
      <c r="HA848" s="12"/>
      <c r="HB848" s="12"/>
      <c r="HC848" s="12"/>
      <c r="HD848" s="12"/>
      <c r="HE848" s="12"/>
      <c r="HF848" s="12"/>
      <c r="HG848" s="12"/>
      <c r="HH848" s="12"/>
      <c r="HI848" s="12"/>
      <c r="HJ848" s="12"/>
      <c r="HK848" s="12"/>
      <c r="HL848" s="12"/>
      <c r="HM848" s="12"/>
      <c r="HN848" s="12"/>
      <c r="HO848" s="12"/>
      <c r="HP848" s="12"/>
      <c r="HQ848" s="12"/>
      <c r="HR848" s="12"/>
      <c r="HS848" s="12"/>
      <c r="HT848" s="12"/>
      <c r="HU848" s="12"/>
      <c r="HV848" s="12"/>
      <c r="HW848" s="12"/>
      <c r="HX848" s="12"/>
      <c r="HY848" s="12"/>
      <c r="HZ848" s="12"/>
      <c r="IA848" s="12"/>
      <c r="IB848" s="12"/>
      <c r="IC848" s="12"/>
      <c r="ID848" s="12"/>
      <c r="IE848" s="12"/>
      <c r="IF848" s="12"/>
      <c r="IG848" s="12"/>
      <c r="IH848" s="12"/>
      <c r="II848" s="12"/>
      <c r="IJ848" s="12"/>
      <c r="IK848" s="12"/>
    </row>
    <row r="849" spans="1:245" s="38" customFormat="1" ht="15.95" customHeight="1" x14ac:dyDescent="0.25">
      <c r="A849" s="39">
        <v>3</v>
      </c>
      <c r="B849" s="40" t="s">
        <v>454</v>
      </c>
      <c r="C849" s="42">
        <f>E371</f>
        <v>16</v>
      </c>
      <c r="D849" s="36"/>
      <c r="E849" s="36"/>
      <c r="F849" s="37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12"/>
      <c r="BA849" s="12"/>
      <c r="BB849" s="12"/>
      <c r="BC849" s="12"/>
      <c r="BD849" s="12"/>
      <c r="BE849" s="12"/>
      <c r="BF849" s="12"/>
      <c r="BG849" s="12"/>
      <c r="BH849" s="12"/>
      <c r="BI849" s="12"/>
      <c r="BJ849" s="12"/>
      <c r="BK849" s="12"/>
      <c r="BL849" s="12"/>
      <c r="BM849" s="12"/>
      <c r="BN849" s="12"/>
      <c r="BO849" s="12"/>
      <c r="BP849" s="12"/>
      <c r="BQ849" s="12"/>
      <c r="BR849" s="12"/>
      <c r="BS849" s="12"/>
      <c r="BT849" s="12"/>
      <c r="BU849" s="12"/>
      <c r="BV849" s="12"/>
      <c r="BW849" s="12"/>
      <c r="BX849" s="12"/>
      <c r="BY849" s="12"/>
      <c r="BZ849" s="12"/>
      <c r="CA849" s="12"/>
      <c r="CB849" s="12"/>
      <c r="CC849" s="12"/>
      <c r="CD849" s="12"/>
      <c r="CE849" s="12"/>
      <c r="CF849" s="12"/>
      <c r="CG849" s="12"/>
      <c r="CH849" s="12"/>
      <c r="CI849" s="12"/>
      <c r="CJ849" s="12"/>
      <c r="CK849" s="12"/>
      <c r="CL849" s="12"/>
      <c r="CM849" s="12"/>
      <c r="CN849" s="12"/>
      <c r="CO849" s="12"/>
      <c r="CP849" s="12"/>
      <c r="CQ849" s="12"/>
      <c r="CR849" s="12"/>
      <c r="CS849" s="12"/>
      <c r="CT849" s="12"/>
      <c r="CU849" s="12"/>
      <c r="CV849" s="12"/>
      <c r="CW849" s="12"/>
      <c r="CX849" s="12"/>
      <c r="CY849" s="12"/>
      <c r="CZ849" s="12"/>
      <c r="DA849" s="12"/>
      <c r="DB849" s="12"/>
      <c r="DC849" s="12"/>
      <c r="DD849" s="12"/>
      <c r="DE849" s="12"/>
      <c r="DF849" s="12"/>
      <c r="DG849" s="12"/>
      <c r="DH849" s="12"/>
      <c r="DI849" s="12"/>
      <c r="DJ849" s="12"/>
      <c r="DK849" s="12"/>
      <c r="DL849" s="12"/>
      <c r="DM849" s="12"/>
      <c r="DN849" s="12"/>
      <c r="DO849" s="12"/>
      <c r="DP849" s="12"/>
      <c r="DQ849" s="12"/>
      <c r="DR849" s="12"/>
      <c r="DS849" s="12"/>
      <c r="DT849" s="12"/>
      <c r="DU849" s="12"/>
      <c r="DV849" s="12"/>
      <c r="DW849" s="12"/>
      <c r="DX849" s="12"/>
      <c r="DY849" s="12"/>
      <c r="DZ849" s="12"/>
      <c r="EA849" s="12"/>
      <c r="EB849" s="12"/>
      <c r="EC849" s="12"/>
      <c r="ED849" s="12"/>
      <c r="EE849" s="12"/>
      <c r="EF849" s="12"/>
      <c r="EG849" s="12"/>
      <c r="EH849" s="12"/>
      <c r="EI849" s="12"/>
      <c r="EJ849" s="12"/>
      <c r="EK849" s="12"/>
      <c r="EL849" s="12"/>
      <c r="EM849" s="12"/>
      <c r="EN849" s="12"/>
      <c r="EO849" s="12"/>
      <c r="EP849" s="12"/>
      <c r="EQ849" s="12"/>
      <c r="ER849" s="12"/>
      <c r="ES849" s="12"/>
      <c r="ET849" s="12"/>
      <c r="EU849" s="12"/>
      <c r="EV849" s="12"/>
      <c r="EW849" s="12"/>
      <c r="EX849" s="12"/>
      <c r="EY849" s="12"/>
      <c r="EZ849" s="12"/>
      <c r="FA849" s="12"/>
      <c r="FB849" s="12"/>
      <c r="FC849" s="12"/>
      <c r="FD849" s="12"/>
      <c r="FE849" s="12"/>
      <c r="FF849" s="12"/>
      <c r="FG849" s="12"/>
      <c r="FH849" s="12"/>
      <c r="FI849" s="12"/>
      <c r="FJ849" s="12"/>
      <c r="FK849" s="12"/>
      <c r="FL849" s="12"/>
      <c r="FM849" s="12"/>
      <c r="FN849" s="12"/>
      <c r="FO849" s="12"/>
      <c r="FP849" s="12"/>
      <c r="FQ849" s="12"/>
      <c r="FR849" s="12"/>
      <c r="FS849" s="12"/>
      <c r="FT849" s="12"/>
      <c r="FU849" s="12"/>
      <c r="FV849" s="12"/>
      <c r="FW849" s="12"/>
      <c r="FX849" s="12"/>
      <c r="FY849" s="12"/>
      <c r="FZ849" s="12"/>
      <c r="GA849" s="12"/>
      <c r="GB849" s="12"/>
      <c r="GC849" s="12"/>
      <c r="GD849" s="12"/>
      <c r="GE849" s="12"/>
      <c r="GF849" s="12"/>
      <c r="GG849" s="12"/>
      <c r="GH849" s="12"/>
      <c r="GI849" s="12"/>
      <c r="GJ849" s="12"/>
      <c r="GK849" s="12"/>
      <c r="GL849" s="12"/>
      <c r="GM849" s="12"/>
      <c r="GN849" s="12"/>
      <c r="GO849" s="12"/>
      <c r="GP849" s="12"/>
      <c r="GQ849" s="12"/>
      <c r="GR849" s="12"/>
      <c r="GS849" s="12"/>
      <c r="GT849" s="12"/>
      <c r="GU849" s="12"/>
      <c r="GV849" s="12"/>
      <c r="GW849" s="12"/>
      <c r="GX849" s="12"/>
      <c r="GY849" s="12"/>
      <c r="GZ849" s="12"/>
      <c r="HA849" s="12"/>
      <c r="HB849" s="12"/>
      <c r="HC849" s="12"/>
      <c r="HD849" s="12"/>
      <c r="HE849" s="12"/>
      <c r="HF849" s="12"/>
      <c r="HG849" s="12"/>
      <c r="HH849" s="12"/>
      <c r="HI849" s="12"/>
      <c r="HJ849" s="12"/>
      <c r="HK849" s="12"/>
      <c r="HL849" s="12"/>
      <c r="HM849" s="12"/>
      <c r="HN849" s="12"/>
      <c r="HO849" s="12"/>
      <c r="HP849" s="12"/>
      <c r="HQ849" s="12"/>
      <c r="HR849" s="12"/>
      <c r="HS849" s="12"/>
      <c r="HT849" s="12"/>
      <c r="HU849" s="12"/>
      <c r="HV849" s="12"/>
      <c r="HW849" s="12"/>
      <c r="HX849" s="12"/>
      <c r="HY849" s="12"/>
      <c r="HZ849" s="12"/>
      <c r="IA849" s="12"/>
      <c r="IB849" s="12"/>
      <c r="IC849" s="12"/>
      <c r="ID849" s="12"/>
      <c r="IE849" s="12"/>
      <c r="IF849" s="12"/>
      <c r="IG849" s="12"/>
      <c r="IH849" s="12"/>
      <c r="II849" s="12"/>
      <c r="IJ849" s="12"/>
      <c r="IK849" s="12"/>
    </row>
    <row r="850" spans="1:245" s="38" customFormat="1" ht="15.95" customHeight="1" x14ac:dyDescent="0.25">
      <c r="A850" s="39">
        <v>4</v>
      </c>
      <c r="B850" s="40" t="s">
        <v>768</v>
      </c>
      <c r="C850" s="42">
        <f>SUM(E377,E383)</f>
        <v>50</v>
      </c>
      <c r="D850" s="36"/>
      <c r="E850" s="36"/>
      <c r="F850" s="37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J850" s="12"/>
      <c r="AK850" s="12"/>
      <c r="AL850" s="12"/>
      <c r="AM850" s="12"/>
      <c r="AN850" s="12"/>
      <c r="AO850" s="12"/>
      <c r="AP850" s="12"/>
      <c r="AQ850" s="12"/>
      <c r="AR850" s="12"/>
      <c r="AS850" s="12"/>
      <c r="AT850" s="12"/>
      <c r="AU850" s="12"/>
      <c r="AV850" s="12"/>
      <c r="AW850" s="12"/>
      <c r="AX850" s="12"/>
      <c r="AY850" s="12"/>
      <c r="AZ850" s="12"/>
      <c r="BA850" s="12"/>
      <c r="BB850" s="12"/>
      <c r="BC850" s="12"/>
      <c r="BD850" s="12"/>
      <c r="BE850" s="12"/>
      <c r="BF850" s="12"/>
      <c r="BG850" s="12"/>
      <c r="BH850" s="12"/>
      <c r="BI850" s="12"/>
      <c r="BJ850" s="12"/>
      <c r="BK850" s="12"/>
      <c r="BL850" s="12"/>
      <c r="BM850" s="12"/>
      <c r="BN850" s="12"/>
      <c r="BO850" s="12"/>
      <c r="BP850" s="12"/>
      <c r="BQ850" s="12"/>
      <c r="BR850" s="12"/>
      <c r="BS850" s="12"/>
      <c r="BT850" s="12"/>
      <c r="BU850" s="12"/>
      <c r="BV850" s="12"/>
      <c r="BW850" s="12"/>
      <c r="BX850" s="12"/>
      <c r="BY850" s="12"/>
      <c r="BZ850" s="12"/>
      <c r="CA850" s="12"/>
      <c r="CB850" s="12"/>
      <c r="CC850" s="12"/>
      <c r="CD850" s="12"/>
      <c r="CE850" s="12"/>
      <c r="CF850" s="12"/>
      <c r="CG850" s="12"/>
      <c r="CH850" s="12"/>
      <c r="CI850" s="12"/>
      <c r="CJ850" s="12"/>
      <c r="CK850" s="12"/>
      <c r="CL850" s="12"/>
      <c r="CM850" s="12"/>
      <c r="CN850" s="12"/>
      <c r="CO850" s="12"/>
      <c r="CP850" s="12"/>
      <c r="CQ850" s="12"/>
      <c r="CR850" s="12"/>
      <c r="CS850" s="12"/>
      <c r="CT850" s="12"/>
      <c r="CU850" s="12"/>
      <c r="CV850" s="12"/>
      <c r="CW850" s="12"/>
      <c r="CX850" s="12"/>
      <c r="CY850" s="12"/>
      <c r="CZ850" s="12"/>
      <c r="DA850" s="12"/>
      <c r="DB850" s="12"/>
      <c r="DC850" s="12"/>
      <c r="DD850" s="12"/>
      <c r="DE850" s="12"/>
      <c r="DF850" s="12"/>
      <c r="DG850" s="12"/>
      <c r="DH850" s="12"/>
      <c r="DI850" s="12"/>
      <c r="DJ850" s="12"/>
      <c r="DK850" s="12"/>
      <c r="DL850" s="12"/>
      <c r="DM850" s="12"/>
      <c r="DN850" s="12"/>
      <c r="DO850" s="12"/>
      <c r="DP850" s="12"/>
      <c r="DQ850" s="12"/>
      <c r="DR850" s="12"/>
      <c r="DS850" s="12"/>
      <c r="DT850" s="12"/>
      <c r="DU850" s="12"/>
      <c r="DV850" s="12"/>
      <c r="DW850" s="12"/>
      <c r="DX850" s="12"/>
      <c r="DY850" s="12"/>
      <c r="DZ850" s="12"/>
      <c r="EA850" s="12"/>
      <c r="EB850" s="12"/>
      <c r="EC850" s="12"/>
      <c r="ED850" s="12"/>
      <c r="EE850" s="12"/>
      <c r="EF850" s="12"/>
      <c r="EG850" s="12"/>
      <c r="EH850" s="12"/>
      <c r="EI850" s="12"/>
      <c r="EJ850" s="12"/>
      <c r="EK850" s="12"/>
      <c r="EL850" s="12"/>
      <c r="EM850" s="12"/>
      <c r="EN850" s="12"/>
      <c r="EO850" s="12"/>
      <c r="EP850" s="12"/>
      <c r="EQ850" s="12"/>
      <c r="ER850" s="12"/>
      <c r="ES850" s="12"/>
      <c r="ET850" s="12"/>
      <c r="EU850" s="12"/>
      <c r="EV850" s="12"/>
      <c r="EW850" s="12"/>
      <c r="EX850" s="12"/>
      <c r="EY850" s="12"/>
      <c r="EZ850" s="12"/>
      <c r="FA850" s="12"/>
      <c r="FB850" s="12"/>
      <c r="FC850" s="12"/>
      <c r="FD850" s="12"/>
      <c r="FE850" s="12"/>
      <c r="FF850" s="12"/>
      <c r="FG850" s="12"/>
      <c r="FH850" s="12"/>
      <c r="FI850" s="12"/>
      <c r="FJ850" s="12"/>
      <c r="FK850" s="12"/>
      <c r="FL850" s="12"/>
      <c r="FM850" s="12"/>
      <c r="FN850" s="12"/>
      <c r="FO850" s="12"/>
      <c r="FP850" s="12"/>
      <c r="FQ850" s="12"/>
      <c r="FR850" s="12"/>
      <c r="FS850" s="12"/>
      <c r="FT850" s="12"/>
      <c r="FU850" s="12"/>
      <c r="FV850" s="12"/>
      <c r="FW850" s="12"/>
      <c r="FX850" s="12"/>
      <c r="FY850" s="12"/>
      <c r="FZ850" s="12"/>
      <c r="GA850" s="12"/>
      <c r="GB850" s="12"/>
      <c r="GC850" s="12"/>
      <c r="GD850" s="12"/>
      <c r="GE850" s="12"/>
      <c r="GF850" s="12"/>
      <c r="GG850" s="12"/>
      <c r="GH850" s="12"/>
      <c r="GI850" s="12"/>
      <c r="GJ850" s="12"/>
      <c r="GK850" s="12"/>
      <c r="GL850" s="12"/>
      <c r="GM850" s="12"/>
      <c r="GN850" s="12"/>
      <c r="GO850" s="12"/>
      <c r="GP850" s="12"/>
      <c r="GQ850" s="12"/>
      <c r="GR850" s="12"/>
      <c r="GS850" s="12"/>
      <c r="GT850" s="12"/>
      <c r="GU850" s="12"/>
      <c r="GV850" s="12"/>
      <c r="GW850" s="12"/>
      <c r="GX850" s="12"/>
      <c r="GY850" s="12"/>
      <c r="GZ850" s="12"/>
      <c r="HA850" s="12"/>
      <c r="HB850" s="12"/>
      <c r="HC850" s="12"/>
      <c r="HD850" s="12"/>
      <c r="HE850" s="12"/>
      <c r="HF850" s="12"/>
      <c r="HG850" s="12"/>
      <c r="HH850" s="12"/>
      <c r="HI850" s="12"/>
      <c r="HJ850" s="12"/>
      <c r="HK850" s="12"/>
      <c r="HL850" s="12"/>
      <c r="HM850" s="12"/>
      <c r="HN850" s="12"/>
      <c r="HO850" s="12"/>
      <c r="HP850" s="12"/>
      <c r="HQ850" s="12"/>
      <c r="HR850" s="12"/>
      <c r="HS850" s="12"/>
      <c r="HT850" s="12"/>
      <c r="HU850" s="12"/>
      <c r="HV850" s="12"/>
      <c r="HW850" s="12"/>
      <c r="HX850" s="12"/>
      <c r="HY850" s="12"/>
      <c r="HZ850" s="12"/>
      <c r="IA850" s="12"/>
      <c r="IB850" s="12"/>
      <c r="IC850" s="12"/>
      <c r="ID850" s="12"/>
      <c r="IE850" s="12"/>
      <c r="IF850" s="12"/>
      <c r="IG850" s="12"/>
      <c r="IH850" s="12"/>
      <c r="II850" s="12"/>
      <c r="IJ850" s="12"/>
      <c r="IK850" s="12"/>
    </row>
    <row r="851" spans="1:245" s="38" customFormat="1" ht="15.95" customHeight="1" x14ac:dyDescent="0.25">
      <c r="A851" s="39">
        <v>5</v>
      </c>
      <c r="B851" s="43" t="s">
        <v>762</v>
      </c>
      <c r="C851" s="43">
        <f>SUM(E392,E398,E403)</f>
        <v>173</v>
      </c>
      <c r="D851" s="43"/>
      <c r="E851" s="43"/>
      <c r="F851" s="37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J851" s="12"/>
      <c r="AK851" s="12"/>
      <c r="AL851" s="12"/>
      <c r="AM851" s="12"/>
      <c r="AN851" s="12"/>
      <c r="AO851" s="12"/>
      <c r="AP851" s="12"/>
      <c r="AQ851" s="12"/>
      <c r="AR851" s="12"/>
      <c r="AS851" s="12"/>
      <c r="AT851" s="12"/>
      <c r="AU851" s="12"/>
      <c r="AV851" s="12"/>
      <c r="AW851" s="12"/>
      <c r="AX851" s="12"/>
      <c r="AY851" s="12"/>
      <c r="AZ851" s="12"/>
      <c r="BA851" s="12"/>
      <c r="BB851" s="12"/>
      <c r="BC851" s="12"/>
      <c r="BD851" s="12"/>
      <c r="BE851" s="12"/>
      <c r="BF851" s="12"/>
      <c r="BG851" s="12"/>
      <c r="BH851" s="12"/>
      <c r="BI851" s="12"/>
      <c r="BJ851" s="12"/>
      <c r="BK851" s="12"/>
      <c r="BL851" s="12"/>
      <c r="BM851" s="12"/>
      <c r="BN851" s="12"/>
      <c r="BO851" s="12"/>
      <c r="BP851" s="12"/>
      <c r="BQ851" s="12"/>
      <c r="BR851" s="12"/>
      <c r="BS851" s="12"/>
      <c r="BT851" s="12"/>
      <c r="BU851" s="12"/>
      <c r="BV851" s="12"/>
      <c r="BW851" s="12"/>
      <c r="BX851" s="12"/>
      <c r="BY851" s="12"/>
      <c r="BZ851" s="12"/>
      <c r="CA851" s="12"/>
      <c r="CB851" s="12"/>
      <c r="CC851" s="12"/>
      <c r="CD851" s="12"/>
      <c r="CE851" s="12"/>
      <c r="CF851" s="12"/>
      <c r="CG851" s="12"/>
      <c r="CH851" s="12"/>
      <c r="CI851" s="12"/>
      <c r="CJ851" s="12"/>
      <c r="CK851" s="12"/>
      <c r="CL851" s="12"/>
      <c r="CM851" s="12"/>
      <c r="CN851" s="12"/>
      <c r="CO851" s="12"/>
      <c r="CP851" s="12"/>
      <c r="CQ851" s="12"/>
      <c r="CR851" s="12"/>
      <c r="CS851" s="12"/>
      <c r="CT851" s="12"/>
      <c r="CU851" s="12"/>
      <c r="CV851" s="12"/>
      <c r="CW851" s="12"/>
      <c r="CX851" s="12"/>
      <c r="CY851" s="12"/>
      <c r="CZ851" s="12"/>
      <c r="DA851" s="12"/>
      <c r="DB851" s="12"/>
      <c r="DC851" s="12"/>
      <c r="DD851" s="12"/>
      <c r="DE851" s="12"/>
      <c r="DF851" s="12"/>
      <c r="DG851" s="12"/>
      <c r="DH851" s="12"/>
      <c r="DI851" s="12"/>
      <c r="DJ851" s="12"/>
      <c r="DK851" s="12"/>
      <c r="DL851" s="12"/>
      <c r="DM851" s="12"/>
      <c r="DN851" s="12"/>
      <c r="DO851" s="12"/>
      <c r="DP851" s="12"/>
      <c r="DQ851" s="12"/>
      <c r="DR851" s="12"/>
      <c r="DS851" s="12"/>
      <c r="DT851" s="12"/>
      <c r="DU851" s="12"/>
      <c r="DV851" s="12"/>
      <c r="DW851" s="12"/>
      <c r="DX851" s="12"/>
      <c r="DY851" s="12"/>
      <c r="DZ851" s="12"/>
      <c r="EA851" s="12"/>
      <c r="EB851" s="12"/>
      <c r="EC851" s="12"/>
      <c r="ED851" s="12"/>
      <c r="EE851" s="12"/>
      <c r="EF851" s="12"/>
      <c r="EG851" s="12"/>
      <c r="EH851" s="12"/>
      <c r="EI851" s="12"/>
      <c r="EJ851" s="12"/>
      <c r="EK851" s="12"/>
      <c r="EL851" s="12"/>
      <c r="EM851" s="12"/>
      <c r="EN851" s="12"/>
      <c r="EO851" s="12"/>
      <c r="EP851" s="12"/>
      <c r="EQ851" s="12"/>
      <c r="ER851" s="12"/>
      <c r="ES851" s="12"/>
      <c r="ET851" s="12"/>
      <c r="EU851" s="12"/>
      <c r="EV851" s="12"/>
      <c r="EW851" s="12"/>
      <c r="EX851" s="12"/>
      <c r="EY851" s="12"/>
      <c r="EZ851" s="12"/>
      <c r="FA851" s="12"/>
      <c r="FB851" s="12"/>
      <c r="FC851" s="12"/>
      <c r="FD851" s="12"/>
      <c r="FE851" s="12"/>
      <c r="FF851" s="12"/>
      <c r="FG851" s="12"/>
      <c r="FH851" s="12"/>
      <c r="FI851" s="12"/>
      <c r="FJ851" s="12"/>
      <c r="FK851" s="12"/>
      <c r="FL851" s="12"/>
      <c r="FM851" s="12"/>
      <c r="FN851" s="12"/>
      <c r="FO851" s="12"/>
      <c r="FP851" s="12"/>
      <c r="FQ851" s="12"/>
      <c r="FR851" s="12"/>
      <c r="FS851" s="12"/>
      <c r="FT851" s="12"/>
      <c r="FU851" s="12"/>
      <c r="FV851" s="12"/>
      <c r="FW851" s="12"/>
      <c r="FX851" s="12"/>
      <c r="FY851" s="12"/>
      <c r="FZ851" s="12"/>
      <c r="GA851" s="12"/>
      <c r="GB851" s="12"/>
      <c r="GC851" s="12"/>
      <c r="GD851" s="12"/>
      <c r="GE851" s="12"/>
      <c r="GF851" s="12"/>
      <c r="GG851" s="12"/>
      <c r="GH851" s="12"/>
      <c r="GI851" s="12"/>
      <c r="GJ851" s="12"/>
      <c r="GK851" s="12"/>
      <c r="GL851" s="12"/>
      <c r="GM851" s="12"/>
      <c r="GN851" s="12"/>
      <c r="GO851" s="12"/>
      <c r="GP851" s="12"/>
      <c r="GQ851" s="12"/>
      <c r="GR851" s="12"/>
      <c r="GS851" s="12"/>
      <c r="GT851" s="12"/>
      <c r="GU851" s="12"/>
      <c r="GV851" s="12"/>
      <c r="GW851" s="12"/>
      <c r="GX851" s="12"/>
      <c r="GY851" s="12"/>
      <c r="GZ851" s="12"/>
      <c r="HA851" s="12"/>
      <c r="HB851" s="12"/>
      <c r="HC851" s="12"/>
      <c r="HD851" s="12"/>
      <c r="HE851" s="12"/>
      <c r="HF851" s="12"/>
      <c r="HG851" s="12"/>
      <c r="HH851" s="12"/>
      <c r="HI851" s="12"/>
      <c r="HJ851" s="12"/>
      <c r="HK851" s="12"/>
      <c r="HL851" s="12"/>
      <c r="HM851" s="12"/>
      <c r="HN851" s="12"/>
      <c r="HO851" s="12"/>
      <c r="HP851" s="12"/>
      <c r="HQ851" s="12"/>
      <c r="HR851" s="12"/>
      <c r="HS851" s="12"/>
      <c r="HT851" s="12"/>
      <c r="HU851" s="12"/>
      <c r="HV851" s="12"/>
      <c r="HW851" s="12"/>
      <c r="HX851" s="12"/>
      <c r="HY851" s="12"/>
      <c r="HZ851" s="12"/>
      <c r="IA851" s="12"/>
      <c r="IB851" s="12"/>
      <c r="IC851" s="12"/>
      <c r="ID851" s="12"/>
      <c r="IE851" s="12"/>
      <c r="IF851" s="12"/>
      <c r="IG851" s="12"/>
      <c r="IH851" s="12"/>
      <c r="II851" s="12"/>
      <c r="IJ851" s="12"/>
      <c r="IK851" s="12"/>
    </row>
    <row r="852" spans="1:245" s="38" customFormat="1" ht="15.95" customHeight="1" x14ac:dyDescent="0.25">
      <c r="A852" s="39">
        <v>6</v>
      </c>
      <c r="B852" s="40" t="s">
        <v>765</v>
      </c>
      <c r="C852" s="43">
        <f>SUM(E411,E417)</f>
        <v>103</v>
      </c>
      <c r="D852" s="43"/>
      <c r="E852" s="43"/>
      <c r="F852" s="37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J852" s="12"/>
      <c r="AK852" s="12"/>
      <c r="AL852" s="12"/>
      <c r="AM852" s="12"/>
      <c r="AN852" s="12"/>
      <c r="AO852" s="12"/>
      <c r="AP852" s="12"/>
      <c r="AQ852" s="12"/>
      <c r="AR852" s="12"/>
      <c r="AS852" s="12"/>
      <c r="AT852" s="12"/>
      <c r="AU852" s="12"/>
      <c r="AV852" s="12"/>
      <c r="AW852" s="12"/>
      <c r="AX852" s="12"/>
      <c r="AY852" s="12"/>
      <c r="AZ852" s="12"/>
      <c r="BA852" s="12"/>
      <c r="BB852" s="12"/>
      <c r="BC852" s="12"/>
      <c r="BD852" s="12"/>
      <c r="BE852" s="12"/>
      <c r="BF852" s="12"/>
      <c r="BG852" s="12"/>
      <c r="BH852" s="12"/>
      <c r="BI852" s="12"/>
      <c r="BJ852" s="12"/>
      <c r="BK852" s="12"/>
      <c r="BL852" s="12"/>
      <c r="BM852" s="12"/>
      <c r="BN852" s="12"/>
      <c r="BO852" s="12"/>
      <c r="BP852" s="12"/>
      <c r="BQ852" s="12"/>
      <c r="BR852" s="12"/>
      <c r="BS852" s="12"/>
      <c r="BT852" s="12"/>
      <c r="BU852" s="12"/>
      <c r="BV852" s="12"/>
      <c r="BW852" s="12"/>
      <c r="BX852" s="12"/>
      <c r="BY852" s="12"/>
      <c r="BZ852" s="12"/>
      <c r="CA852" s="12"/>
      <c r="CB852" s="12"/>
      <c r="CC852" s="12"/>
      <c r="CD852" s="12"/>
      <c r="CE852" s="12"/>
      <c r="CF852" s="12"/>
      <c r="CG852" s="12"/>
      <c r="CH852" s="12"/>
      <c r="CI852" s="12"/>
      <c r="CJ852" s="12"/>
      <c r="CK852" s="12"/>
      <c r="CL852" s="12"/>
      <c r="CM852" s="12"/>
      <c r="CN852" s="12"/>
      <c r="CO852" s="12"/>
      <c r="CP852" s="12"/>
      <c r="CQ852" s="12"/>
      <c r="CR852" s="12"/>
      <c r="CS852" s="12"/>
      <c r="CT852" s="12"/>
      <c r="CU852" s="12"/>
      <c r="CV852" s="12"/>
      <c r="CW852" s="12"/>
      <c r="CX852" s="12"/>
      <c r="CY852" s="12"/>
      <c r="CZ852" s="12"/>
      <c r="DA852" s="12"/>
      <c r="DB852" s="12"/>
      <c r="DC852" s="12"/>
      <c r="DD852" s="12"/>
      <c r="DE852" s="12"/>
      <c r="DF852" s="12"/>
      <c r="DG852" s="12"/>
      <c r="DH852" s="12"/>
      <c r="DI852" s="12"/>
      <c r="DJ852" s="12"/>
      <c r="DK852" s="12"/>
      <c r="DL852" s="12"/>
      <c r="DM852" s="12"/>
      <c r="DN852" s="12"/>
      <c r="DO852" s="12"/>
      <c r="DP852" s="12"/>
      <c r="DQ852" s="12"/>
      <c r="DR852" s="12"/>
      <c r="DS852" s="12"/>
      <c r="DT852" s="12"/>
      <c r="DU852" s="12"/>
      <c r="DV852" s="12"/>
      <c r="DW852" s="12"/>
      <c r="DX852" s="12"/>
      <c r="DY852" s="12"/>
      <c r="DZ852" s="12"/>
      <c r="EA852" s="12"/>
      <c r="EB852" s="12"/>
      <c r="EC852" s="12"/>
      <c r="ED852" s="12"/>
      <c r="EE852" s="12"/>
      <c r="EF852" s="12"/>
      <c r="EG852" s="12"/>
      <c r="EH852" s="12"/>
      <c r="EI852" s="12"/>
      <c r="EJ852" s="12"/>
      <c r="EK852" s="12"/>
      <c r="EL852" s="12"/>
      <c r="EM852" s="12"/>
      <c r="EN852" s="12"/>
      <c r="EO852" s="12"/>
      <c r="EP852" s="12"/>
      <c r="EQ852" s="12"/>
      <c r="ER852" s="12"/>
      <c r="ES852" s="12"/>
      <c r="ET852" s="12"/>
      <c r="EU852" s="12"/>
      <c r="EV852" s="12"/>
      <c r="EW852" s="12"/>
      <c r="EX852" s="12"/>
      <c r="EY852" s="12"/>
      <c r="EZ852" s="12"/>
      <c r="FA852" s="12"/>
      <c r="FB852" s="12"/>
      <c r="FC852" s="12"/>
      <c r="FD852" s="12"/>
      <c r="FE852" s="12"/>
      <c r="FF852" s="12"/>
      <c r="FG852" s="12"/>
      <c r="FH852" s="12"/>
      <c r="FI852" s="12"/>
      <c r="FJ852" s="12"/>
      <c r="FK852" s="12"/>
      <c r="FL852" s="12"/>
      <c r="FM852" s="12"/>
      <c r="FN852" s="12"/>
      <c r="FO852" s="12"/>
      <c r="FP852" s="12"/>
      <c r="FQ852" s="12"/>
      <c r="FR852" s="12"/>
      <c r="FS852" s="12"/>
      <c r="FT852" s="12"/>
      <c r="FU852" s="12"/>
      <c r="FV852" s="12"/>
      <c r="FW852" s="12"/>
      <c r="FX852" s="12"/>
      <c r="FY852" s="12"/>
      <c r="FZ852" s="12"/>
      <c r="GA852" s="12"/>
      <c r="GB852" s="12"/>
      <c r="GC852" s="12"/>
      <c r="GD852" s="12"/>
      <c r="GE852" s="12"/>
      <c r="GF852" s="12"/>
      <c r="GG852" s="12"/>
      <c r="GH852" s="12"/>
      <c r="GI852" s="12"/>
      <c r="GJ852" s="12"/>
      <c r="GK852" s="12"/>
      <c r="GL852" s="12"/>
      <c r="GM852" s="12"/>
      <c r="GN852" s="12"/>
      <c r="GO852" s="12"/>
      <c r="GP852" s="12"/>
      <c r="GQ852" s="12"/>
      <c r="GR852" s="12"/>
      <c r="GS852" s="12"/>
      <c r="GT852" s="12"/>
      <c r="GU852" s="12"/>
      <c r="GV852" s="12"/>
      <c r="GW852" s="12"/>
      <c r="GX852" s="12"/>
      <c r="GY852" s="12"/>
      <c r="GZ852" s="12"/>
      <c r="HA852" s="12"/>
      <c r="HB852" s="12"/>
      <c r="HC852" s="12"/>
      <c r="HD852" s="12"/>
      <c r="HE852" s="12"/>
      <c r="HF852" s="12"/>
      <c r="HG852" s="12"/>
      <c r="HH852" s="12"/>
      <c r="HI852" s="12"/>
      <c r="HJ852" s="12"/>
      <c r="HK852" s="12"/>
      <c r="HL852" s="12"/>
      <c r="HM852" s="12"/>
      <c r="HN852" s="12"/>
      <c r="HO852" s="12"/>
      <c r="HP852" s="12"/>
      <c r="HQ852" s="12"/>
      <c r="HR852" s="12"/>
      <c r="HS852" s="12"/>
      <c r="HT852" s="12"/>
      <c r="HU852" s="12"/>
      <c r="HV852" s="12"/>
      <c r="HW852" s="12"/>
      <c r="HX852" s="12"/>
      <c r="HY852" s="12"/>
      <c r="HZ852" s="12"/>
      <c r="IA852" s="12"/>
      <c r="IB852" s="12"/>
      <c r="IC852" s="12"/>
      <c r="ID852" s="12"/>
      <c r="IE852" s="12"/>
      <c r="IF852" s="12"/>
      <c r="IG852" s="12"/>
      <c r="IH852" s="12"/>
      <c r="II852" s="12"/>
      <c r="IJ852" s="12"/>
      <c r="IK852" s="12"/>
    </row>
    <row r="853" spans="1:245" s="38" customFormat="1" ht="15.95" customHeight="1" x14ac:dyDescent="0.25">
      <c r="A853" s="39">
        <v>7</v>
      </c>
      <c r="B853" s="40" t="s">
        <v>769</v>
      </c>
      <c r="C853" s="42">
        <f>SUM(E422,E442,E464,E469,E486,E516)</f>
        <v>1743</v>
      </c>
      <c r="D853" s="36"/>
      <c r="E853" s="36"/>
      <c r="F853" s="37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J853" s="12"/>
      <c r="AK853" s="12"/>
      <c r="AL853" s="12"/>
      <c r="AM853" s="12"/>
      <c r="AN853" s="12"/>
      <c r="AO853" s="12"/>
      <c r="AP853" s="12"/>
      <c r="AQ853" s="12"/>
      <c r="AR853" s="12"/>
      <c r="AS853" s="12"/>
      <c r="AT853" s="12"/>
      <c r="AU853" s="12"/>
      <c r="AV853" s="12"/>
      <c r="AW853" s="12"/>
      <c r="AX853" s="12"/>
      <c r="AY853" s="12"/>
      <c r="AZ853" s="12"/>
      <c r="BA853" s="12"/>
      <c r="BB853" s="12"/>
      <c r="BC853" s="12"/>
      <c r="BD853" s="12"/>
      <c r="BE853" s="12"/>
      <c r="BF853" s="12"/>
      <c r="BG853" s="12"/>
      <c r="BH853" s="12"/>
      <c r="BI853" s="12"/>
      <c r="BJ853" s="12"/>
      <c r="BK853" s="12"/>
      <c r="BL853" s="12"/>
      <c r="BM853" s="12"/>
      <c r="BN853" s="12"/>
      <c r="BO853" s="12"/>
      <c r="BP853" s="12"/>
      <c r="BQ853" s="12"/>
      <c r="BR853" s="12"/>
      <c r="BS853" s="12"/>
      <c r="BT853" s="12"/>
      <c r="BU853" s="12"/>
      <c r="BV853" s="12"/>
      <c r="BW853" s="12"/>
      <c r="BX853" s="12"/>
      <c r="BY853" s="12"/>
      <c r="BZ853" s="12"/>
      <c r="CA853" s="12"/>
      <c r="CB853" s="12"/>
      <c r="CC853" s="12"/>
      <c r="CD853" s="12"/>
      <c r="CE853" s="12"/>
      <c r="CF853" s="12"/>
      <c r="CG853" s="12"/>
      <c r="CH853" s="12"/>
      <c r="CI853" s="12"/>
      <c r="CJ853" s="12"/>
      <c r="CK853" s="12"/>
      <c r="CL853" s="12"/>
      <c r="CM853" s="12"/>
      <c r="CN853" s="12"/>
      <c r="CO853" s="12"/>
      <c r="CP853" s="12"/>
      <c r="CQ853" s="12"/>
      <c r="CR853" s="12"/>
      <c r="CS853" s="12"/>
      <c r="CT853" s="12"/>
      <c r="CU853" s="12"/>
      <c r="CV853" s="12"/>
      <c r="CW853" s="12"/>
      <c r="CX853" s="12"/>
      <c r="CY853" s="12"/>
      <c r="CZ853" s="12"/>
      <c r="DA853" s="12"/>
      <c r="DB853" s="12"/>
      <c r="DC853" s="12"/>
      <c r="DD853" s="12"/>
      <c r="DE853" s="12"/>
      <c r="DF853" s="12"/>
      <c r="DG853" s="12"/>
      <c r="DH853" s="12"/>
      <c r="DI853" s="12"/>
      <c r="DJ853" s="12"/>
      <c r="DK853" s="12"/>
      <c r="DL853" s="12"/>
      <c r="DM853" s="12"/>
      <c r="DN853" s="12"/>
      <c r="DO853" s="12"/>
      <c r="DP853" s="12"/>
      <c r="DQ853" s="12"/>
      <c r="DR853" s="12"/>
      <c r="DS853" s="12"/>
      <c r="DT853" s="12"/>
      <c r="DU853" s="12"/>
      <c r="DV853" s="12"/>
      <c r="DW853" s="12"/>
      <c r="DX853" s="12"/>
      <c r="DY853" s="12"/>
      <c r="DZ853" s="12"/>
      <c r="EA853" s="12"/>
      <c r="EB853" s="12"/>
      <c r="EC853" s="12"/>
      <c r="ED853" s="12"/>
      <c r="EE853" s="12"/>
      <c r="EF853" s="12"/>
      <c r="EG853" s="12"/>
      <c r="EH853" s="12"/>
      <c r="EI853" s="12"/>
      <c r="EJ853" s="12"/>
      <c r="EK853" s="12"/>
      <c r="EL853" s="12"/>
      <c r="EM853" s="12"/>
      <c r="EN853" s="12"/>
      <c r="EO853" s="12"/>
      <c r="EP853" s="12"/>
      <c r="EQ853" s="12"/>
      <c r="ER853" s="12"/>
      <c r="ES853" s="12"/>
      <c r="ET853" s="12"/>
      <c r="EU853" s="12"/>
      <c r="EV853" s="12"/>
      <c r="EW853" s="12"/>
      <c r="EX853" s="12"/>
      <c r="EY853" s="12"/>
      <c r="EZ853" s="12"/>
      <c r="FA853" s="12"/>
      <c r="FB853" s="12"/>
      <c r="FC853" s="12"/>
      <c r="FD853" s="12"/>
      <c r="FE853" s="12"/>
      <c r="FF853" s="12"/>
      <c r="FG853" s="12"/>
      <c r="FH853" s="12"/>
      <c r="FI853" s="12"/>
      <c r="FJ853" s="12"/>
      <c r="FK853" s="12"/>
      <c r="FL853" s="12"/>
      <c r="FM853" s="12"/>
      <c r="FN853" s="12"/>
      <c r="FO853" s="12"/>
      <c r="FP853" s="12"/>
      <c r="FQ853" s="12"/>
      <c r="FR853" s="12"/>
      <c r="FS853" s="12"/>
      <c r="FT853" s="12"/>
      <c r="FU853" s="12"/>
      <c r="FV853" s="12"/>
      <c r="FW853" s="12"/>
      <c r="FX853" s="12"/>
      <c r="FY853" s="12"/>
      <c r="FZ853" s="12"/>
      <c r="GA853" s="12"/>
      <c r="GB853" s="12"/>
      <c r="GC853" s="12"/>
      <c r="GD853" s="12"/>
      <c r="GE853" s="12"/>
      <c r="GF853" s="12"/>
      <c r="GG853" s="12"/>
      <c r="GH853" s="12"/>
      <c r="GI853" s="12"/>
      <c r="GJ853" s="12"/>
      <c r="GK853" s="12"/>
      <c r="GL853" s="12"/>
      <c r="GM853" s="12"/>
      <c r="GN853" s="12"/>
      <c r="GO853" s="12"/>
      <c r="GP853" s="12"/>
      <c r="GQ853" s="12"/>
      <c r="GR853" s="12"/>
      <c r="GS853" s="12"/>
      <c r="GT853" s="12"/>
      <c r="GU853" s="12"/>
      <c r="GV853" s="12"/>
      <c r="GW853" s="12"/>
      <c r="GX853" s="12"/>
      <c r="GY853" s="12"/>
      <c r="GZ853" s="12"/>
      <c r="HA853" s="12"/>
      <c r="HB853" s="12"/>
      <c r="HC853" s="12"/>
      <c r="HD853" s="12"/>
      <c r="HE853" s="12"/>
      <c r="HF853" s="12"/>
      <c r="HG853" s="12"/>
      <c r="HH853" s="12"/>
      <c r="HI853" s="12"/>
      <c r="HJ853" s="12"/>
      <c r="HK853" s="12"/>
      <c r="HL853" s="12"/>
      <c r="HM853" s="12"/>
      <c r="HN853" s="12"/>
      <c r="HO853" s="12"/>
      <c r="HP853" s="12"/>
      <c r="HQ853" s="12"/>
      <c r="HR853" s="12"/>
      <c r="HS853" s="12"/>
      <c r="HT853" s="12"/>
      <c r="HU853" s="12"/>
      <c r="HV853" s="12"/>
      <c r="HW853" s="12"/>
      <c r="HX853" s="12"/>
      <c r="HY853" s="12"/>
      <c r="HZ853" s="12"/>
      <c r="IA853" s="12"/>
      <c r="IB853" s="12"/>
      <c r="IC853" s="12"/>
      <c r="ID853" s="12"/>
      <c r="IE853" s="12"/>
      <c r="IF853" s="12"/>
      <c r="IG853" s="12"/>
      <c r="IH853" s="12"/>
      <c r="II853" s="12"/>
      <c r="IJ853" s="12"/>
      <c r="IK853" s="12"/>
    </row>
    <row r="854" spans="1:245" s="38" customFormat="1" ht="15.95" customHeight="1" x14ac:dyDescent="0.25">
      <c r="A854" s="39">
        <v>8</v>
      </c>
      <c r="B854" s="40" t="s">
        <v>770</v>
      </c>
      <c r="C854" s="42">
        <f>E522</f>
        <v>6</v>
      </c>
      <c r="D854" s="36"/>
      <c r="E854" s="36"/>
      <c r="F854" s="37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J854" s="12"/>
      <c r="AK854" s="12"/>
      <c r="AL854" s="12"/>
      <c r="AM854" s="12"/>
      <c r="AN854" s="12"/>
      <c r="AO854" s="12"/>
      <c r="AP854" s="12"/>
      <c r="AQ854" s="12"/>
      <c r="AR854" s="12"/>
      <c r="AS854" s="12"/>
      <c r="AT854" s="12"/>
      <c r="AU854" s="12"/>
      <c r="AV854" s="12"/>
      <c r="AW854" s="12"/>
      <c r="AX854" s="12"/>
      <c r="AY854" s="12"/>
      <c r="AZ854" s="12"/>
      <c r="BA854" s="12"/>
      <c r="BB854" s="12"/>
      <c r="BC854" s="12"/>
      <c r="BD854" s="12"/>
      <c r="BE854" s="12"/>
      <c r="BF854" s="12"/>
      <c r="BG854" s="12"/>
      <c r="BH854" s="12"/>
      <c r="BI854" s="12"/>
      <c r="BJ854" s="12"/>
      <c r="BK854" s="12"/>
      <c r="BL854" s="12"/>
      <c r="BM854" s="12"/>
      <c r="BN854" s="12"/>
      <c r="BO854" s="12"/>
      <c r="BP854" s="12"/>
      <c r="BQ854" s="12"/>
      <c r="BR854" s="12"/>
      <c r="BS854" s="12"/>
      <c r="BT854" s="12"/>
      <c r="BU854" s="12"/>
      <c r="BV854" s="12"/>
      <c r="BW854" s="12"/>
      <c r="BX854" s="12"/>
      <c r="BY854" s="12"/>
      <c r="BZ854" s="12"/>
      <c r="CA854" s="12"/>
      <c r="CB854" s="12"/>
      <c r="CC854" s="12"/>
      <c r="CD854" s="12"/>
      <c r="CE854" s="12"/>
      <c r="CF854" s="12"/>
      <c r="CG854" s="12"/>
      <c r="CH854" s="12"/>
      <c r="CI854" s="12"/>
      <c r="CJ854" s="12"/>
      <c r="CK854" s="12"/>
      <c r="CL854" s="12"/>
      <c r="CM854" s="12"/>
      <c r="CN854" s="12"/>
      <c r="CO854" s="12"/>
      <c r="CP854" s="12"/>
      <c r="CQ854" s="12"/>
      <c r="CR854" s="12"/>
      <c r="CS854" s="12"/>
      <c r="CT854" s="12"/>
      <c r="CU854" s="12"/>
      <c r="CV854" s="12"/>
      <c r="CW854" s="12"/>
      <c r="CX854" s="12"/>
      <c r="CY854" s="12"/>
      <c r="CZ854" s="12"/>
      <c r="DA854" s="12"/>
      <c r="DB854" s="12"/>
      <c r="DC854" s="12"/>
      <c r="DD854" s="12"/>
      <c r="DE854" s="12"/>
      <c r="DF854" s="12"/>
      <c r="DG854" s="12"/>
      <c r="DH854" s="12"/>
      <c r="DI854" s="12"/>
      <c r="DJ854" s="12"/>
      <c r="DK854" s="12"/>
      <c r="DL854" s="12"/>
      <c r="DM854" s="12"/>
      <c r="DN854" s="12"/>
      <c r="DO854" s="12"/>
      <c r="DP854" s="12"/>
      <c r="DQ854" s="12"/>
      <c r="DR854" s="12"/>
      <c r="DS854" s="12"/>
      <c r="DT854" s="12"/>
      <c r="DU854" s="12"/>
      <c r="DV854" s="12"/>
      <c r="DW854" s="12"/>
      <c r="DX854" s="12"/>
      <c r="DY854" s="12"/>
      <c r="DZ854" s="12"/>
      <c r="EA854" s="12"/>
      <c r="EB854" s="12"/>
      <c r="EC854" s="12"/>
      <c r="ED854" s="12"/>
      <c r="EE854" s="12"/>
      <c r="EF854" s="12"/>
      <c r="EG854" s="12"/>
      <c r="EH854" s="12"/>
      <c r="EI854" s="12"/>
      <c r="EJ854" s="12"/>
      <c r="EK854" s="12"/>
      <c r="EL854" s="12"/>
      <c r="EM854" s="12"/>
      <c r="EN854" s="12"/>
      <c r="EO854" s="12"/>
      <c r="EP854" s="12"/>
      <c r="EQ854" s="12"/>
      <c r="ER854" s="12"/>
      <c r="ES854" s="12"/>
      <c r="ET854" s="12"/>
      <c r="EU854" s="12"/>
      <c r="EV854" s="12"/>
      <c r="EW854" s="12"/>
      <c r="EX854" s="12"/>
      <c r="EY854" s="12"/>
      <c r="EZ854" s="12"/>
      <c r="FA854" s="12"/>
      <c r="FB854" s="12"/>
      <c r="FC854" s="12"/>
      <c r="FD854" s="12"/>
      <c r="FE854" s="12"/>
      <c r="FF854" s="12"/>
      <c r="FG854" s="12"/>
      <c r="FH854" s="12"/>
      <c r="FI854" s="12"/>
      <c r="FJ854" s="12"/>
      <c r="FK854" s="12"/>
      <c r="FL854" s="12"/>
      <c r="FM854" s="12"/>
      <c r="FN854" s="12"/>
      <c r="FO854" s="12"/>
      <c r="FP854" s="12"/>
      <c r="FQ854" s="12"/>
      <c r="FR854" s="12"/>
      <c r="FS854" s="12"/>
      <c r="FT854" s="12"/>
      <c r="FU854" s="12"/>
      <c r="FV854" s="12"/>
      <c r="FW854" s="12"/>
      <c r="FX854" s="12"/>
      <c r="FY854" s="12"/>
      <c r="FZ854" s="12"/>
      <c r="GA854" s="12"/>
      <c r="GB854" s="12"/>
      <c r="GC854" s="12"/>
      <c r="GD854" s="12"/>
      <c r="GE854" s="12"/>
      <c r="GF854" s="12"/>
      <c r="GG854" s="12"/>
      <c r="GH854" s="12"/>
      <c r="GI854" s="12"/>
      <c r="GJ854" s="12"/>
      <c r="GK854" s="12"/>
      <c r="GL854" s="12"/>
      <c r="GM854" s="12"/>
      <c r="GN854" s="12"/>
      <c r="GO854" s="12"/>
      <c r="GP854" s="12"/>
      <c r="GQ854" s="12"/>
      <c r="GR854" s="12"/>
      <c r="GS854" s="12"/>
      <c r="GT854" s="12"/>
      <c r="GU854" s="12"/>
      <c r="GV854" s="12"/>
      <c r="GW854" s="12"/>
      <c r="GX854" s="12"/>
      <c r="GY854" s="12"/>
      <c r="GZ854" s="12"/>
      <c r="HA854" s="12"/>
      <c r="HB854" s="12"/>
      <c r="HC854" s="12"/>
      <c r="HD854" s="12"/>
      <c r="HE854" s="12"/>
      <c r="HF854" s="12"/>
      <c r="HG854" s="12"/>
      <c r="HH854" s="12"/>
      <c r="HI854" s="12"/>
      <c r="HJ854" s="12"/>
      <c r="HK854" s="12"/>
      <c r="HL854" s="12"/>
      <c r="HM854" s="12"/>
      <c r="HN854" s="12"/>
      <c r="HO854" s="12"/>
      <c r="HP854" s="12"/>
      <c r="HQ854" s="12"/>
      <c r="HR854" s="12"/>
      <c r="HS854" s="12"/>
      <c r="HT854" s="12"/>
      <c r="HU854" s="12"/>
      <c r="HV854" s="12"/>
      <c r="HW854" s="12"/>
      <c r="HX854" s="12"/>
      <c r="HY854" s="12"/>
      <c r="HZ854" s="12"/>
      <c r="IA854" s="12"/>
      <c r="IB854" s="12"/>
      <c r="IC854" s="12"/>
      <c r="ID854" s="12"/>
      <c r="IE854" s="12"/>
      <c r="IF854" s="12"/>
      <c r="IG854" s="12"/>
      <c r="IH854" s="12"/>
      <c r="II854" s="12"/>
      <c r="IJ854" s="12"/>
      <c r="IK854" s="12"/>
    </row>
    <row r="855" spans="1:245" s="38" customFormat="1" ht="15.95" customHeight="1" x14ac:dyDescent="0.25">
      <c r="A855" s="39">
        <v>9</v>
      </c>
      <c r="B855" s="40" t="s">
        <v>771</v>
      </c>
      <c r="C855" s="42">
        <f>E532</f>
        <v>60</v>
      </c>
      <c r="D855" s="36"/>
      <c r="E855" s="36"/>
      <c r="F855" s="37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J855" s="12"/>
      <c r="AK855" s="12"/>
      <c r="AL855" s="12"/>
      <c r="AM855" s="12"/>
      <c r="AN855" s="12"/>
      <c r="AO855" s="12"/>
      <c r="AP855" s="12"/>
      <c r="AQ855" s="12"/>
      <c r="AR855" s="12"/>
      <c r="AS855" s="12"/>
      <c r="AT855" s="12"/>
      <c r="AU855" s="12"/>
      <c r="AV855" s="12"/>
      <c r="AW855" s="12"/>
      <c r="AX855" s="12"/>
      <c r="AY855" s="12"/>
      <c r="AZ855" s="12"/>
      <c r="BA855" s="12"/>
      <c r="BB855" s="12"/>
      <c r="BC855" s="12"/>
      <c r="BD855" s="12"/>
      <c r="BE855" s="12"/>
      <c r="BF855" s="12"/>
      <c r="BG855" s="12"/>
      <c r="BH855" s="12"/>
      <c r="BI855" s="12"/>
      <c r="BJ855" s="12"/>
      <c r="BK855" s="12"/>
      <c r="BL855" s="12"/>
      <c r="BM855" s="12"/>
      <c r="BN855" s="12"/>
      <c r="BO855" s="12"/>
      <c r="BP855" s="12"/>
      <c r="BQ855" s="12"/>
      <c r="BR855" s="12"/>
      <c r="BS855" s="12"/>
      <c r="BT855" s="12"/>
      <c r="BU855" s="12"/>
      <c r="BV855" s="12"/>
      <c r="BW855" s="12"/>
      <c r="BX855" s="12"/>
      <c r="BY855" s="12"/>
      <c r="BZ855" s="12"/>
      <c r="CA855" s="12"/>
      <c r="CB855" s="12"/>
      <c r="CC855" s="12"/>
      <c r="CD855" s="12"/>
      <c r="CE855" s="12"/>
      <c r="CF855" s="12"/>
      <c r="CG855" s="12"/>
      <c r="CH855" s="12"/>
      <c r="CI855" s="12"/>
      <c r="CJ855" s="12"/>
      <c r="CK855" s="12"/>
      <c r="CL855" s="12"/>
      <c r="CM855" s="12"/>
      <c r="CN855" s="12"/>
      <c r="CO855" s="12"/>
      <c r="CP855" s="12"/>
      <c r="CQ855" s="12"/>
      <c r="CR855" s="12"/>
      <c r="CS855" s="12"/>
      <c r="CT855" s="12"/>
      <c r="CU855" s="12"/>
      <c r="CV855" s="12"/>
      <c r="CW855" s="12"/>
      <c r="CX855" s="12"/>
      <c r="CY855" s="12"/>
      <c r="CZ855" s="12"/>
      <c r="DA855" s="12"/>
      <c r="DB855" s="12"/>
      <c r="DC855" s="12"/>
      <c r="DD855" s="12"/>
      <c r="DE855" s="12"/>
      <c r="DF855" s="12"/>
      <c r="DG855" s="12"/>
      <c r="DH855" s="12"/>
      <c r="DI855" s="12"/>
      <c r="DJ855" s="12"/>
      <c r="DK855" s="12"/>
      <c r="DL855" s="12"/>
      <c r="DM855" s="12"/>
      <c r="DN855" s="12"/>
      <c r="DO855" s="12"/>
      <c r="DP855" s="12"/>
      <c r="DQ855" s="12"/>
      <c r="DR855" s="12"/>
      <c r="DS855" s="12"/>
      <c r="DT855" s="12"/>
      <c r="DU855" s="12"/>
      <c r="DV855" s="12"/>
      <c r="DW855" s="12"/>
      <c r="DX855" s="12"/>
      <c r="DY855" s="12"/>
      <c r="DZ855" s="12"/>
      <c r="EA855" s="12"/>
      <c r="EB855" s="12"/>
      <c r="EC855" s="12"/>
      <c r="ED855" s="12"/>
      <c r="EE855" s="12"/>
      <c r="EF855" s="12"/>
      <c r="EG855" s="12"/>
      <c r="EH855" s="12"/>
      <c r="EI855" s="12"/>
      <c r="EJ855" s="12"/>
      <c r="EK855" s="12"/>
      <c r="EL855" s="12"/>
      <c r="EM855" s="12"/>
      <c r="EN855" s="12"/>
      <c r="EO855" s="12"/>
      <c r="EP855" s="12"/>
      <c r="EQ855" s="12"/>
      <c r="ER855" s="12"/>
      <c r="ES855" s="12"/>
      <c r="ET855" s="12"/>
      <c r="EU855" s="12"/>
      <c r="EV855" s="12"/>
      <c r="EW855" s="12"/>
      <c r="EX855" s="12"/>
      <c r="EY855" s="12"/>
      <c r="EZ855" s="12"/>
      <c r="FA855" s="12"/>
      <c r="FB855" s="12"/>
      <c r="FC855" s="12"/>
      <c r="FD855" s="12"/>
      <c r="FE855" s="12"/>
      <c r="FF855" s="12"/>
      <c r="FG855" s="12"/>
      <c r="FH855" s="12"/>
      <c r="FI855" s="12"/>
      <c r="FJ855" s="12"/>
      <c r="FK855" s="12"/>
      <c r="FL855" s="12"/>
      <c r="FM855" s="12"/>
      <c r="FN855" s="12"/>
      <c r="FO855" s="12"/>
      <c r="FP855" s="12"/>
      <c r="FQ855" s="12"/>
      <c r="FR855" s="12"/>
      <c r="FS855" s="12"/>
      <c r="FT855" s="12"/>
      <c r="FU855" s="12"/>
      <c r="FV855" s="12"/>
      <c r="FW855" s="12"/>
      <c r="FX855" s="12"/>
      <c r="FY855" s="12"/>
      <c r="FZ855" s="12"/>
      <c r="GA855" s="12"/>
      <c r="GB855" s="12"/>
      <c r="GC855" s="12"/>
      <c r="GD855" s="12"/>
      <c r="GE855" s="12"/>
      <c r="GF855" s="12"/>
      <c r="GG855" s="12"/>
      <c r="GH855" s="12"/>
      <c r="GI855" s="12"/>
      <c r="GJ855" s="12"/>
      <c r="GK855" s="12"/>
      <c r="GL855" s="12"/>
      <c r="GM855" s="12"/>
      <c r="GN855" s="12"/>
      <c r="GO855" s="12"/>
      <c r="GP855" s="12"/>
      <c r="GQ855" s="12"/>
      <c r="GR855" s="12"/>
      <c r="GS855" s="12"/>
      <c r="GT855" s="12"/>
      <c r="GU855" s="12"/>
      <c r="GV855" s="12"/>
      <c r="GW855" s="12"/>
      <c r="GX855" s="12"/>
      <c r="GY855" s="12"/>
      <c r="GZ855" s="12"/>
      <c r="HA855" s="12"/>
      <c r="HB855" s="12"/>
      <c r="HC855" s="12"/>
      <c r="HD855" s="12"/>
      <c r="HE855" s="12"/>
      <c r="HF855" s="12"/>
      <c r="HG855" s="12"/>
      <c r="HH855" s="12"/>
      <c r="HI855" s="12"/>
      <c r="HJ855" s="12"/>
      <c r="HK855" s="12"/>
      <c r="HL855" s="12"/>
      <c r="HM855" s="12"/>
      <c r="HN855" s="12"/>
      <c r="HO855" s="12"/>
      <c r="HP855" s="12"/>
      <c r="HQ855" s="12"/>
      <c r="HR855" s="12"/>
      <c r="HS855" s="12"/>
      <c r="HT855" s="12"/>
      <c r="HU855" s="12"/>
      <c r="HV855" s="12"/>
      <c r="HW855" s="12"/>
      <c r="HX855" s="12"/>
      <c r="HY855" s="12"/>
      <c r="HZ855" s="12"/>
      <c r="IA855" s="12"/>
      <c r="IB855" s="12"/>
      <c r="IC855" s="12"/>
      <c r="ID855" s="12"/>
      <c r="IE855" s="12"/>
      <c r="IF855" s="12"/>
      <c r="IG855" s="12"/>
      <c r="IH855" s="12"/>
      <c r="II855" s="12"/>
      <c r="IJ855" s="12"/>
      <c r="IK855" s="12"/>
    </row>
    <row r="856" spans="1:245" s="38" customFormat="1" ht="15.95" customHeight="1" x14ac:dyDescent="0.25">
      <c r="A856" s="39">
        <v>10</v>
      </c>
      <c r="B856" s="40" t="s">
        <v>772</v>
      </c>
      <c r="C856" s="42">
        <f>E539</f>
        <v>49</v>
      </c>
      <c r="D856" s="36"/>
      <c r="E856" s="36"/>
      <c r="F856" s="37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12"/>
      <c r="BA856" s="12"/>
      <c r="BB856" s="12"/>
      <c r="BC856" s="12"/>
      <c r="BD856" s="12"/>
      <c r="BE856" s="12"/>
      <c r="BF856" s="12"/>
      <c r="BG856" s="12"/>
      <c r="BH856" s="12"/>
      <c r="BI856" s="12"/>
      <c r="BJ856" s="12"/>
      <c r="BK856" s="12"/>
      <c r="BL856" s="12"/>
      <c r="BM856" s="12"/>
      <c r="BN856" s="12"/>
      <c r="BO856" s="12"/>
      <c r="BP856" s="12"/>
      <c r="BQ856" s="12"/>
      <c r="BR856" s="12"/>
      <c r="BS856" s="12"/>
      <c r="BT856" s="12"/>
      <c r="BU856" s="12"/>
      <c r="BV856" s="12"/>
      <c r="BW856" s="12"/>
      <c r="BX856" s="12"/>
      <c r="BY856" s="12"/>
      <c r="BZ856" s="12"/>
      <c r="CA856" s="12"/>
      <c r="CB856" s="12"/>
      <c r="CC856" s="12"/>
      <c r="CD856" s="12"/>
      <c r="CE856" s="12"/>
      <c r="CF856" s="12"/>
      <c r="CG856" s="12"/>
      <c r="CH856" s="12"/>
      <c r="CI856" s="12"/>
      <c r="CJ856" s="12"/>
      <c r="CK856" s="12"/>
      <c r="CL856" s="12"/>
      <c r="CM856" s="12"/>
      <c r="CN856" s="12"/>
      <c r="CO856" s="12"/>
      <c r="CP856" s="12"/>
      <c r="CQ856" s="12"/>
      <c r="CR856" s="12"/>
      <c r="CS856" s="12"/>
      <c r="CT856" s="12"/>
      <c r="CU856" s="12"/>
      <c r="CV856" s="12"/>
      <c r="CW856" s="12"/>
      <c r="CX856" s="12"/>
      <c r="CY856" s="12"/>
      <c r="CZ856" s="12"/>
      <c r="DA856" s="12"/>
      <c r="DB856" s="12"/>
      <c r="DC856" s="12"/>
      <c r="DD856" s="12"/>
      <c r="DE856" s="12"/>
      <c r="DF856" s="12"/>
      <c r="DG856" s="12"/>
      <c r="DH856" s="12"/>
      <c r="DI856" s="12"/>
      <c r="DJ856" s="12"/>
      <c r="DK856" s="12"/>
      <c r="DL856" s="12"/>
      <c r="DM856" s="12"/>
      <c r="DN856" s="12"/>
      <c r="DO856" s="12"/>
      <c r="DP856" s="12"/>
      <c r="DQ856" s="12"/>
      <c r="DR856" s="12"/>
      <c r="DS856" s="12"/>
      <c r="DT856" s="12"/>
      <c r="DU856" s="12"/>
      <c r="DV856" s="12"/>
      <c r="DW856" s="12"/>
      <c r="DX856" s="12"/>
      <c r="DY856" s="12"/>
      <c r="DZ856" s="12"/>
      <c r="EA856" s="12"/>
      <c r="EB856" s="12"/>
      <c r="EC856" s="12"/>
      <c r="ED856" s="12"/>
      <c r="EE856" s="12"/>
      <c r="EF856" s="12"/>
      <c r="EG856" s="12"/>
      <c r="EH856" s="12"/>
      <c r="EI856" s="12"/>
      <c r="EJ856" s="12"/>
      <c r="EK856" s="12"/>
      <c r="EL856" s="12"/>
      <c r="EM856" s="12"/>
      <c r="EN856" s="12"/>
      <c r="EO856" s="12"/>
      <c r="EP856" s="12"/>
      <c r="EQ856" s="12"/>
      <c r="ER856" s="12"/>
      <c r="ES856" s="12"/>
      <c r="ET856" s="12"/>
      <c r="EU856" s="12"/>
      <c r="EV856" s="12"/>
      <c r="EW856" s="12"/>
      <c r="EX856" s="12"/>
      <c r="EY856" s="12"/>
      <c r="EZ856" s="12"/>
      <c r="FA856" s="12"/>
      <c r="FB856" s="12"/>
      <c r="FC856" s="12"/>
      <c r="FD856" s="12"/>
      <c r="FE856" s="12"/>
      <c r="FF856" s="12"/>
      <c r="FG856" s="12"/>
      <c r="FH856" s="12"/>
      <c r="FI856" s="12"/>
      <c r="FJ856" s="12"/>
      <c r="FK856" s="12"/>
      <c r="FL856" s="12"/>
      <c r="FM856" s="12"/>
      <c r="FN856" s="12"/>
      <c r="FO856" s="12"/>
      <c r="FP856" s="12"/>
      <c r="FQ856" s="12"/>
      <c r="FR856" s="12"/>
      <c r="FS856" s="12"/>
      <c r="FT856" s="12"/>
      <c r="FU856" s="12"/>
      <c r="FV856" s="12"/>
      <c r="FW856" s="12"/>
      <c r="FX856" s="12"/>
      <c r="FY856" s="12"/>
      <c r="FZ856" s="12"/>
      <c r="GA856" s="12"/>
      <c r="GB856" s="12"/>
      <c r="GC856" s="12"/>
      <c r="GD856" s="12"/>
      <c r="GE856" s="12"/>
      <c r="GF856" s="12"/>
      <c r="GG856" s="12"/>
      <c r="GH856" s="12"/>
      <c r="GI856" s="12"/>
      <c r="GJ856" s="12"/>
      <c r="GK856" s="12"/>
      <c r="GL856" s="12"/>
      <c r="GM856" s="12"/>
      <c r="GN856" s="12"/>
      <c r="GO856" s="12"/>
      <c r="GP856" s="12"/>
      <c r="GQ856" s="12"/>
      <c r="GR856" s="12"/>
      <c r="GS856" s="12"/>
      <c r="GT856" s="12"/>
      <c r="GU856" s="12"/>
      <c r="GV856" s="12"/>
      <c r="GW856" s="12"/>
      <c r="GX856" s="12"/>
      <c r="GY856" s="12"/>
      <c r="GZ856" s="12"/>
      <c r="HA856" s="12"/>
      <c r="HB856" s="12"/>
      <c r="HC856" s="12"/>
      <c r="HD856" s="12"/>
      <c r="HE856" s="12"/>
      <c r="HF856" s="12"/>
      <c r="HG856" s="12"/>
      <c r="HH856" s="12"/>
      <c r="HI856" s="12"/>
      <c r="HJ856" s="12"/>
      <c r="HK856" s="12"/>
      <c r="HL856" s="12"/>
      <c r="HM856" s="12"/>
      <c r="HN856" s="12"/>
      <c r="HO856" s="12"/>
      <c r="HP856" s="12"/>
      <c r="HQ856" s="12"/>
      <c r="HR856" s="12"/>
      <c r="HS856" s="12"/>
      <c r="HT856" s="12"/>
      <c r="HU856" s="12"/>
      <c r="HV856" s="12"/>
      <c r="HW856" s="12"/>
      <c r="HX856" s="12"/>
      <c r="HY856" s="12"/>
      <c r="HZ856" s="12"/>
      <c r="IA856" s="12"/>
      <c r="IB856" s="12"/>
      <c r="IC856" s="12"/>
      <c r="ID856" s="12"/>
      <c r="IE856" s="12"/>
      <c r="IF856" s="12"/>
      <c r="IG856" s="12"/>
      <c r="IH856" s="12"/>
      <c r="II856" s="12"/>
      <c r="IJ856" s="12"/>
      <c r="IK856" s="12"/>
    </row>
    <row r="857" spans="1:245" s="38" customFormat="1" ht="15.95" customHeight="1" x14ac:dyDescent="0.25">
      <c r="A857" s="39">
        <v>11</v>
      </c>
      <c r="B857" s="40" t="s">
        <v>773</v>
      </c>
      <c r="C857" s="42">
        <f>E554</f>
        <v>129</v>
      </c>
      <c r="D857" s="36"/>
      <c r="E857" s="36"/>
      <c r="F857" s="37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  <c r="AK857" s="12"/>
      <c r="AL857" s="12"/>
      <c r="AM857" s="12"/>
      <c r="AN857" s="12"/>
      <c r="AO857" s="12"/>
      <c r="AP857" s="12"/>
      <c r="AQ857" s="12"/>
      <c r="AR857" s="12"/>
      <c r="AS857" s="12"/>
      <c r="AT857" s="12"/>
      <c r="AU857" s="12"/>
      <c r="AV857" s="12"/>
      <c r="AW857" s="12"/>
      <c r="AX857" s="12"/>
      <c r="AY857" s="12"/>
      <c r="AZ857" s="12"/>
      <c r="BA857" s="12"/>
      <c r="BB857" s="12"/>
      <c r="BC857" s="12"/>
      <c r="BD857" s="12"/>
      <c r="BE857" s="12"/>
      <c r="BF857" s="12"/>
      <c r="BG857" s="12"/>
      <c r="BH857" s="12"/>
      <c r="BI857" s="12"/>
      <c r="BJ857" s="12"/>
      <c r="BK857" s="12"/>
      <c r="BL857" s="12"/>
      <c r="BM857" s="12"/>
      <c r="BN857" s="12"/>
      <c r="BO857" s="12"/>
      <c r="BP857" s="12"/>
      <c r="BQ857" s="12"/>
      <c r="BR857" s="12"/>
      <c r="BS857" s="12"/>
      <c r="BT857" s="12"/>
      <c r="BU857" s="12"/>
      <c r="BV857" s="12"/>
      <c r="BW857" s="12"/>
      <c r="BX857" s="12"/>
      <c r="BY857" s="12"/>
      <c r="BZ857" s="12"/>
      <c r="CA857" s="12"/>
      <c r="CB857" s="12"/>
      <c r="CC857" s="12"/>
      <c r="CD857" s="12"/>
      <c r="CE857" s="12"/>
      <c r="CF857" s="12"/>
      <c r="CG857" s="12"/>
      <c r="CH857" s="12"/>
      <c r="CI857" s="12"/>
      <c r="CJ857" s="12"/>
      <c r="CK857" s="12"/>
      <c r="CL857" s="12"/>
      <c r="CM857" s="12"/>
      <c r="CN857" s="12"/>
      <c r="CO857" s="12"/>
      <c r="CP857" s="12"/>
      <c r="CQ857" s="12"/>
      <c r="CR857" s="12"/>
      <c r="CS857" s="12"/>
      <c r="CT857" s="12"/>
      <c r="CU857" s="12"/>
      <c r="CV857" s="12"/>
      <c r="CW857" s="12"/>
      <c r="CX857" s="12"/>
      <c r="CY857" s="12"/>
      <c r="CZ857" s="12"/>
      <c r="DA857" s="12"/>
      <c r="DB857" s="12"/>
      <c r="DC857" s="12"/>
      <c r="DD857" s="12"/>
      <c r="DE857" s="12"/>
      <c r="DF857" s="12"/>
      <c r="DG857" s="12"/>
      <c r="DH857" s="12"/>
      <c r="DI857" s="12"/>
      <c r="DJ857" s="12"/>
      <c r="DK857" s="12"/>
      <c r="DL857" s="12"/>
      <c r="DM857" s="12"/>
      <c r="DN857" s="12"/>
      <c r="DO857" s="12"/>
      <c r="DP857" s="12"/>
      <c r="DQ857" s="12"/>
      <c r="DR857" s="12"/>
      <c r="DS857" s="12"/>
      <c r="DT857" s="12"/>
      <c r="DU857" s="12"/>
      <c r="DV857" s="12"/>
      <c r="DW857" s="12"/>
      <c r="DX857" s="12"/>
      <c r="DY857" s="12"/>
      <c r="DZ857" s="12"/>
      <c r="EA857" s="12"/>
      <c r="EB857" s="12"/>
      <c r="EC857" s="12"/>
      <c r="ED857" s="12"/>
      <c r="EE857" s="12"/>
      <c r="EF857" s="12"/>
      <c r="EG857" s="12"/>
      <c r="EH857" s="12"/>
      <c r="EI857" s="12"/>
      <c r="EJ857" s="12"/>
      <c r="EK857" s="12"/>
      <c r="EL857" s="12"/>
      <c r="EM857" s="12"/>
      <c r="EN857" s="12"/>
      <c r="EO857" s="12"/>
      <c r="EP857" s="12"/>
      <c r="EQ857" s="12"/>
      <c r="ER857" s="12"/>
      <c r="ES857" s="12"/>
      <c r="ET857" s="12"/>
      <c r="EU857" s="12"/>
      <c r="EV857" s="12"/>
      <c r="EW857" s="12"/>
      <c r="EX857" s="12"/>
      <c r="EY857" s="12"/>
      <c r="EZ857" s="12"/>
      <c r="FA857" s="12"/>
      <c r="FB857" s="12"/>
      <c r="FC857" s="12"/>
      <c r="FD857" s="12"/>
      <c r="FE857" s="12"/>
      <c r="FF857" s="12"/>
      <c r="FG857" s="12"/>
      <c r="FH857" s="12"/>
      <c r="FI857" s="12"/>
      <c r="FJ857" s="12"/>
      <c r="FK857" s="12"/>
      <c r="FL857" s="12"/>
      <c r="FM857" s="12"/>
      <c r="FN857" s="12"/>
      <c r="FO857" s="12"/>
      <c r="FP857" s="12"/>
      <c r="FQ857" s="12"/>
      <c r="FR857" s="12"/>
      <c r="FS857" s="12"/>
      <c r="FT857" s="12"/>
      <c r="FU857" s="12"/>
      <c r="FV857" s="12"/>
      <c r="FW857" s="12"/>
      <c r="FX857" s="12"/>
      <c r="FY857" s="12"/>
      <c r="FZ857" s="12"/>
      <c r="GA857" s="12"/>
      <c r="GB857" s="12"/>
      <c r="GC857" s="12"/>
      <c r="GD857" s="12"/>
      <c r="GE857" s="12"/>
      <c r="GF857" s="12"/>
      <c r="GG857" s="12"/>
      <c r="GH857" s="12"/>
      <c r="GI857" s="12"/>
      <c r="GJ857" s="12"/>
      <c r="GK857" s="12"/>
      <c r="GL857" s="12"/>
      <c r="GM857" s="12"/>
      <c r="GN857" s="12"/>
      <c r="GO857" s="12"/>
      <c r="GP857" s="12"/>
      <c r="GQ857" s="12"/>
      <c r="GR857" s="12"/>
      <c r="GS857" s="12"/>
      <c r="GT857" s="12"/>
      <c r="GU857" s="12"/>
      <c r="GV857" s="12"/>
      <c r="GW857" s="12"/>
      <c r="GX857" s="12"/>
      <c r="GY857" s="12"/>
      <c r="GZ857" s="12"/>
      <c r="HA857" s="12"/>
      <c r="HB857" s="12"/>
      <c r="HC857" s="12"/>
      <c r="HD857" s="12"/>
      <c r="HE857" s="12"/>
      <c r="HF857" s="12"/>
      <c r="HG857" s="12"/>
      <c r="HH857" s="12"/>
      <c r="HI857" s="12"/>
      <c r="HJ857" s="12"/>
      <c r="HK857" s="12"/>
      <c r="HL857" s="12"/>
      <c r="HM857" s="12"/>
      <c r="HN857" s="12"/>
      <c r="HO857" s="12"/>
      <c r="HP857" s="12"/>
      <c r="HQ857" s="12"/>
      <c r="HR857" s="12"/>
      <c r="HS857" s="12"/>
      <c r="HT857" s="12"/>
      <c r="HU857" s="12"/>
      <c r="HV857" s="12"/>
      <c r="HW857" s="12"/>
      <c r="HX857" s="12"/>
      <c r="HY857" s="12"/>
      <c r="HZ857" s="12"/>
      <c r="IA857" s="12"/>
      <c r="IB857" s="12"/>
      <c r="IC857" s="12"/>
      <c r="ID857" s="12"/>
      <c r="IE857" s="12"/>
      <c r="IF857" s="12"/>
      <c r="IG857" s="12"/>
      <c r="IH857" s="12"/>
      <c r="II857" s="12"/>
      <c r="IJ857" s="12"/>
      <c r="IK857" s="12"/>
    </row>
    <row r="858" spans="1:245" s="38" customFormat="1" ht="15.95" customHeight="1" x14ac:dyDescent="0.25">
      <c r="A858" s="39">
        <v>12</v>
      </c>
      <c r="B858" s="40" t="s">
        <v>774</v>
      </c>
      <c r="C858" s="42">
        <f>SUM(E559,E567,E572,E577,E583)</f>
        <v>131</v>
      </c>
      <c r="D858" s="36"/>
      <c r="E858" s="36"/>
      <c r="F858" s="37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  <c r="AK858" s="12"/>
      <c r="AL858" s="12"/>
      <c r="AM858" s="12"/>
      <c r="AN858" s="12"/>
      <c r="AO858" s="12"/>
      <c r="AP858" s="12"/>
      <c r="AQ858" s="12"/>
      <c r="AR858" s="12"/>
      <c r="AS858" s="12"/>
      <c r="AT858" s="12"/>
      <c r="AU858" s="12"/>
      <c r="AV858" s="12"/>
      <c r="AW858" s="12"/>
      <c r="AX858" s="12"/>
      <c r="AY858" s="12"/>
      <c r="AZ858" s="12"/>
      <c r="BA858" s="12"/>
      <c r="BB858" s="12"/>
      <c r="BC858" s="12"/>
      <c r="BD858" s="12"/>
      <c r="BE858" s="12"/>
      <c r="BF858" s="12"/>
      <c r="BG858" s="12"/>
      <c r="BH858" s="12"/>
      <c r="BI858" s="12"/>
      <c r="BJ858" s="12"/>
      <c r="BK858" s="12"/>
      <c r="BL858" s="12"/>
      <c r="BM858" s="12"/>
      <c r="BN858" s="12"/>
      <c r="BO858" s="12"/>
      <c r="BP858" s="12"/>
      <c r="BQ858" s="12"/>
      <c r="BR858" s="12"/>
      <c r="BS858" s="12"/>
      <c r="BT858" s="12"/>
      <c r="BU858" s="12"/>
      <c r="BV858" s="12"/>
      <c r="BW858" s="12"/>
      <c r="BX858" s="12"/>
      <c r="BY858" s="12"/>
      <c r="BZ858" s="12"/>
      <c r="CA858" s="12"/>
      <c r="CB858" s="12"/>
      <c r="CC858" s="12"/>
      <c r="CD858" s="12"/>
      <c r="CE858" s="12"/>
      <c r="CF858" s="12"/>
      <c r="CG858" s="12"/>
      <c r="CH858" s="12"/>
      <c r="CI858" s="12"/>
      <c r="CJ858" s="12"/>
      <c r="CK858" s="12"/>
      <c r="CL858" s="12"/>
      <c r="CM858" s="12"/>
      <c r="CN858" s="12"/>
      <c r="CO858" s="12"/>
      <c r="CP858" s="12"/>
      <c r="CQ858" s="12"/>
      <c r="CR858" s="12"/>
      <c r="CS858" s="12"/>
      <c r="CT858" s="12"/>
      <c r="CU858" s="12"/>
      <c r="CV858" s="12"/>
      <c r="CW858" s="12"/>
      <c r="CX858" s="12"/>
      <c r="CY858" s="12"/>
      <c r="CZ858" s="12"/>
      <c r="DA858" s="12"/>
      <c r="DB858" s="12"/>
      <c r="DC858" s="12"/>
      <c r="DD858" s="12"/>
      <c r="DE858" s="12"/>
      <c r="DF858" s="12"/>
      <c r="DG858" s="12"/>
      <c r="DH858" s="12"/>
      <c r="DI858" s="12"/>
      <c r="DJ858" s="12"/>
      <c r="DK858" s="12"/>
      <c r="DL858" s="12"/>
      <c r="DM858" s="12"/>
      <c r="DN858" s="12"/>
      <c r="DO858" s="12"/>
      <c r="DP858" s="12"/>
      <c r="DQ858" s="12"/>
      <c r="DR858" s="12"/>
      <c r="DS858" s="12"/>
      <c r="DT858" s="12"/>
      <c r="DU858" s="12"/>
      <c r="DV858" s="12"/>
      <c r="DW858" s="12"/>
      <c r="DX858" s="12"/>
      <c r="DY858" s="12"/>
      <c r="DZ858" s="12"/>
      <c r="EA858" s="12"/>
      <c r="EB858" s="12"/>
      <c r="EC858" s="12"/>
      <c r="ED858" s="12"/>
      <c r="EE858" s="12"/>
      <c r="EF858" s="12"/>
      <c r="EG858" s="12"/>
      <c r="EH858" s="12"/>
      <c r="EI858" s="12"/>
      <c r="EJ858" s="12"/>
      <c r="EK858" s="12"/>
      <c r="EL858" s="12"/>
      <c r="EM858" s="12"/>
      <c r="EN858" s="12"/>
      <c r="EO858" s="12"/>
      <c r="EP858" s="12"/>
      <c r="EQ858" s="12"/>
      <c r="ER858" s="12"/>
      <c r="ES858" s="12"/>
      <c r="ET858" s="12"/>
      <c r="EU858" s="12"/>
      <c r="EV858" s="12"/>
      <c r="EW858" s="12"/>
      <c r="EX858" s="12"/>
      <c r="EY858" s="12"/>
      <c r="EZ858" s="12"/>
      <c r="FA858" s="12"/>
      <c r="FB858" s="12"/>
      <c r="FC858" s="12"/>
      <c r="FD858" s="12"/>
      <c r="FE858" s="12"/>
      <c r="FF858" s="12"/>
      <c r="FG858" s="12"/>
      <c r="FH858" s="12"/>
      <c r="FI858" s="12"/>
      <c r="FJ858" s="12"/>
      <c r="FK858" s="12"/>
      <c r="FL858" s="12"/>
      <c r="FM858" s="12"/>
      <c r="FN858" s="12"/>
      <c r="FO858" s="12"/>
      <c r="FP858" s="12"/>
      <c r="FQ858" s="12"/>
      <c r="FR858" s="12"/>
      <c r="FS858" s="12"/>
      <c r="FT858" s="12"/>
      <c r="FU858" s="12"/>
      <c r="FV858" s="12"/>
      <c r="FW858" s="12"/>
      <c r="FX858" s="12"/>
      <c r="FY858" s="12"/>
      <c r="FZ858" s="12"/>
      <c r="GA858" s="12"/>
      <c r="GB858" s="12"/>
      <c r="GC858" s="12"/>
      <c r="GD858" s="12"/>
      <c r="GE858" s="12"/>
      <c r="GF858" s="12"/>
      <c r="GG858" s="12"/>
      <c r="GH858" s="12"/>
      <c r="GI858" s="12"/>
      <c r="GJ858" s="12"/>
      <c r="GK858" s="12"/>
      <c r="GL858" s="12"/>
      <c r="GM858" s="12"/>
      <c r="GN858" s="12"/>
      <c r="GO858" s="12"/>
      <c r="GP858" s="12"/>
      <c r="GQ858" s="12"/>
      <c r="GR858" s="12"/>
      <c r="GS858" s="12"/>
      <c r="GT858" s="12"/>
      <c r="GU858" s="12"/>
      <c r="GV858" s="12"/>
      <c r="GW858" s="12"/>
      <c r="GX858" s="12"/>
      <c r="GY858" s="12"/>
      <c r="GZ858" s="12"/>
      <c r="HA858" s="12"/>
      <c r="HB858" s="12"/>
      <c r="HC858" s="12"/>
      <c r="HD858" s="12"/>
      <c r="HE858" s="12"/>
      <c r="HF858" s="12"/>
      <c r="HG858" s="12"/>
      <c r="HH858" s="12"/>
      <c r="HI858" s="12"/>
      <c r="HJ858" s="12"/>
      <c r="HK858" s="12"/>
      <c r="HL858" s="12"/>
      <c r="HM858" s="12"/>
      <c r="HN858" s="12"/>
      <c r="HO858" s="12"/>
      <c r="HP858" s="12"/>
      <c r="HQ858" s="12"/>
      <c r="HR858" s="12"/>
      <c r="HS858" s="12"/>
      <c r="HT858" s="12"/>
      <c r="HU858" s="12"/>
      <c r="HV858" s="12"/>
      <c r="HW858" s="12"/>
      <c r="HX858" s="12"/>
      <c r="HY858" s="12"/>
      <c r="HZ858" s="12"/>
      <c r="IA858" s="12"/>
      <c r="IB858" s="12"/>
      <c r="IC858" s="12"/>
      <c r="ID858" s="12"/>
      <c r="IE858" s="12"/>
      <c r="IF858" s="12"/>
      <c r="IG858" s="12"/>
      <c r="IH858" s="12"/>
      <c r="II858" s="12"/>
      <c r="IJ858" s="12"/>
      <c r="IK858" s="12"/>
    </row>
    <row r="859" spans="1:245" s="38" customFormat="1" ht="15.95" customHeight="1" x14ac:dyDescent="0.25">
      <c r="A859" s="39">
        <v>13</v>
      </c>
      <c r="B859" s="40" t="s">
        <v>775</v>
      </c>
      <c r="C859" s="41">
        <f>SUM(E606,E641,E684,E731,E779,E829)</f>
        <v>6610</v>
      </c>
      <c r="D859" s="36"/>
      <c r="E859" s="36"/>
      <c r="F859" s="37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  <c r="AK859" s="12"/>
      <c r="AL859" s="12"/>
      <c r="AM859" s="12"/>
      <c r="AN859" s="12"/>
      <c r="AO859" s="12"/>
      <c r="AP859" s="12"/>
      <c r="AQ859" s="12"/>
      <c r="AR859" s="12"/>
      <c r="AS859" s="12"/>
      <c r="AT859" s="12"/>
      <c r="AU859" s="12"/>
      <c r="AV859" s="12"/>
      <c r="AW859" s="12"/>
      <c r="AX859" s="12"/>
      <c r="AY859" s="12"/>
      <c r="AZ859" s="12"/>
      <c r="BA859" s="12"/>
      <c r="BB859" s="12"/>
      <c r="BC859" s="12"/>
      <c r="BD859" s="12"/>
      <c r="BE859" s="12"/>
      <c r="BF859" s="12"/>
      <c r="BG859" s="12"/>
      <c r="BH859" s="12"/>
      <c r="BI859" s="12"/>
      <c r="BJ859" s="12"/>
      <c r="BK859" s="12"/>
      <c r="BL859" s="12"/>
      <c r="BM859" s="12"/>
      <c r="BN859" s="12"/>
      <c r="BO859" s="12"/>
      <c r="BP859" s="12"/>
      <c r="BQ859" s="12"/>
      <c r="BR859" s="12"/>
      <c r="BS859" s="12"/>
      <c r="BT859" s="12"/>
      <c r="BU859" s="12"/>
      <c r="BV859" s="12"/>
      <c r="BW859" s="12"/>
      <c r="BX859" s="12"/>
      <c r="BY859" s="12"/>
      <c r="BZ859" s="12"/>
      <c r="CA859" s="12"/>
      <c r="CB859" s="12"/>
      <c r="CC859" s="12"/>
      <c r="CD859" s="12"/>
      <c r="CE859" s="12"/>
      <c r="CF859" s="12"/>
      <c r="CG859" s="12"/>
      <c r="CH859" s="12"/>
      <c r="CI859" s="12"/>
      <c r="CJ859" s="12"/>
      <c r="CK859" s="12"/>
      <c r="CL859" s="12"/>
      <c r="CM859" s="12"/>
      <c r="CN859" s="12"/>
      <c r="CO859" s="12"/>
      <c r="CP859" s="12"/>
      <c r="CQ859" s="12"/>
      <c r="CR859" s="12"/>
      <c r="CS859" s="12"/>
      <c r="CT859" s="12"/>
      <c r="CU859" s="12"/>
      <c r="CV859" s="12"/>
      <c r="CW859" s="12"/>
      <c r="CX859" s="12"/>
      <c r="CY859" s="12"/>
      <c r="CZ859" s="12"/>
      <c r="DA859" s="12"/>
      <c r="DB859" s="12"/>
      <c r="DC859" s="12"/>
      <c r="DD859" s="12"/>
      <c r="DE859" s="12"/>
      <c r="DF859" s="12"/>
      <c r="DG859" s="12"/>
      <c r="DH859" s="12"/>
      <c r="DI859" s="12"/>
      <c r="DJ859" s="12"/>
      <c r="DK859" s="12"/>
      <c r="DL859" s="12"/>
      <c r="DM859" s="12"/>
      <c r="DN859" s="12"/>
      <c r="DO859" s="12"/>
      <c r="DP859" s="12"/>
      <c r="DQ859" s="12"/>
      <c r="DR859" s="12"/>
      <c r="DS859" s="12"/>
      <c r="DT859" s="12"/>
      <c r="DU859" s="12"/>
      <c r="DV859" s="12"/>
      <c r="DW859" s="12"/>
      <c r="DX859" s="12"/>
      <c r="DY859" s="12"/>
      <c r="DZ859" s="12"/>
      <c r="EA859" s="12"/>
      <c r="EB859" s="12"/>
      <c r="EC859" s="12"/>
      <c r="ED859" s="12"/>
      <c r="EE859" s="12"/>
      <c r="EF859" s="12"/>
      <c r="EG859" s="12"/>
      <c r="EH859" s="12"/>
      <c r="EI859" s="12"/>
      <c r="EJ859" s="12"/>
      <c r="EK859" s="12"/>
      <c r="EL859" s="12"/>
      <c r="EM859" s="12"/>
      <c r="EN859" s="12"/>
      <c r="EO859" s="12"/>
      <c r="EP859" s="12"/>
      <c r="EQ859" s="12"/>
      <c r="ER859" s="12"/>
      <c r="ES859" s="12"/>
      <c r="ET859" s="12"/>
      <c r="EU859" s="12"/>
      <c r="EV859" s="12"/>
      <c r="EW859" s="12"/>
      <c r="EX859" s="12"/>
      <c r="EY859" s="12"/>
      <c r="EZ859" s="12"/>
      <c r="FA859" s="12"/>
      <c r="FB859" s="12"/>
      <c r="FC859" s="12"/>
      <c r="FD859" s="12"/>
      <c r="FE859" s="12"/>
      <c r="FF859" s="12"/>
      <c r="FG859" s="12"/>
      <c r="FH859" s="12"/>
      <c r="FI859" s="12"/>
      <c r="FJ859" s="12"/>
      <c r="FK859" s="12"/>
      <c r="FL859" s="12"/>
      <c r="FM859" s="12"/>
      <c r="FN859" s="12"/>
      <c r="FO859" s="12"/>
      <c r="FP859" s="12"/>
      <c r="FQ859" s="12"/>
      <c r="FR859" s="12"/>
      <c r="FS859" s="12"/>
      <c r="FT859" s="12"/>
      <c r="FU859" s="12"/>
      <c r="FV859" s="12"/>
      <c r="FW859" s="12"/>
      <c r="FX859" s="12"/>
      <c r="FY859" s="12"/>
      <c r="FZ859" s="12"/>
      <c r="GA859" s="12"/>
      <c r="GB859" s="12"/>
      <c r="GC859" s="12"/>
      <c r="GD859" s="12"/>
      <c r="GE859" s="12"/>
      <c r="GF859" s="12"/>
      <c r="GG859" s="12"/>
      <c r="GH859" s="12"/>
      <c r="GI859" s="12"/>
      <c r="GJ859" s="12"/>
      <c r="GK859" s="12"/>
      <c r="GL859" s="12"/>
      <c r="GM859" s="12"/>
      <c r="GN859" s="12"/>
      <c r="GO859" s="12"/>
      <c r="GP859" s="12"/>
      <c r="GQ859" s="12"/>
      <c r="GR859" s="12"/>
      <c r="GS859" s="12"/>
      <c r="GT859" s="12"/>
      <c r="GU859" s="12"/>
      <c r="GV859" s="12"/>
      <c r="GW859" s="12"/>
      <c r="GX859" s="12"/>
      <c r="GY859" s="12"/>
      <c r="GZ859" s="12"/>
      <c r="HA859" s="12"/>
      <c r="HB859" s="12"/>
      <c r="HC859" s="12"/>
      <c r="HD859" s="12"/>
      <c r="HE859" s="12"/>
      <c r="HF859" s="12"/>
      <c r="HG859" s="12"/>
      <c r="HH859" s="12"/>
      <c r="HI859" s="12"/>
      <c r="HJ859" s="12"/>
      <c r="HK859" s="12"/>
      <c r="HL859" s="12"/>
      <c r="HM859" s="12"/>
      <c r="HN859" s="12"/>
      <c r="HO859" s="12"/>
      <c r="HP859" s="12"/>
      <c r="HQ859" s="12"/>
      <c r="HR859" s="12"/>
      <c r="HS859" s="12"/>
      <c r="HT859" s="12"/>
      <c r="HU859" s="12"/>
      <c r="HV859" s="12"/>
      <c r="HW859" s="12"/>
      <c r="HX859" s="12"/>
      <c r="HY859" s="12"/>
      <c r="HZ859" s="12"/>
      <c r="IA859" s="12"/>
      <c r="IB859" s="12"/>
      <c r="IC859" s="12"/>
      <c r="ID859" s="12"/>
      <c r="IE859" s="12"/>
      <c r="IF859" s="12"/>
      <c r="IG859" s="12"/>
      <c r="IH859" s="12"/>
      <c r="II859" s="12"/>
      <c r="IJ859" s="12"/>
      <c r="IK859" s="12"/>
    </row>
    <row r="860" spans="1:245" s="38" customFormat="1" ht="15.95" customHeight="1" x14ac:dyDescent="0.25">
      <c r="A860" s="39">
        <v>14</v>
      </c>
      <c r="B860" s="44" t="s">
        <v>776</v>
      </c>
      <c r="C860" s="42">
        <f>SUM(E834,E839)</f>
        <v>2</v>
      </c>
      <c r="D860" s="36"/>
      <c r="E860" s="36"/>
      <c r="F860" s="37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  <c r="AK860" s="12"/>
      <c r="AL860" s="12"/>
      <c r="AM860" s="12"/>
      <c r="AN860" s="12"/>
      <c r="AO860" s="12"/>
      <c r="AP860" s="12"/>
      <c r="AQ860" s="12"/>
      <c r="AR860" s="12"/>
      <c r="AS860" s="12"/>
      <c r="AT860" s="12"/>
      <c r="AU860" s="12"/>
      <c r="AV860" s="12"/>
      <c r="AW860" s="12"/>
      <c r="AX860" s="12"/>
      <c r="AY860" s="12"/>
      <c r="AZ860" s="12"/>
      <c r="BA860" s="12"/>
      <c r="BB860" s="12"/>
      <c r="BC860" s="12"/>
      <c r="BD860" s="12"/>
      <c r="BE860" s="12"/>
      <c r="BF860" s="12"/>
      <c r="BG860" s="12"/>
      <c r="BH860" s="12"/>
      <c r="BI860" s="12"/>
      <c r="BJ860" s="12"/>
      <c r="BK860" s="12"/>
      <c r="BL860" s="12"/>
      <c r="BM860" s="12"/>
      <c r="BN860" s="12"/>
      <c r="BO860" s="12"/>
      <c r="BP860" s="12"/>
      <c r="BQ860" s="12"/>
      <c r="BR860" s="12"/>
      <c r="BS860" s="12"/>
      <c r="BT860" s="12"/>
      <c r="BU860" s="12"/>
      <c r="BV860" s="12"/>
      <c r="BW860" s="12"/>
      <c r="BX860" s="12"/>
      <c r="BY860" s="12"/>
      <c r="BZ860" s="12"/>
      <c r="CA860" s="12"/>
      <c r="CB860" s="12"/>
      <c r="CC860" s="12"/>
      <c r="CD860" s="12"/>
      <c r="CE860" s="12"/>
      <c r="CF860" s="12"/>
      <c r="CG860" s="12"/>
      <c r="CH860" s="12"/>
      <c r="CI860" s="12"/>
      <c r="CJ860" s="12"/>
      <c r="CK860" s="12"/>
      <c r="CL860" s="12"/>
      <c r="CM860" s="12"/>
      <c r="CN860" s="12"/>
      <c r="CO860" s="12"/>
      <c r="CP860" s="12"/>
      <c r="CQ860" s="12"/>
      <c r="CR860" s="12"/>
      <c r="CS860" s="12"/>
      <c r="CT860" s="12"/>
      <c r="CU860" s="12"/>
      <c r="CV860" s="12"/>
      <c r="CW860" s="12"/>
      <c r="CX860" s="12"/>
      <c r="CY860" s="12"/>
      <c r="CZ860" s="12"/>
      <c r="DA860" s="12"/>
      <c r="DB860" s="12"/>
      <c r="DC860" s="12"/>
      <c r="DD860" s="12"/>
      <c r="DE860" s="12"/>
      <c r="DF860" s="12"/>
      <c r="DG860" s="12"/>
      <c r="DH860" s="12"/>
      <c r="DI860" s="12"/>
      <c r="DJ860" s="12"/>
      <c r="DK860" s="12"/>
      <c r="DL860" s="12"/>
      <c r="DM860" s="12"/>
      <c r="DN860" s="12"/>
      <c r="DO860" s="12"/>
      <c r="DP860" s="12"/>
      <c r="DQ860" s="12"/>
      <c r="DR860" s="12"/>
      <c r="DS860" s="12"/>
      <c r="DT860" s="12"/>
      <c r="DU860" s="12"/>
      <c r="DV860" s="12"/>
      <c r="DW860" s="12"/>
      <c r="DX860" s="12"/>
      <c r="DY860" s="12"/>
      <c r="DZ860" s="12"/>
      <c r="EA860" s="12"/>
      <c r="EB860" s="12"/>
      <c r="EC860" s="12"/>
      <c r="ED860" s="12"/>
      <c r="EE860" s="12"/>
      <c r="EF860" s="12"/>
      <c r="EG860" s="12"/>
      <c r="EH860" s="12"/>
      <c r="EI860" s="12"/>
      <c r="EJ860" s="12"/>
      <c r="EK860" s="12"/>
      <c r="EL860" s="12"/>
      <c r="EM860" s="12"/>
      <c r="EN860" s="12"/>
      <c r="EO860" s="12"/>
      <c r="EP860" s="12"/>
      <c r="EQ860" s="12"/>
      <c r="ER860" s="12"/>
      <c r="ES860" s="12"/>
      <c r="ET860" s="12"/>
      <c r="EU860" s="12"/>
      <c r="EV860" s="12"/>
      <c r="EW860" s="12"/>
      <c r="EX860" s="12"/>
      <c r="EY860" s="12"/>
      <c r="EZ860" s="12"/>
      <c r="FA860" s="12"/>
      <c r="FB860" s="12"/>
      <c r="FC860" s="12"/>
      <c r="FD860" s="12"/>
      <c r="FE860" s="12"/>
      <c r="FF860" s="12"/>
      <c r="FG860" s="12"/>
      <c r="FH860" s="12"/>
      <c r="FI860" s="12"/>
      <c r="FJ860" s="12"/>
      <c r="FK860" s="12"/>
      <c r="FL860" s="12"/>
      <c r="FM860" s="12"/>
      <c r="FN860" s="12"/>
      <c r="FO860" s="12"/>
      <c r="FP860" s="12"/>
      <c r="FQ860" s="12"/>
      <c r="FR860" s="12"/>
      <c r="FS860" s="12"/>
      <c r="FT860" s="12"/>
      <c r="FU860" s="12"/>
      <c r="FV860" s="12"/>
      <c r="FW860" s="12"/>
      <c r="FX860" s="12"/>
      <c r="FY860" s="12"/>
      <c r="FZ860" s="12"/>
      <c r="GA860" s="12"/>
      <c r="GB860" s="12"/>
      <c r="GC860" s="12"/>
      <c r="GD860" s="12"/>
      <c r="GE860" s="12"/>
      <c r="GF860" s="12"/>
      <c r="GG860" s="12"/>
      <c r="GH860" s="12"/>
      <c r="GI860" s="12"/>
      <c r="GJ860" s="12"/>
      <c r="GK860" s="12"/>
      <c r="GL860" s="12"/>
      <c r="GM860" s="12"/>
      <c r="GN860" s="12"/>
      <c r="GO860" s="12"/>
      <c r="GP860" s="12"/>
      <c r="GQ860" s="12"/>
      <c r="GR860" s="12"/>
      <c r="GS860" s="12"/>
      <c r="GT860" s="12"/>
      <c r="GU860" s="12"/>
      <c r="GV860" s="12"/>
      <c r="GW860" s="12"/>
      <c r="GX860" s="12"/>
      <c r="GY860" s="12"/>
      <c r="GZ860" s="12"/>
      <c r="HA860" s="12"/>
      <c r="HB860" s="12"/>
      <c r="HC860" s="12"/>
      <c r="HD860" s="12"/>
      <c r="HE860" s="12"/>
      <c r="HF860" s="12"/>
      <c r="HG860" s="12"/>
      <c r="HH860" s="12"/>
      <c r="HI860" s="12"/>
      <c r="HJ860" s="12"/>
      <c r="HK860" s="12"/>
      <c r="HL860" s="12"/>
      <c r="HM860" s="12"/>
      <c r="HN860" s="12"/>
      <c r="HO860" s="12"/>
      <c r="HP860" s="12"/>
      <c r="HQ860" s="12"/>
      <c r="HR860" s="12"/>
      <c r="HS860" s="12"/>
      <c r="HT860" s="12"/>
      <c r="HU860" s="12"/>
      <c r="HV860" s="12"/>
      <c r="HW860" s="12"/>
      <c r="HX860" s="12"/>
      <c r="HY860" s="12"/>
      <c r="HZ860" s="12"/>
      <c r="IA860" s="12"/>
      <c r="IB860" s="12"/>
      <c r="IC860" s="12"/>
      <c r="ID860" s="12"/>
      <c r="IE860" s="12"/>
      <c r="IF860" s="12"/>
      <c r="IG860" s="12"/>
      <c r="IH860" s="12"/>
      <c r="II860" s="12"/>
      <c r="IJ860" s="12"/>
      <c r="IK860" s="12"/>
    </row>
    <row r="861" spans="1:245" s="38" customFormat="1" ht="15.95" customHeight="1" x14ac:dyDescent="0.25">
      <c r="A861" s="39">
        <v>15</v>
      </c>
      <c r="B861" s="44" t="s">
        <v>777</v>
      </c>
      <c r="C861" s="45">
        <f>E844</f>
        <v>4</v>
      </c>
      <c r="D861" s="46"/>
      <c r="E861" s="46"/>
      <c r="F861" s="37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J861" s="12"/>
      <c r="AK861" s="12"/>
      <c r="AL861" s="12"/>
      <c r="AM861" s="12"/>
      <c r="AN861" s="12"/>
      <c r="AO861" s="12"/>
      <c r="AP861" s="12"/>
      <c r="AQ861" s="12"/>
      <c r="AR861" s="12"/>
      <c r="AS861" s="12"/>
      <c r="AT861" s="12"/>
      <c r="AU861" s="12"/>
      <c r="AV861" s="12"/>
      <c r="AW861" s="12"/>
      <c r="AX861" s="12"/>
      <c r="AY861" s="12"/>
      <c r="AZ861" s="12"/>
      <c r="BA861" s="12"/>
      <c r="BB861" s="12"/>
      <c r="BC861" s="12"/>
      <c r="BD861" s="12"/>
      <c r="BE861" s="12"/>
      <c r="BF861" s="12"/>
      <c r="BG861" s="12"/>
      <c r="BH861" s="12"/>
      <c r="BI861" s="12"/>
      <c r="BJ861" s="12"/>
      <c r="BK861" s="12"/>
      <c r="BL861" s="12"/>
      <c r="BM861" s="12"/>
      <c r="BN861" s="12"/>
      <c r="BO861" s="12"/>
      <c r="BP861" s="12"/>
      <c r="BQ861" s="12"/>
      <c r="BR861" s="12"/>
      <c r="BS861" s="12"/>
      <c r="BT861" s="12"/>
      <c r="BU861" s="12"/>
      <c r="BV861" s="12"/>
      <c r="BW861" s="12"/>
      <c r="BX861" s="12"/>
      <c r="BY861" s="12"/>
      <c r="BZ861" s="12"/>
      <c r="CA861" s="12"/>
      <c r="CB861" s="12"/>
      <c r="CC861" s="12"/>
      <c r="CD861" s="12"/>
      <c r="CE861" s="12"/>
      <c r="CF861" s="12"/>
      <c r="CG861" s="12"/>
      <c r="CH861" s="12"/>
      <c r="CI861" s="12"/>
      <c r="CJ861" s="12"/>
      <c r="CK861" s="12"/>
      <c r="CL861" s="12"/>
      <c r="CM861" s="12"/>
      <c r="CN861" s="12"/>
      <c r="CO861" s="12"/>
      <c r="CP861" s="12"/>
      <c r="CQ861" s="12"/>
      <c r="CR861" s="12"/>
      <c r="CS861" s="12"/>
      <c r="CT861" s="12"/>
      <c r="CU861" s="12"/>
      <c r="CV861" s="12"/>
      <c r="CW861" s="12"/>
      <c r="CX861" s="12"/>
      <c r="CY861" s="12"/>
      <c r="CZ861" s="12"/>
      <c r="DA861" s="12"/>
      <c r="DB861" s="12"/>
      <c r="DC861" s="12"/>
      <c r="DD861" s="12"/>
      <c r="DE861" s="12"/>
      <c r="DF861" s="12"/>
      <c r="DG861" s="12"/>
      <c r="DH861" s="12"/>
      <c r="DI861" s="12"/>
      <c r="DJ861" s="12"/>
      <c r="DK861" s="12"/>
      <c r="DL861" s="12"/>
      <c r="DM861" s="12"/>
      <c r="DN861" s="12"/>
      <c r="DO861" s="12"/>
      <c r="DP861" s="12"/>
      <c r="DQ861" s="12"/>
      <c r="DR861" s="12"/>
      <c r="DS861" s="12"/>
      <c r="DT861" s="12"/>
      <c r="DU861" s="12"/>
      <c r="DV861" s="12"/>
      <c r="DW861" s="12"/>
      <c r="DX861" s="12"/>
      <c r="DY861" s="12"/>
      <c r="DZ861" s="12"/>
      <c r="EA861" s="12"/>
      <c r="EB861" s="12"/>
      <c r="EC861" s="12"/>
      <c r="ED861" s="12"/>
      <c r="EE861" s="12"/>
      <c r="EF861" s="12"/>
      <c r="EG861" s="12"/>
      <c r="EH861" s="12"/>
      <c r="EI861" s="12"/>
      <c r="EJ861" s="12"/>
      <c r="EK861" s="12"/>
      <c r="EL861" s="12"/>
      <c r="EM861" s="12"/>
      <c r="EN861" s="12"/>
      <c r="EO861" s="12"/>
      <c r="EP861" s="12"/>
      <c r="EQ861" s="12"/>
      <c r="ER861" s="12"/>
      <c r="ES861" s="12"/>
      <c r="ET861" s="12"/>
      <c r="EU861" s="12"/>
      <c r="EV861" s="12"/>
      <c r="EW861" s="12"/>
      <c r="EX861" s="12"/>
      <c r="EY861" s="12"/>
      <c r="EZ861" s="12"/>
      <c r="FA861" s="12"/>
      <c r="FB861" s="12"/>
      <c r="FC861" s="12"/>
      <c r="FD861" s="12"/>
      <c r="FE861" s="12"/>
      <c r="FF861" s="12"/>
      <c r="FG861" s="12"/>
      <c r="FH861" s="12"/>
      <c r="FI861" s="12"/>
      <c r="FJ861" s="12"/>
      <c r="FK861" s="12"/>
      <c r="FL861" s="12"/>
      <c r="FM861" s="12"/>
      <c r="FN861" s="12"/>
      <c r="FO861" s="12"/>
      <c r="FP861" s="12"/>
      <c r="FQ861" s="12"/>
      <c r="FR861" s="12"/>
      <c r="FS861" s="12"/>
      <c r="FT861" s="12"/>
      <c r="FU861" s="12"/>
      <c r="FV861" s="12"/>
      <c r="FW861" s="12"/>
      <c r="FX861" s="12"/>
      <c r="FY861" s="12"/>
      <c r="FZ861" s="12"/>
      <c r="GA861" s="12"/>
      <c r="GB861" s="12"/>
      <c r="GC861" s="12"/>
      <c r="GD861" s="12"/>
      <c r="GE861" s="12"/>
      <c r="GF861" s="12"/>
      <c r="GG861" s="12"/>
      <c r="GH861" s="12"/>
      <c r="GI861" s="12"/>
      <c r="GJ861" s="12"/>
      <c r="GK861" s="12"/>
      <c r="GL861" s="12"/>
      <c r="GM861" s="12"/>
      <c r="GN861" s="12"/>
      <c r="GO861" s="12"/>
      <c r="GP861" s="12"/>
      <c r="GQ861" s="12"/>
      <c r="GR861" s="12"/>
      <c r="GS861" s="12"/>
      <c r="GT861" s="12"/>
      <c r="GU861" s="12"/>
      <c r="GV861" s="12"/>
      <c r="GW861" s="12"/>
      <c r="GX861" s="12"/>
      <c r="GY861" s="12"/>
      <c r="GZ861" s="12"/>
      <c r="HA861" s="12"/>
      <c r="HB861" s="12"/>
      <c r="HC861" s="12"/>
      <c r="HD861" s="12"/>
      <c r="HE861" s="12"/>
      <c r="HF861" s="12"/>
      <c r="HG861" s="12"/>
      <c r="HH861" s="12"/>
      <c r="HI861" s="12"/>
      <c r="HJ861" s="12"/>
      <c r="HK861" s="12"/>
      <c r="HL861" s="12"/>
      <c r="HM861" s="12"/>
      <c r="HN861" s="12"/>
      <c r="HO861" s="12"/>
      <c r="HP861" s="12"/>
      <c r="HQ861" s="12"/>
      <c r="HR861" s="12"/>
      <c r="HS861" s="12"/>
      <c r="HT861" s="12"/>
      <c r="HU861" s="12"/>
      <c r="HV861" s="12"/>
      <c r="HW861" s="12"/>
      <c r="HX861" s="12"/>
      <c r="HY861" s="12"/>
      <c r="HZ861" s="12"/>
      <c r="IA861" s="12"/>
      <c r="IB861" s="12"/>
      <c r="IC861" s="12"/>
      <c r="ID861" s="12"/>
      <c r="IE861" s="12"/>
      <c r="IF861" s="12"/>
      <c r="IG861" s="12"/>
      <c r="IH861" s="12"/>
      <c r="II861" s="12"/>
      <c r="IJ861" s="12"/>
      <c r="IK861" s="12"/>
    </row>
    <row r="862" spans="1:245" s="38" customFormat="1" ht="18" customHeight="1" x14ac:dyDescent="0.25">
      <c r="A862" s="33"/>
      <c r="B862" s="34" t="s">
        <v>778</v>
      </c>
      <c r="C862" s="47">
        <f>SUM(C847:C861)</f>
        <v>15705</v>
      </c>
      <c r="D862" s="35">
        <f>SUM(A236,A282,A330,A346,A357,A365,A370,A376,A382,A391,A397,A402,A410,A416,A468,A485,A513,A576,A582,A730,A778,A828)</f>
        <v>344</v>
      </c>
      <c r="E862" s="48" t="s">
        <v>62</v>
      </c>
      <c r="F862" s="37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12"/>
      <c r="BA862" s="12"/>
      <c r="BB862" s="12"/>
      <c r="BC862" s="12"/>
      <c r="BD862" s="12"/>
      <c r="BE862" s="12"/>
      <c r="BF862" s="12"/>
      <c r="BG862" s="12"/>
      <c r="BH862" s="12"/>
      <c r="BI862" s="12"/>
      <c r="BJ862" s="12"/>
      <c r="BK862" s="12"/>
      <c r="BL862" s="12"/>
      <c r="BM862" s="12"/>
      <c r="BN862" s="12"/>
      <c r="BO862" s="12"/>
      <c r="BP862" s="12"/>
      <c r="BQ862" s="12"/>
      <c r="BR862" s="12"/>
      <c r="BS862" s="12"/>
      <c r="BT862" s="12"/>
      <c r="BU862" s="12"/>
      <c r="BV862" s="12"/>
      <c r="BW862" s="12"/>
      <c r="BX862" s="12"/>
      <c r="BY862" s="12"/>
      <c r="BZ862" s="12"/>
      <c r="CA862" s="12"/>
      <c r="CB862" s="12"/>
      <c r="CC862" s="12"/>
      <c r="CD862" s="12"/>
      <c r="CE862" s="12"/>
      <c r="CF862" s="12"/>
      <c r="CG862" s="12"/>
      <c r="CH862" s="12"/>
      <c r="CI862" s="12"/>
      <c r="CJ862" s="12"/>
      <c r="CK862" s="12"/>
      <c r="CL862" s="12"/>
      <c r="CM862" s="12"/>
      <c r="CN862" s="12"/>
      <c r="CO862" s="12"/>
      <c r="CP862" s="12"/>
      <c r="CQ862" s="12"/>
      <c r="CR862" s="12"/>
      <c r="CS862" s="12"/>
      <c r="CT862" s="12"/>
      <c r="CU862" s="12"/>
      <c r="CV862" s="12"/>
      <c r="CW862" s="12"/>
      <c r="CX862" s="12"/>
      <c r="CY862" s="12"/>
      <c r="CZ862" s="12"/>
      <c r="DA862" s="12"/>
      <c r="DB862" s="12"/>
      <c r="DC862" s="12"/>
      <c r="DD862" s="12"/>
      <c r="DE862" s="12"/>
      <c r="DF862" s="12"/>
      <c r="DG862" s="12"/>
      <c r="DH862" s="12"/>
      <c r="DI862" s="12"/>
      <c r="DJ862" s="12"/>
      <c r="DK862" s="12"/>
      <c r="DL862" s="12"/>
      <c r="DM862" s="12"/>
      <c r="DN862" s="12"/>
      <c r="DO862" s="12"/>
      <c r="DP862" s="12"/>
      <c r="DQ862" s="12"/>
      <c r="DR862" s="12"/>
      <c r="DS862" s="12"/>
      <c r="DT862" s="12"/>
      <c r="DU862" s="12"/>
      <c r="DV862" s="12"/>
      <c r="DW862" s="12"/>
      <c r="DX862" s="12"/>
      <c r="DY862" s="12"/>
      <c r="DZ862" s="12"/>
      <c r="EA862" s="12"/>
      <c r="EB862" s="12"/>
      <c r="EC862" s="12"/>
      <c r="ED862" s="12"/>
      <c r="EE862" s="12"/>
      <c r="EF862" s="12"/>
      <c r="EG862" s="12"/>
      <c r="EH862" s="12"/>
      <c r="EI862" s="12"/>
      <c r="EJ862" s="12"/>
      <c r="EK862" s="12"/>
      <c r="EL862" s="12"/>
      <c r="EM862" s="12"/>
      <c r="EN862" s="12"/>
      <c r="EO862" s="12"/>
      <c r="EP862" s="12"/>
      <c r="EQ862" s="12"/>
      <c r="ER862" s="12"/>
      <c r="ES862" s="12"/>
      <c r="ET862" s="12"/>
      <c r="EU862" s="12"/>
      <c r="EV862" s="12"/>
      <c r="EW862" s="12"/>
      <c r="EX862" s="12"/>
      <c r="EY862" s="12"/>
      <c r="EZ862" s="12"/>
      <c r="FA862" s="12"/>
      <c r="FB862" s="12"/>
      <c r="FC862" s="12"/>
      <c r="FD862" s="12"/>
      <c r="FE862" s="12"/>
      <c r="FF862" s="12"/>
      <c r="FG862" s="12"/>
      <c r="FH862" s="12"/>
      <c r="FI862" s="12"/>
      <c r="FJ862" s="12"/>
      <c r="FK862" s="12"/>
      <c r="FL862" s="12"/>
      <c r="FM862" s="12"/>
      <c r="FN862" s="12"/>
      <c r="FO862" s="12"/>
      <c r="FP862" s="12"/>
      <c r="FQ862" s="12"/>
      <c r="FR862" s="12"/>
      <c r="FS862" s="12"/>
      <c r="FT862" s="12"/>
      <c r="FU862" s="12"/>
      <c r="FV862" s="12"/>
      <c r="FW862" s="12"/>
      <c r="FX862" s="12"/>
      <c r="FY862" s="12"/>
      <c r="FZ862" s="12"/>
      <c r="GA862" s="12"/>
      <c r="GB862" s="12"/>
      <c r="GC862" s="12"/>
      <c r="GD862" s="12"/>
      <c r="GE862" s="12"/>
      <c r="GF862" s="12"/>
      <c r="GG862" s="12"/>
      <c r="GH862" s="12"/>
      <c r="GI862" s="12"/>
      <c r="GJ862" s="12"/>
      <c r="GK862" s="12"/>
      <c r="GL862" s="12"/>
      <c r="GM862" s="12"/>
      <c r="GN862" s="12"/>
      <c r="GO862" s="12"/>
      <c r="GP862" s="12"/>
      <c r="GQ862" s="12"/>
      <c r="GR862" s="12"/>
      <c r="GS862" s="12"/>
      <c r="GT862" s="12"/>
      <c r="GU862" s="12"/>
      <c r="GV862" s="12"/>
      <c r="GW862" s="12"/>
      <c r="GX862" s="12"/>
      <c r="GY862" s="12"/>
      <c r="GZ862" s="12"/>
      <c r="HA862" s="12"/>
      <c r="HB862" s="12"/>
      <c r="HC862" s="12"/>
      <c r="HD862" s="12"/>
      <c r="HE862" s="12"/>
      <c r="HF862" s="12"/>
      <c r="HG862" s="12"/>
      <c r="HH862" s="12"/>
      <c r="HI862" s="12"/>
      <c r="HJ862" s="12"/>
      <c r="HK862" s="12"/>
      <c r="HL862" s="12"/>
      <c r="HM862" s="12"/>
      <c r="HN862" s="12"/>
      <c r="HO862" s="12"/>
      <c r="HP862" s="12"/>
      <c r="HQ862" s="12"/>
      <c r="HR862" s="12"/>
      <c r="HS862" s="12"/>
      <c r="HT862" s="12"/>
      <c r="HU862" s="12"/>
      <c r="HV862" s="12"/>
      <c r="HW862" s="12"/>
      <c r="HX862" s="12"/>
      <c r="HY862" s="12"/>
      <c r="HZ862" s="12"/>
      <c r="IA862" s="12"/>
      <c r="IB862" s="12"/>
      <c r="IC862" s="12"/>
      <c r="ID862" s="12"/>
      <c r="IE862" s="12"/>
      <c r="IF862" s="12"/>
      <c r="IG862" s="12"/>
      <c r="IH862" s="12"/>
      <c r="II862" s="12"/>
      <c r="IJ862" s="12"/>
      <c r="IK862" s="12"/>
    </row>
    <row r="863" spans="1:245" s="38" customFormat="1" ht="18" customHeight="1" x14ac:dyDescent="0.25">
      <c r="A863" s="49"/>
      <c r="B863" s="50" t="s">
        <v>779</v>
      </c>
      <c r="C863" s="47">
        <f>SUM(C864:C871)</f>
        <v>5612</v>
      </c>
      <c r="D863" s="36"/>
      <c r="E863" s="36"/>
      <c r="F863" s="37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J863" s="12"/>
      <c r="AK863" s="12"/>
      <c r="AL863" s="12"/>
      <c r="AM863" s="12"/>
      <c r="AN863" s="12"/>
      <c r="AO863" s="12"/>
      <c r="AP863" s="12"/>
      <c r="AQ863" s="12"/>
      <c r="AR863" s="12"/>
      <c r="AS863" s="12"/>
      <c r="AT863" s="12"/>
      <c r="AU863" s="12"/>
      <c r="AV863" s="12"/>
      <c r="AW863" s="12"/>
      <c r="AX863" s="12"/>
      <c r="AY863" s="12"/>
      <c r="AZ863" s="12"/>
      <c r="BA863" s="12"/>
      <c r="BB863" s="12"/>
      <c r="BC863" s="12"/>
      <c r="BD863" s="12"/>
      <c r="BE863" s="12"/>
      <c r="BF863" s="12"/>
      <c r="BG863" s="12"/>
      <c r="BH863" s="12"/>
      <c r="BI863" s="12"/>
      <c r="BJ863" s="12"/>
      <c r="BK863" s="12"/>
      <c r="BL863" s="12"/>
      <c r="BM863" s="12"/>
      <c r="BN863" s="12"/>
      <c r="BO863" s="12"/>
      <c r="BP863" s="12"/>
      <c r="BQ863" s="12"/>
      <c r="BR863" s="12"/>
      <c r="BS863" s="12"/>
      <c r="BT863" s="12"/>
      <c r="BU863" s="12"/>
      <c r="BV863" s="12"/>
      <c r="BW863" s="12"/>
      <c r="BX863" s="12"/>
      <c r="BY863" s="12"/>
      <c r="BZ863" s="12"/>
      <c r="CA863" s="12"/>
      <c r="CB863" s="12"/>
      <c r="CC863" s="12"/>
      <c r="CD863" s="12"/>
      <c r="CE863" s="12"/>
      <c r="CF863" s="12"/>
      <c r="CG863" s="12"/>
      <c r="CH863" s="12"/>
      <c r="CI863" s="12"/>
      <c r="CJ863" s="12"/>
      <c r="CK863" s="12"/>
      <c r="CL863" s="12"/>
      <c r="CM863" s="12"/>
      <c r="CN863" s="12"/>
      <c r="CO863" s="12"/>
      <c r="CP863" s="12"/>
      <c r="CQ863" s="12"/>
      <c r="CR863" s="12"/>
      <c r="CS863" s="12"/>
      <c r="CT863" s="12"/>
      <c r="CU863" s="12"/>
      <c r="CV863" s="12"/>
      <c r="CW863" s="12"/>
      <c r="CX863" s="12"/>
      <c r="CY863" s="12"/>
      <c r="CZ863" s="12"/>
      <c r="DA863" s="12"/>
      <c r="DB863" s="12"/>
      <c r="DC863" s="12"/>
      <c r="DD863" s="12"/>
      <c r="DE863" s="12"/>
      <c r="DF863" s="12"/>
      <c r="DG863" s="12"/>
      <c r="DH863" s="12"/>
      <c r="DI863" s="12"/>
      <c r="DJ863" s="12"/>
      <c r="DK863" s="12"/>
      <c r="DL863" s="12"/>
      <c r="DM863" s="12"/>
      <c r="DN863" s="12"/>
      <c r="DO863" s="12"/>
      <c r="DP863" s="12"/>
      <c r="DQ863" s="12"/>
      <c r="DR863" s="12"/>
      <c r="DS863" s="12"/>
      <c r="DT863" s="12"/>
      <c r="DU863" s="12"/>
      <c r="DV863" s="12"/>
      <c r="DW863" s="12"/>
      <c r="DX863" s="12"/>
      <c r="DY863" s="12"/>
      <c r="DZ863" s="12"/>
      <c r="EA863" s="12"/>
      <c r="EB863" s="12"/>
      <c r="EC863" s="12"/>
      <c r="ED863" s="12"/>
      <c r="EE863" s="12"/>
      <c r="EF863" s="12"/>
      <c r="EG863" s="12"/>
      <c r="EH863" s="12"/>
      <c r="EI863" s="12"/>
      <c r="EJ863" s="12"/>
      <c r="EK863" s="12"/>
      <c r="EL863" s="12"/>
      <c r="EM863" s="12"/>
      <c r="EN863" s="12"/>
      <c r="EO863" s="12"/>
      <c r="EP863" s="12"/>
      <c r="EQ863" s="12"/>
      <c r="ER863" s="12"/>
      <c r="ES863" s="12"/>
      <c r="ET863" s="12"/>
      <c r="EU863" s="12"/>
      <c r="EV863" s="12"/>
      <c r="EW863" s="12"/>
      <c r="EX863" s="12"/>
      <c r="EY863" s="12"/>
      <c r="EZ863" s="12"/>
      <c r="FA863" s="12"/>
      <c r="FB863" s="12"/>
      <c r="FC863" s="12"/>
      <c r="FD863" s="12"/>
      <c r="FE863" s="12"/>
      <c r="FF863" s="12"/>
      <c r="FG863" s="12"/>
      <c r="FH863" s="12"/>
      <c r="FI863" s="12"/>
      <c r="FJ863" s="12"/>
      <c r="FK863" s="12"/>
      <c r="FL863" s="12"/>
      <c r="FM863" s="12"/>
      <c r="FN863" s="12"/>
      <c r="FO863" s="12"/>
      <c r="FP863" s="12"/>
      <c r="FQ863" s="12"/>
      <c r="FR863" s="12"/>
      <c r="FS863" s="12"/>
      <c r="FT863" s="12"/>
      <c r="FU863" s="12"/>
      <c r="FV863" s="12"/>
      <c r="FW863" s="12"/>
      <c r="FX863" s="12"/>
      <c r="FY863" s="12"/>
      <c r="FZ863" s="12"/>
      <c r="GA863" s="12"/>
      <c r="GB863" s="12"/>
      <c r="GC863" s="12"/>
      <c r="GD863" s="12"/>
      <c r="GE863" s="12"/>
      <c r="GF863" s="12"/>
      <c r="GG863" s="12"/>
      <c r="GH863" s="12"/>
      <c r="GI863" s="12"/>
      <c r="GJ863" s="12"/>
      <c r="GK863" s="12"/>
      <c r="GL863" s="12"/>
      <c r="GM863" s="12"/>
      <c r="GN863" s="12"/>
      <c r="GO863" s="12"/>
      <c r="GP863" s="12"/>
      <c r="GQ863" s="12"/>
      <c r="GR863" s="12"/>
      <c r="GS863" s="12"/>
      <c r="GT863" s="12"/>
      <c r="GU863" s="12"/>
      <c r="GV863" s="12"/>
      <c r="GW863" s="12"/>
      <c r="GX863" s="12"/>
      <c r="GY863" s="12"/>
      <c r="GZ863" s="12"/>
      <c r="HA863" s="12"/>
      <c r="HB863" s="12"/>
      <c r="HC863" s="12"/>
      <c r="HD863" s="12"/>
      <c r="HE863" s="12"/>
      <c r="HF863" s="12"/>
      <c r="HG863" s="12"/>
      <c r="HH863" s="12"/>
      <c r="HI863" s="12"/>
      <c r="HJ863" s="12"/>
      <c r="HK863" s="12"/>
      <c r="HL863" s="12"/>
      <c r="HM863" s="12"/>
      <c r="HN863" s="12"/>
      <c r="HO863" s="12"/>
      <c r="HP863" s="12"/>
      <c r="HQ863" s="12"/>
      <c r="HR863" s="12"/>
      <c r="HS863" s="12"/>
      <c r="HT863" s="12"/>
      <c r="HU863" s="12"/>
      <c r="HV863" s="12"/>
      <c r="HW863" s="12"/>
      <c r="HX863" s="12"/>
      <c r="HY863" s="12"/>
      <c r="HZ863" s="12"/>
      <c r="IA863" s="12"/>
      <c r="IB863" s="12"/>
      <c r="IC863" s="12"/>
      <c r="ID863" s="12"/>
      <c r="IE863" s="12"/>
      <c r="IF863" s="12"/>
      <c r="IG863" s="12"/>
      <c r="IH863" s="12"/>
      <c r="II863" s="12"/>
      <c r="IJ863" s="12"/>
      <c r="IK863" s="12"/>
    </row>
    <row r="864" spans="1:245" s="38" customFormat="1" ht="15.95" customHeight="1" x14ac:dyDescent="0.25">
      <c r="A864" s="39">
        <v>1</v>
      </c>
      <c r="B864" s="40" t="s">
        <v>767</v>
      </c>
      <c r="C864" s="41">
        <f>E331</f>
        <v>2084</v>
      </c>
      <c r="D864" s="67"/>
      <c r="E864" s="67"/>
      <c r="F864" s="37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J864" s="12"/>
      <c r="AK864" s="12"/>
      <c r="AL864" s="12"/>
      <c r="AM864" s="12"/>
      <c r="AN864" s="12"/>
      <c r="AO864" s="12"/>
      <c r="AP864" s="12"/>
      <c r="AQ864" s="12"/>
      <c r="AR864" s="12"/>
      <c r="AS864" s="12"/>
      <c r="AT864" s="12"/>
      <c r="AU864" s="12"/>
      <c r="AV864" s="12"/>
      <c r="AW864" s="12"/>
      <c r="AX864" s="12"/>
      <c r="AY864" s="12"/>
      <c r="AZ864" s="12"/>
      <c r="BA864" s="12"/>
      <c r="BB864" s="12"/>
      <c r="BC864" s="12"/>
      <c r="BD864" s="12"/>
      <c r="BE864" s="12"/>
      <c r="BF864" s="12"/>
      <c r="BG864" s="12"/>
      <c r="BH864" s="12"/>
      <c r="BI864" s="12"/>
      <c r="BJ864" s="12"/>
      <c r="BK864" s="12"/>
      <c r="BL864" s="12"/>
      <c r="BM864" s="12"/>
      <c r="BN864" s="12"/>
      <c r="BO864" s="12"/>
      <c r="BP864" s="12"/>
      <c r="BQ864" s="12"/>
      <c r="BR864" s="12"/>
      <c r="BS864" s="12"/>
      <c r="BT864" s="12"/>
      <c r="BU864" s="12"/>
      <c r="BV864" s="12"/>
      <c r="BW864" s="12"/>
      <c r="BX864" s="12"/>
      <c r="BY864" s="12"/>
      <c r="BZ864" s="12"/>
      <c r="CA864" s="12"/>
      <c r="CB864" s="12"/>
      <c r="CC864" s="12"/>
      <c r="CD864" s="12"/>
      <c r="CE864" s="12"/>
      <c r="CF864" s="12"/>
      <c r="CG864" s="12"/>
      <c r="CH864" s="12"/>
      <c r="CI864" s="12"/>
      <c r="CJ864" s="12"/>
      <c r="CK864" s="12"/>
      <c r="CL864" s="12"/>
      <c r="CM864" s="12"/>
      <c r="CN864" s="12"/>
      <c r="CO864" s="12"/>
      <c r="CP864" s="12"/>
      <c r="CQ864" s="12"/>
      <c r="CR864" s="12"/>
      <c r="CS864" s="12"/>
      <c r="CT864" s="12"/>
      <c r="CU864" s="12"/>
      <c r="CV864" s="12"/>
      <c r="CW864" s="12"/>
      <c r="CX864" s="12"/>
      <c r="CY864" s="12"/>
      <c r="CZ864" s="12"/>
      <c r="DA864" s="12"/>
      <c r="DB864" s="12"/>
      <c r="DC864" s="12"/>
      <c r="DD864" s="12"/>
      <c r="DE864" s="12"/>
      <c r="DF864" s="12"/>
      <c r="DG864" s="12"/>
      <c r="DH864" s="12"/>
      <c r="DI864" s="12"/>
      <c r="DJ864" s="12"/>
      <c r="DK864" s="12"/>
      <c r="DL864" s="12"/>
      <c r="DM864" s="12"/>
      <c r="DN864" s="12"/>
      <c r="DO864" s="12"/>
      <c r="DP864" s="12"/>
      <c r="DQ864" s="12"/>
      <c r="DR864" s="12"/>
      <c r="DS864" s="12"/>
      <c r="DT864" s="12"/>
      <c r="DU864" s="12"/>
      <c r="DV864" s="12"/>
      <c r="DW864" s="12"/>
      <c r="DX864" s="12"/>
      <c r="DY864" s="12"/>
      <c r="DZ864" s="12"/>
      <c r="EA864" s="12"/>
      <c r="EB864" s="12"/>
      <c r="EC864" s="12"/>
      <c r="ED864" s="12"/>
      <c r="EE864" s="12"/>
      <c r="EF864" s="12"/>
      <c r="EG864" s="12"/>
      <c r="EH864" s="12"/>
      <c r="EI864" s="12"/>
      <c r="EJ864" s="12"/>
      <c r="EK864" s="12"/>
      <c r="EL864" s="12"/>
      <c r="EM864" s="12"/>
      <c r="EN864" s="12"/>
      <c r="EO864" s="12"/>
      <c r="EP864" s="12"/>
      <c r="EQ864" s="12"/>
      <c r="ER864" s="12"/>
      <c r="ES864" s="12"/>
      <c r="ET864" s="12"/>
      <c r="EU864" s="12"/>
      <c r="EV864" s="12"/>
      <c r="EW864" s="12"/>
      <c r="EX864" s="12"/>
      <c r="EY864" s="12"/>
      <c r="EZ864" s="12"/>
      <c r="FA864" s="12"/>
      <c r="FB864" s="12"/>
      <c r="FC864" s="12"/>
      <c r="FD864" s="12"/>
      <c r="FE864" s="12"/>
      <c r="FF864" s="12"/>
      <c r="FG864" s="12"/>
      <c r="FH864" s="12"/>
      <c r="FI864" s="12"/>
      <c r="FJ864" s="12"/>
      <c r="FK864" s="12"/>
      <c r="FL864" s="12"/>
      <c r="FM864" s="12"/>
      <c r="FN864" s="12"/>
      <c r="FO864" s="12"/>
      <c r="FP864" s="12"/>
      <c r="FQ864" s="12"/>
      <c r="FR864" s="12"/>
      <c r="FS864" s="12"/>
      <c r="FT864" s="12"/>
      <c r="FU864" s="12"/>
      <c r="FV864" s="12"/>
      <c r="FW864" s="12"/>
      <c r="FX864" s="12"/>
      <c r="FY864" s="12"/>
      <c r="FZ864" s="12"/>
      <c r="GA864" s="12"/>
      <c r="GB864" s="12"/>
      <c r="GC864" s="12"/>
      <c r="GD864" s="12"/>
      <c r="GE864" s="12"/>
      <c r="GF864" s="12"/>
      <c r="GG864" s="12"/>
      <c r="GH864" s="12"/>
      <c r="GI864" s="12"/>
      <c r="GJ864" s="12"/>
      <c r="GK864" s="12"/>
      <c r="GL864" s="12"/>
      <c r="GM864" s="12"/>
      <c r="GN864" s="12"/>
      <c r="GO864" s="12"/>
      <c r="GP864" s="12"/>
      <c r="GQ864" s="12"/>
      <c r="GR864" s="12"/>
      <c r="GS864" s="12"/>
      <c r="GT864" s="12"/>
      <c r="GU864" s="12"/>
      <c r="GV864" s="12"/>
      <c r="GW864" s="12"/>
      <c r="GX864" s="12"/>
      <c r="GY864" s="12"/>
      <c r="GZ864" s="12"/>
      <c r="HA864" s="12"/>
      <c r="HB864" s="12"/>
      <c r="HC864" s="12"/>
      <c r="HD864" s="12"/>
      <c r="HE864" s="12"/>
      <c r="HF864" s="12"/>
      <c r="HG864" s="12"/>
      <c r="HH864" s="12"/>
      <c r="HI864" s="12"/>
      <c r="HJ864" s="12"/>
      <c r="HK864" s="12"/>
      <c r="HL864" s="12"/>
      <c r="HM864" s="12"/>
      <c r="HN864" s="12"/>
      <c r="HO864" s="12"/>
      <c r="HP864" s="12"/>
      <c r="HQ864" s="12"/>
      <c r="HR864" s="12"/>
      <c r="HS864" s="12"/>
      <c r="HT864" s="12"/>
      <c r="HU864" s="12"/>
      <c r="HV864" s="12"/>
      <c r="HW864" s="12"/>
      <c r="HX864" s="12"/>
      <c r="HY864" s="12"/>
      <c r="HZ864" s="12"/>
      <c r="IA864" s="12"/>
      <c r="IB864" s="12"/>
      <c r="IC864" s="12"/>
      <c r="ID864" s="12"/>
      <c r="IE864" s="12"/>
      <c r="IF864" s="12"/>
      <c r="IG864" s="12"/>
      <c r="IH864" s="12"/>
      <c r="II864" s="12"/>
      <c r="IJ864" s="12"/>
      <c r="IK864" s="12"/>
    </row>
    <row r="865" spans="1:245" s="38" customFormat="1" ht="15.95" customHeight="1" x14ac:dyDescent="0.25">
      <c r="A865" s="39">
        <v>2</v>
      </c>
      <c r="B865" s="40" t="s">
        <v>760</v>
      </c>
      <c r="C865" s="42">
        <f>E366</f>
        <v>135</v>
      </c>
      <c r="D865" s="70"/>
      <c r="E865" s="70"/>
      <c r="F865" s="37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J865" s="12"/>
      <c r="AK865" s="12"/>
      <c r="AL865" s="12"/>
      <c r="AM865" s="12"/>
      <c r="AN865" s="12"/>
      <c r="AO865" s="12"/>
      <c r="AP865" s="12"/>
      <c r="AQ865" s="12"/>
      <c r="AR865" s="12"/>
      <c r="AS865" s="12"/>
      <c r="AT865" s="12"/>
      <c r="AU865" s="12"/>
      <c r="AV865" s="12"/>
      <c r="AW865" s="12"/>
      <c r="AX865" s="12"/>
      <c r="AY865" s="12"/>
      <c r="AZ865" s="12"/>
      <c r="BA865" s="12"/>
      <c r="BB865" s="12"/>
      <c r="BC865" s="12"/>
      <c r="BD865" s="12"/>
      <c r="BE865" s="12"/>
      <c r="BF865" s="12"/>
      <c r="BG865" s="12"/>
      <c r="BH865" s="12"/>
      <c r="BI865" s="12"/>
      <c r="BJ865" s="12"/>
      <c r="BK865" s="12"/>
      <c r="BL865" s="12"/>
      <c r="BM865" s="12"/>
      <c r="BN865" s="12"/>
      <c r="BO865" s="12"/>
      <c r="BP865" s="12"/>
      <c r="BQ865" s="12"/>
      <c r="BR865" s="12"/>
      <c r="BS865" s="12"/>
      <c r="BT865" s="12"/>
      <c r="BU865" s="12"/>
      <c r="BV865" s="12"/>
      <c r="BW865" s="12"/>
      <c r="BX865" s="12"/>
      <c r="BY865" s="12"/>
      <c r="BZ865" s="12"/>
      <c r="CA865" s="12"/>
      <c r="CB865" s="12"/>
      <c r="CC865" s="12"/>
      <c r="CD865" s="12"/>
      <c r="CE865" s="12"/>
      <c r="CF865" s="12"/>
      <c r="CG865" s="12"/>
      <c r="CH865" s="12"/>
      <c r="CI865" s="12"/>
      <c r="CJ865" s="12"/>
      <c r="CK865" s="12"/>
      <c r="CL865" s="12"/>
      <c r="CM865" s="12"/>
      <c r="CN865" s="12"/>
      <c r="CO865" s="12"/>
      <c r="CP865" s="12"/>
      <c r="CQ865" s="12"/>
      <c r="CR865" s="12"/>
      <c r="CS865" s="12"/>
      <c r="CT865" s="12"/>
      <c r="CU865" s="12"/>
      <c r="CV865" s="12"/>
      <c r="CW865" s="12"/>
      <c r="CX865" s="12"/>
      <c r="CY865" s="12"/>
      <c r="CZ865" s="12"/>
      <c r="DA865" s="12"/>
      <c r="DB865" s="12"/>
      <c r="DC865" s="12"/>
      <c r="DD865" s="12"/>
      <c r="DE865" s="12"/>
      <c r="DF865" s="12"/>
      <c r="DG865" s="12"/>
      <c r="DH865" s="12"/>
      <c r="DI865" s="12"/>
      <c r="DJ865" s="12"/>
      <c r="DK865" s="12"/>
      <c r="DL865" s="12"/>
      <c r="DM865" s="12"/>
      <c r="DN865" s="12"/>
      <c r="DO865" s="12"/>
      <c r="DP865" s="12"/>
      <c r="DQ865" s="12"/>
      <c r="DR865" s="12"/>
      <c r="DS865" s="12"/>
      <c r="DT865" s="12"/>
      <c r="DU865" s="12"/>
      <c r="DV865" s="12"/>
      <c r="DW865" s="12"/>
      <c r="DX865" s="12"/>
      <c r="DY865" s="12"/>
      <c r="DZ865" s="12"/>
      <c r="EA865" s="12"/>
      <c r="EB865" s="12"/>
      <c r="EC865" s="12"/>
      <c r="ED865" s="12"/>
      <c r="EE865" s="12"/>
      <c r="EF865" s="12"/>
      <c r="EG865" s="12"/>
      <c r="EH865" s="12"/>
      <c r="EI865" s="12"/>
      <c r="EJ865" s="12"/>
      <c r="EK865" s="12"/>
      <c r="EL865" s="12"/>
      <c r="EM865" s="12"/>
      <c r="EN865" s="12"/>
      <c r="EO865" s="12"/>
      <c r="EP865" s="12"/>
      <c r="EQ865" s="12"/>
      <c r="ER865" s="12"/>
      <c r="ES865" s="12"/>
      <c r="ET865" s="12"/>
      <c r="EU865" s="12"/>
      <c r="EV865" s="12"/>
      <c r="EW865" s="12"/>
      <c r="EX865" s="12"/>
      <c r="EY865" s="12"/>
      <c r="EZ865" s="12"/>
      <c r="FA865" s="12"/>
      <c r="FB865" s="12"/>
      <c r="FC865" s="12"/>
      <c r="FD865" s="12"/>
      <c r="FE865" s="12"/>
      <c r="FF865" s="12"/>
      <c r="FG865" s="12"/>
      <c r="FH865" s="12"/>
      <c r="FI865" s="12"/>
      <c r="FJ865" s="12"/>
      <c r="FK865" s="12"/>
      <c r="FL865" s="12"/>
      <c r="FM865" s="12"/>
      <c r="FN865" s="12"/>
      <c r="FO865" s="12"/>
      <c r="FP865" s="12"/>
      <c r="FQ865" s="12"/>
      <c r="FR865" s="12"/>
      <c r="FS865" s="12"/>
      <c r="FT865" s="12"/>
      <c r="FU865" s="12"/>
      <c r="FV865" s="12"/>
      <c r="FW865" s="12"/>
      <c r="FX865" s="12"/>
      <c r="FY865" s="12"/>
      <c r="FZ865" s="12"/>
      <c r="GA865" s="12"/>
      <c r="GB865" s="12"/>
      <c r="GC865" s="12"/>
      <c r="GD865" s="12"/>
      <c r="GE865" s="12"/>
      <c r="GF865" s="12"/>
      <c r="GG865" s="12"/>
      <c r="GH865" s="12"/>
      <c r="GI865" s="12"/>
      <c r="GJ865" s="12"/>
      <c r="GK865" s="12"/>
      <c r="GL865" s="12"/>
      <c r="GM865" s="12"/>
      <c r="GN865" s="12"/>
      <c r="GO865" s="12"/>
      <c r="GP865" s="12"/>
      <c r="GQ865" s="12"/>
      <c r="GR865" s="12"/>
      <c r="GS865" s="12"/>
      <c r="GT865" s="12"/>
      <c r="GU865" s="12"/>
      <c r="GV865" s="12"/>
      <c r="GW865" s="12"/>
      <c r="GX865" s="12"/>
      <c r="GY865" s="12"/>
      <c r="GZ865" s="12"/>
      <c r="HA865" s="12"/>
      <c r="HB865" s="12"/>
      <c r="HC865" s="12"/>
      <c r="HD865" s="12"/>
      <c r="HE865" s="12"/>
      <c r="HF865" s="12"/>
      <c r="HG865" s="12"/>
      <c r="HH865" s="12"/>
      <c r="HI865" s="12"/>
      <c r="HJ865" s="12"/>
      <c r="HK865" s="12"/>
      <c r="HL865" s="12"/>
      <c r="HM865" s="12"/>
      <c r="HN865" s="12"/>
      <c r="HO865" s="12"/>
      <c r="HP865" s="12"/>
      <c r="HQ865" s="12"/>
      <c r="HR865" s="12"/>
      <c r="HS865" s="12"/>
      <c r="HT865" s="12"/>
      <c r="HU865" s="12"/>
      <c r="HV865" s="12"/>
      <c r="HW865" s="12"/>
      <c r="HX865" s="12"/>
      <c r="HY865" s="12"/>
      <c r="HZ865" s="12"/>
      <c r="IA865" s="12"/>
      <c r="IB865" s="12"/>
      <c r="IC865" s="12"/>
      <c r="ID865" s="12"/>
      <c r="IE865" s="12"/>
      <c r="IF865" s="12"/>
      <c r="IG865" s="12"/>
      <c r="IH865" s="12"/>
      <c r="II865" s="12"/>
      <c r="IJ865" s="12"/>
      <c r="IK865" s="12"/>
    </row>
    <row r="866" spans="1:245" s="38" customFormat="1" ht="15.95" customHeight="1" x14ac:dyDescent="0.25">
      <c r="A866" s="39">
        <v>3</v>
      </c>
      <c r="B866" s="43" t="s">
        <v>762</v>
      </c>
      <c r="C866" s="42">
        <f>E403</f>
        <v>18</v>
      </c>
      <c r="D866" s="70"/>
      <c r="E866" s="70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J866" s="12"/>
      <c r="AK866" s="12"/>
      <c r="AL866" s="12"/>
      <c r="AM866" s="12"/>
      <c r="AN866" s="12"/>
      <c r="AO866" s="12"/>
      <c r="AP866" s="12"/>
      <c r="AQ866" s="12"/>
      <c r="AR866" s="12"/>
      <c r="AS866" s="12"/>
      <c r="AT866" s="12"/>
      <c r="AU866" s="12"/>
      <c r="AV866" s="12"/>
      <c r="AW866" s="12"/>
      <c r="AX866" s="12"/>
      <c r="AY866" s="12"/>
      <c r="AZ866" s="12"/>
      <c r="BA866" s="12"/>
      <c r="BB866" s="12"/>
      <c r="BC866" s="12"/>
      <c r="BD866" s="12"/>
      <c r="BE866" s="12"/>
      <c r="BF866" s="12"/>
      <c r="BG866" s="12"/>
      <c r="BH866" s="12"/>
      <c r="BI866" s="12"/>
      <c r="BJ866" s="12"/>
      <c r="BK866" s="12"/>
      <c r="BL866" s="12"/>
      <c r="BM866" s="12"/>
      <c r="BN866" s="12"/>
      <c r="BO866" s="12"/>
      <c r="BP866" s="12"/>
      <c r="BQ866" s="12"/>
      <c r="BR866" s="12"/>
      <c r="BS866" s="12"/>
      <c r="BT866" s="12"/>
      <c r="BU866" s="12"/>
      <c r="BV866" s="12"/>
      <c r="BW866" s="12"/>
      <c r="BX866" s="12"/>
      <c r="BY866" s="12"/>
      <c r="BZ866" s="12"/>
      <c r="CA866" s="12"/>
      <c r="CB866" s="12"/>
      <c r="CC866" s="12"/>
      <c r="CD866" s="12"/>
      <c r="CE866" s="12"/>
      <c r="CF866" s="12"/>
      <c r="CG866" s="12"/>
      <c r="CH866" s="12"/>
      <c r="CI866" s="12"/>
      <c r="CJ866" s="12"/>
      <c r="CK866" s="12"/>
      <c r="CL866" s="12"/>
      <c r="CM866" s="12"/>
      <c r="CN866" s="12"/>
      <c r="CO866" s="12"/>
      <c r="CP866" s="12"/>
      <c r="CQ866" s="12"/>
      <c r="CR866" s="12"/>
      <c r="CS866" s="12"/>
      <c r="CT866" s="12"/>
      <c r="CU866" s="12"/>
      <c r="CV866" s="12"/>
      <c r="CW866" s="12"/>
      <c r="CX866" s="12"/>
      <c r="CY866" s="12"/>
      <c r="CZ866" s="12"/>
      <c r="DA866" s="12"/>
      <c r="DB866" s="12"/>
      <c r="DC866" s="12"/>
      <c r="DD866" s="12"/>
      <c r="DE866" s="12"/>
      <c r="DF866" s="12"/>
      <c r="DG866" s="12"/>
      <c r="DH866" s="12"/>
      <c r="DI866" s="12"/>
      <c r="DJ866" s="12"/>
      <c r="DK866" s="12"/>
      <c r="DL866" s="12"/>
      <c r="DM866" s="12"/>
      <c r="DN866" s="12"/>
      <c r="DO866" s="12"/>
      <c r="DP866" s="12"/>
      <c r="DQ866" s="12"/>
      <c r="DR866" s="12"/>
      <c r="DS866" s="12"/>
      <c r="DT866" s="12"/>
      <c r="DU866" s="12"/>
      <c r="DV866" s="12"/>
      <c r="DW866" s="12"/>
      <c r="DX866" s="12"/>
      <c r="DY866" s="12"/>
      <c r="DZ866" s="12"/>
      <c r="EA866" s="12"/>
      <c r="EB866" s="12"/>
      <c r="EC866" s="12"/>
      <c r="ED866" s="12"/>
      <c r="EE866" s="12"/>
      <c r="EF866" s="12"/>
      <c r="EG866" s="12"/>
      <c r="EH866" s="12"/>
      <c r="EI866" s="12"/>
      <c r="EJ866" s="12"/>
      <c r="EK866" s="12"/>
      <c r="EL866" s="12"/>
      <c r="EM866" s="12"/>
      <c r="EN866" s="12"/>
      <c r="EO866" s="12"/>
      <c r="EP866" s="12"/>
      <c r="EQ866" s="12"/>
      <c r="ER866" s="12"/>
      <c r="ES866" s="12"/>
      <c r="ET866" s="12"/>
      <c r="EU866" s="12"/>
      <c r="EV866" s="12"/>
      <c r="EW866" s="12"/>
      <c r="EX866" s="12"/>
      <c r="EY866" s="12"/>
      <c r="EZ866" s="12"/>
      <c r="FA866" s="12"/>
      <c r="FB866" s="12"/>
      <c r="FC866" s="12"/>
      <c r="FD866" s="12"/>
      <c r="FE866" s="12"/>
      <c r="FF866" s="12"/>
      <c r="FG866" s="12"/>
      <c r="FH866" s="12"/>
      <c r="FI866" s="12"/>
      <c r="FJ866" s="12"/>
      <c r="FK866" s="12"/>
      <c r="FL866" s="12"/>
      <c r="FM866" s="12"/>
      <c r="FN866" s="12"/>
      <c r="FO866" s="12"/>
      <c r="FP866" s="12"/>
      <c r="FQ866" s="12"/>
      <c r="FR866" s="12"/>
      <c r="FS866" s="12"/>
      <c r="FT866" s="12"/>
      <c r="FU866" s="12"/>
      <c r="FV866" s="12"/>
      <c r="FW866" s="12"/>
      <c r="FX866" s="12"/>
      <c r="FY866" s="12"/>
      <c r="FZ866" s="12"/>
      <c r="GA866" s="12"/>
      <c r="GB866" s="12"/>
      <c r="GC866" s="12"/>
      <c r="GD866" s="12"/>
      <c r="GE866" s="12"/>
      <c r="GF866" s="12"/>
      <c r="GG866" s="12"/>
      <c r="GH866" s="12"/>
      <c r="GI866" s="12"/>
      <c r="GJ866" s="12"/>
      <c r="GK866" s="12"/>
      <c r="GL866" s="12"/>
      <c r="GM866" s="12"/>
      <c r="GN866" s="12"/>
      <c r="GO866" s="12"/>
      <c r="GP866" s="12"/>
      <c r="GQ866" s="12"/>
      <c r="GR866" s="12"/>
      <c r="GS866" s="12"/>
      <c r="GT866" s="12"/>
      <c r="GU866" s="12"/>
      <c r="GV866" s="12"/>
      <c r="GW866" s="12"/>
      <c r="GX866" s="12"/>
      <c r="GY866" s="12"/>
      <c r="GZ866" s="12"/>
      <c r="HA866" s="12"/>
      <c r="HB866" s="12"/>
      <c r="HC866" s="12"/>
      <c r="HD866" s="12"/>
      <c r="HE866" s="12"/>
      <c r="HF866" s="12"/>
      <c r="HG866" s="12"/>
      <c r="HH866" s="12"/>
      <c r="HI866" s="12"/>
      <c r="HJ866" s="12"/>
      <c r="HK866" s="12"/>
      <c r="HL866" s="12"/>
      <c r="HM866" s="12"/>
      <c r="HN866" s="12"/>
      <c r="HO866" s="12"/>
      <c r="HP866" s="12"/>
      <c r="HQ866" s="12"/>
      <c r="HR866" s="12"/>
      <c r="HS866" s="12"/>
      <c r="HT866" s="12"/>
      <c r="HU866" s="12"/>
      <c r="HV866" s="12"/>
      <c r="HW866" s="12"/>
      <c r="HX866" s="12"/>
      <c r="HY866" s="12"/>
      <c r="HZ866" s="12"/>
      <c r="IA866" s="12"/>
      <c r="IB866" s="12"/>
      <c r="IC866" s="12"/>
      <c r="ID866" s="12"/>
      <c r="IE866" s="12"/>
      <c r="IF866" s="12"/>
      <c r="IG866" s="12"/>
      <c r="IH866" s="12"/>
      <c r="II866" s="12"/>
      <c r="IJ866" s="12"/>
      <c r="IK866" s="12"/>
    </row>
    <row r="867" spans="1:245" s="38" customFormat="1" ht="15.95" customHeight="1" x14ac:dyDescent="0.25">
      <c r="A867" s="39">
        <v>4</v>
      </c>
      <c r="B867" s="40" t="s">
        <v>765</v>
      </c>
      <c r="C867" s="42">
        <f>E417</f>
        <v>35</v>
      </c>
      <c r="D867" s="70"/>
      <c r="E867" s="70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J867" s="12"/>
      <c r="AK867" s="12"/>
      <c r="AL867" s="12"/>
      <c r="AM867" s="12"/>
      <c r="AN867" s="12"/>
      <c r="AO867" s="12"/>
      <c r="AP867" s="12"/>
      <c r="AQ867" s="12"/>
      <c r="AR867" s="12"/>
      <c r="AS867" s="12"/>
      <c r="AT867" s="12"/>
      <c r="AU867" s="12"/>
      <c r="AV867" s="12"/>
      <c r="AW867" s="12"/>
      <c r="AX867" s="12"/>
      <c r="AY867" s="12"/>
      <c r="AZ867" s="12"/>
      <c r="BA867" s="12"/>
      <c r="BB867" s="12"/>
      <c r="BC867" s="12"/>
      <c r="BD867" s="12"/>
      <c r="BE867" s="12"/>
      <c r="BF867" s="12"/>
      <c r="BG867" s="12"/>
      <c r="BH867" s="12"/>
      <c r="BI867" s="12"/>
      <c r="BJ867" s="12"/>
      <c r="BK867" s="12"/>
      <c r="BL867" s="12"/>
      <c r="BM867" s="12"/>
      <c r="BN867" s="12"/>
      <c r="BO867" s="12"/>
      <c r="BP867" s="12"/>
      <c r="BQ867" s="12"/>
      <c r="BR867" s="12"/>
      <c r="BS867" s="12"/>
      <c r="BT867" s="12"/>
      <c r="BU867" s="12"/>
      <c r="BV867" s="12"/>
      <c r="BW867" s="12"/>
      <c r="BX867" s="12"/>
      <c r="BY867" s="12"/>
      <c r="BZ867" s="12"/>
      <c r="CA867" s="12"/>
      <c r="CB867" s="12"/>
      <c r="CC867" s="12"/>
      <c r="CD867" s="12"/>
      <c r="CE867" s="12"/>
      <c r="CF867" s="12"/>
      <c r="CG867" s="12"/>
      <c r="CH867" s="12"/>
      <c r="CI867" s="12"/>
      <c r="CJ867" s="12"/>
      <c r="CK867" s="12"/>
      <c r="CL867" s="12"/>
      <c r="CM867" s="12"/>
      <c r="CN867" s="12"/>
      <c r="CO867" s="12"/>
      <c r="CP867" s="12"/>
      <c r="CQ867" s="12"/>
      <c r="CR867" s="12"/>
      <c r="CS867" s="12"/>
      <c r="CT867" s="12"/>
      <c r="CU867" s="12"/>
      <c r="CV867" s="12"/>
      <c r="CW867" s="12"/>
      <c r="CX867" s="12"/>
      <c r="CY867" s="12"/>
      <c r="CZ867" s="12"/>
      <c r="DA867" s="12"/>
      <c r="DB867" s="12"/>
      <c r="DC867" s="12"/>
      <c r="DD867" s="12"/>
      <c r="DE867" s="12"/>
      <c r="DF867" s="12"/>
      <c r="DG867" s="12"/>
      <c r="DH867" s="12"/>
      <c r="DI867" s="12"/>
      <c r="DJ867" s="12"/>
      <c r="DK867" s="12"/>
      <c r="DL867" s="12"/>
      <c r="DM867" s="12"/>
      <c r="DN867" s="12"/>
      <c r="DO867" s="12"/>
      <c r="DP867" s="12"/>
      <c r="DQ867" s="12"/>
      <c r="DR867" s="12"/>
      <c r="DS867" s="12"/>
      <c r="DT867" s="12"/>
      <c r="DU867" s="12"/>
      <c r="DV867" s="12"/>
      <c r="DW867" s="12"/>
      <c r="DX867" s="12"/>
      <c r="DY867" s="12"/>
      <c r="DZ867" s="12"/>
      <c r="EA867" s="12"/>
      <c r="EB867" s="12"/>
      <c r="EC867" s="12"/>
      <c r="ED867" s="12"/>
      <c r="EE867" s="12"/>
      <c r="EF867" s="12"/>
      <c r="EG867" s="12"/>
      <c r="EH867" s="12"/>
      <c r="EI867" s="12"/>
      <c r="EJ867" s="12"/>
      <c r="EK867" s="12"/>
      <c r="EL867" s="12"/>
      <c r="EM867" s="12"/>
      <c r="EN867" s="12"/>
      <c r="EO867" s="12"/>
      <c r="EP867" s="12"/>
      <c r="EQ867" s="12"/>
      <c r="ER867" s="12"/>
      <c r="ES867" s="12"/>
      <c r="ET867" s="12"/>
      <c r="EU867" s="12"/>
      <c r="EV867" s="12"/>
      <c r="EW867" s="12"/>
      <c r="EX867" s="12"/>
      <c r="EY867" s="12"/>
      <c r="EZ867" s="12"/>
      <c r="FA867" s="12"/>
      <c r="FB867" s="12"/>
      <c r="FC867" s="12"/>
      <c r="FD867" s="12"/>
      <c r="FE867" s="12"/>
      <c r="FF867" s="12"/>
      <c r="FG867" s="12"/>
      <c r="FH867" s="12"/>
      <c r="FI867" s="12"/>
      <c r="FJ867" s="12"/>
      <c r="FK867" s="12"/>
      <c r="FL867" s="12"/>
      <c r="FM867" s="12"/>
      <c r="FN867" s="12"/>
      <c r="FO867" s="12"/>
      <c r="FP867" s="12"/>
      <c r="FQ867" s="12"/>
      <c r="FR867" s="12"/>
      <c r="FS867" s="12"/>
      <c r="FT867" s="12"/>
      <c r="FU867" s="12"/>
      <c r="FV867" s="12"/>
      <c r="FW867" s="12"/>
      <c r="FX867" s="12"/>
      <c r="FY867" s="12"/>
      <c r="FZ867" s="12"/>
      <c r="GA867" s="12"/>
      <c r="GB867" s="12"/>
      <c r="GC867" s="12"/>
      <c r="GD867" s="12"/>
      <c r="GE867" s="12"/>
      <c r="GF867" s="12"/>
      <c r="GG867" s="12"/>
      <c r="GH867" s="12"/>
      <c r="GI867" s="12"/>
      <c r="GJ867" s="12"/>
      <c r="GK867" s="12"/>
      <c r="GL867" s="12"/>
      <c r="GM867" s="12"/>
      <c r="GN867" s="12"/>
      <c r="GO867" s="12"/>
      <c r="GP867" s="12"/>
      <c r="GQ867" s="12"/>
      <c r="GR867" s="12"/>
      <c r="GS867" s="12"/>
      <c r="GT867" s="12"/>
      <c r="GU867" s="12"/>
      <c r="GV867" s="12"/>
      <c r="GW867" s="12"/>
      <c r="GX867" s="12"/>
      <c r="GY867" s="12"/>
      <c r="GZ867" s="12"/>
      <c r="HA867" s="12"/>
      <c r="HB867" s="12"/>
      <c r="HC867" s="12"/>
      <c r="HD867" s="12"/>
      <c r="HE867" s="12"/>
      <c r="HF867" s="12"/>
      <c r="HG867" s="12"/>
      <c r="HH867" s="12"/>
      <c r="HI867" s="12"/>
      <c r="HJ867" s="12"/>
      <c r="HK867" s="12"/>
      <c r="HL867" s="12"/>
      <c r="HM867" s="12"/>
      <c r="HN867" s="12"/>
      <c r="HO867" s="12"/>
      <c r="HP867" s="12"/>
      <c r="HQ867" s="12"/>
      <c r="HR867" s="12"/>
      <c r="HS867" s="12"/>
      <c r="HT867" s="12"/>
      <c r="HU867" s="12"/>
      <c r="HV867" s="12"/>
      <c r="HW867" s="12"/>
      <c r="HX867" s="12"/>
      <c r="HY867" s="12"/>
      <c r="HZ867" s="12"/>
      <c r="IA867" s="12"/>
      <c r="IB867" s="12"/>
      <c r="IC867" s="12"/>
      <c r="ID867" s="12"/>
      <c r="IE867" s="12"/>
      <c r="IF867" s="12"/>
      <c r="IG867" s="12"/>
      <c r="IH867" s="12"/>
      <c r="II867" s="12"/>
      <c r="IJ867" s="12"/>
      <c r="IK867" s="12"/>
    </row>
    <row r="868" spans="1:245" s="38" customFormat="1" ht="15.95" customHeight="1" x14ac:dyDescent="0.25">
      <c r="A868" s="39">
        <v>5</v>
      </c>
      <c r="B868" s="40" t="s">
        <v>769</v>
      </c>
      <c r="C868" s="42">
        <f>E486</f>
        <v>358</v>
      </c>
      <c r="D868" s="67" t="s">
        <v>780</v>
      </c>
      <c r="E868" s="67"/>
      <c r="F868" s="37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J868" s="12"/>
      <c r="AK868" s="12"/>
      <c r="AL868" s="12"/>
      <c r="AM868" s="12"/>
      <c r="AN868" s="12"/>
      <c r="AO868" s="12"/>
      <c r="AP868" s="12"/>
      <c r="AQ868" s="12"/>
      <c r="AR868" s="12"/>
      <c r="AS868" s="12"/>
      <c r="AT868" s="12"/>
      <c r="AU868" s="12"/>
      <c r="AV868" s="12"/>
      <c r="AW868" s="12"/>
      <c r="AX868" s="12"/>
      <c r="AY868" s="12"/>
      <c r="AZ868" s="12"/>
      <c r="BA868" s="12"/>
      <c r="BB868" s="12"/>
      <c r="BC868" s="12"/>
      <c r="BD868" s="12"/>
      <c r="BE868" s="12"/>
      <c r="BF868" s="12"/>
      <c r="BG868" s="12"/>
      <c r="BH868" s="12"/>
      <c r="BI868" s="12"/>
      <c r="BJ868" s="12"/>
      <c r="BK868" s="12"/>
      <c r="BL868" s="12"/>
      <c r="BM868" s="12"/>
      <c r="BN868" s="12"/>
      <c r="BO868" s="12"/>
      <c r="BP868" s="12"/>
      <c r="BQ868" s="12"/>
      <c r="BR868" s="12"/>
      <c r="BS868" s="12"/>
      <c r="BT868" s="12"/>
      <c r="BU868" s="12"/>
      <c r="BV868" s="12"/>
      <c r="BW868" s="12"/>
      <c r="BX868" s="12"/>
      <c r="BY868" s="12"/>
      <c r="BZ868" s="12"/>
      <c r="CA868" s="12"/>
      <c r="CB868" s="12"/>
      <c r="CC868" s="12"/>
      <c r="CD868" s="12"/>
      <c r="CE868" s="12"/>
      <c r="CF868" s="12"/>
      <c r="CG868" s="12"/>
      <c r="CH868" s="12"/>
      <c r="CI868" s="12"/>
      <c r="CJ868" s="12"/>
      <c r="CK868" s="12"/>
      <c r="CL868" s="12"/>
      <c r="CM868" s="12"/>
      <c r="CN868" s="12"/>
      <c r="CO868" s="12"/>
      <c r="CP868" s="12"/>
      <c r="CQ868" s="12"/>
      <c r="CR868" s="12"/>
      <c r="CS868" s="12"/>
      <c r="CT868" s="12"/>
      <c r="CU868" s="12"/>
      <c r="CV868" s="12"/>
      <c r="CW868" s="12"/>
      <c r="CX868" s="12"/>
      <c r="CY868" s="12"/>
      <c r="CZ868" s="12"/>
      <c r="DA868" s="12"/>
      <c r="DB868" s="12"/>
      <c r="DC868" s="12"/>
      <c r="DD868" s="12"/>
      <c r="DE868" s="12"/>
      <c r="DF868" s="12"/>
      <c r="DG868" s="12"/>
      <c r="DH868" s="12"/>
      <c r="DI868" s="12"/>
      <c r="DJ868" s="12"/>
      <c r="DK868" s="12"/>
      <c r="DL868" s="12"/>
      <c r="DM868" s="12"/>
      <c r="DN868" s="12"/>
      <c r="DO868" s="12"/>
      <c r="DP868" s="12"/>
      <c r="DQ868" s="12"/>
      <c r="DR868" s="12"/>
      <c r="DS868" s="12"/>
      <c r="DT868" s="12"/>
      <c r="DU868" s="12"/>
      <c r="DV868" s="12"/>
      <c r="DW868" s="12"/>
      <c r="DX868" s="12"/>
      <c r="DY868" s="12"/>
      <c r="DZ868" s="12"/>
      <c r="EA868" s="12"/>
      <c r="EB868" s="12"/>
      <c r="EC868" s="12"/>
      <c r="ED868" s="12"/>
      <c r="EE868" s="12"/>
      <c r="EF868" s="12"/>
      <c r="EG868" s="12"/>
      <c r="EH868" s="12"/>
      <c r="EI868" s="12"/>
      <c r="EJ868" s="12"/>
      <c r="EK868" s="12"/>
      <c r="EL868" s="12"/>
      <c r="EM868" s="12"/>
      <c r="EN868" s="12"/>
      <c r="EO868" s="12"/>
      <c r="EP868" s="12"/>
      <c r="EQ868" s="12"/>
      <c r="ER868" s="12"/>
      <c r="ES868" s="12"/>
      <c r="ET868" s="12"/>
      <c r="EU868" s="12"/>
      <c r="EV868" s="12"/>
      <c r="EW868" s="12"/>
      <c r="EX868" s="12"/>
      <c r="EY868" s="12"/>
      <c r="EZ868" s="12"/>
      <c r="FA868" s="12"/>
      <c r="FB868" s="12"/>
      <c r="FC868" s="12"/>
      <c r="FD868" s="12"/>
      <c r="FE868" s="12"/>
      <c r="FF868" s="12"/>
      <c r="FG868" s="12"/>
      <c r="FH868" s="12"/>
      <c r="FI868" s="12"/>
      <c r="FJ868" s="12"/>
      <c r="FK868" s="12"/>
      <c r="FL868" s="12"/>
      <c r="FM868" s="12"/>
      <c r="FN868" s="12"/>
      <c r="FO868" s="12"/>
      <c r="FP868" s="12"/>
      <c r="FQ868" s="12"/>
      <c r="FR868" s="12"/>
      <c r="FS868" s="12"/>
      <c r="FT868" s="12"/>
      <c r="FU868" s="12"/>
      <c r="FV868" s="12"/>
      <c r="FW868" s="12"/>
      <c r="FX868" s="12"/>
      <c r="FY868" s="12"/>
      <c r="FZ868" s="12"/>
      <c r="GA868" s="12"/>
      <c r="GB868" s="12"/>
      <c r="GC868" s="12"/>
      <c r="GD868" s="12"/>
      <c r="GE868" s="12"/>
      <c r="GF868" s="12"/>
      <c r="GG868" s="12"/>
      <c r="GH868" s="12"/>
      <c r="GI868" s="12"/>
      <c r="GJ868" s="12"/>
      <c r="GK868" s="12"/>
      <c r="GL868" s="12"/>
      <c r="GM868" s="12"/>
      <c r="GN868" s="12"/>
      <c r="GO868" s="12"/>
      <c r="GP868" s="12"/>
      <c r="GQ868" s="12"/>
      <c r="GR868" s="12"/>
      <c r="GS868" s="12"/>
      <c r="GT868" s="12"/>
      <c r="GU868" s="12"/>
      <c r="GV868" s="12"/>
      <c r="GW868" s="12"/>
      <c r="GX868" s="12"/>
      <c r="GY868" s="12"/>
      <c r="GZ868" s="12"/>
      <c r="HA868" s="12"/>
      <c r="HB868" s="12"/>
      <c r="HC868" s="12"/>
      <c r="HD868" s="12"/>
      <c r="HE868" s="12"/>
      <c r="HF868" s="12"/>
      <c r="HG868" s="12"/>
      <c r="HH868" s="12"/>
      <c r="HI868" s="12"/>
      <c r="HJ868" s="12"/>
      <c r="HK868" s="12"/>
      <c r="HL868" s="12"/>
      <c r="HM868" s="12"/>
      <c r="HN868" s="12"/>
      <c r="HO868" s="12"/>
      <c r="HP868" s="12"/>
      <c r="HQ868" s="12"/>
      <c r="HR868" s="12"/>
      <c r="HS868" s="12"/>
      <c r="HT868" s="12"/>
      <c r="HU868" s="12"/>
      <c r="HV868" s="12"/>
      <c r="HW868" s="12"/>
      <c r="HX868" s="12"/>
      <c r="HY868" s="12"/>
      <c r="HZ868" s="12"/>
      <c r="IA868" s="12"/>
      <c r="IB868" s="12"/>
      <c r="IC868" s="12"/>
      <c r="ID868" s="12"/>
      <c r="IE868" s="12"/>
      <c r="IF868" s="12"/>
      <c r="IG868" s="12"/>
      <c r="IH868" s="12"/>
      <c r="II868" s="12"/>
      <c r="IJ868" s="12"/>
      <c r="IK868" s="12"/>
    </row>
    <row r="869" spans="1:245" s="38" customFormat="1" ht="15.95" customHeight="1" x14ac:dyDescent="0.25">
      <c r="A869" s="39">
        <v>6</v>
      </c>
      <c r="B869" s="40" t="s">
        <v>781</v>
      </c>
      <c r="C869" s="42">
        <f>E516</f>
        <v>938</v>
      </c>
      <c r="D869" s="67" t="s">
        <v>782</v>
      </c>
      <c r="E869" s="67"/>
      <c r="F869" s="37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J869" s="12"/>
      <c r="AK869" s="12"/>
      <c r="AL869" s="12"/>
      <c r="AM869" s="12"/>
      <c r="AN869" s="12"/>
      <c r="AO869" s="12"/>
      <c r="AP869" s="12"/>
      <c r="AQ869" s="12"/>
      <c r="AR869" s="12"/>
      <c r="AS869" s="12"/>
      <c r="AT869" s="12"/>
      <c r="AU869" s="12"/>
      <c r="AV869" s="12"/>
      <c r="AW869" s="12"/>
      <c r="AX869" s="12"/>
      <c r="AY869" s="12"/>
      <c r="AZ869" s="12"/>
      <c r="BA869" s="12"/>
      <c r="BB869" s="12"/>
      <c r="BC869" s="12"/>
      <c r="BD869" s="12"/>
      <c r="BE869" s="12"/>
      <c r="BF869" s="12"/>
      <c r="BG869" s="12"/>
      <c r="BH869" s="12"/>
      <c r="BI869" s="12"/>
      <c r="BJ869" s="12"/>
      <c r="BK869" s="12"/>
      <c r="BL869" s="12"/>
      <c r="BM869" s="12"/>
      <c r="BN869" s="12"/>
      <c r="BO869" s="12"/>
      <c r="BP869" s="12"/>
      <c r="BQ869" s="12"/>
      <c r="BR869" s="12"/>
      <c r="BS869" s="12"/>
      <c r="BT869" s="12"/>
      <c r="BU869" s="12"/>
      <c r="BV869" s="12"/>
      <c r="BW869" s="12"/>
      <c r="BX869" s="12"/>
      <c r="BY869" s="12"/>
      <c r="BZ869" s="12"/>
      <c r="CA869" s="12"/>
      <c r="CB869" s="12"/>
      <c r="CC869" s="12"/>
      <c r="CD869" s="12"/>
      <c r="CE869" s="12"/>
      <c r="CF869" s="12"/>
      <c r="CG869" s="12"/>
      <c r="CH869" s="12"/>
      <c r="CI869" s="12"/>
      <c r="CJ869" s="12"/>
      <c r="CK869" s="12"/>
      <c r="CL869" s="12"/>
      <c r="CM869" s="12"/>
      <c r="CN869" s="12"/>
      <c r="CO869" s="12"/>
      <c r="CP869" s="12"/>
      <c r="CQ869" s="12"/>
      <c r="CR869" s="12"/>
      <c r="CS869" s="12"/>
      <c r="CT869" s="12"/>
      <c r="CU869" s="12"/>
      <c r="CV869" s="12"/>
      <c r="CW869" s="12"/>
      <c r="CX869" s="12"/>
      <c r="CY869" s="12"/>
      <c r="CZ869" s="12"/>
      <c r="DA869" s="12"/>
      <c r="DB869" s="12"/>
      <c r="DC869" s="12"/>
      <c r="DD869" s="12"/>
      <c r="DE869" s="12"/>
      <c r="DF869" s="12"/>
      <c r="DG869" s="12"/>
      <c r="DH869" s="12"/>
      <c r="DI869" s="12"/>
      <c r="DJ869" s="12"/>
      <c r="DK869" s="12"/>
      <c r="DL869" s="12"/>
      <c r="DM869" s="12"/>
      <c r="DN869" s="12"/>
      <c r="DO869" s="12"/>
      <c r="DP869" s="12"/>
      <c r="DQ869" s="12"/>
      <c r="DR869" s="12"/>
      <c r="DS869" s="12"/>
      <c r="DT869" s="12"/>
      <c r="DU869" s="12"/>
      <c r="DV869" s="12"/>
      <c r="DW869" s="12"/>
      <c r="DX869" s="12"/>
      <c r="DY869" s="12"/>
      <c r="DZ869" s="12"/>
      <c r="EA869" s="12"/>
      <c r="EB869" s="12"/>
      <c r="EC869" s="12"/>
      <c r="ED869" s="12"/>
      <c r="EE869" s="12"/>
      <c r="EF869" s="12"/>
      <c r="EG869" s="12"/>
      <c r="EH869" s="12"/>
      <c r="EI869" s="12"/>
      <c r="EJ869" s="12"/>
      <c r="EK869" s="12"/>
      <c r="EL869" s="12"/>
      <c r="EM869" s="12"/>
      <c r="EN869" s="12"/>
      <c r="EO869" s="12"/>
      <c r="EP869" s="12"/>
      <c r="EQ869" s="12"/>
      <c r="ER869" s="12"/>
      <c r="ES869" s="12"/>
      <c r="ET869" s="12"/>
      <c r="EU869" s="12"/>
      <c r="EV869" s="12"/>
      <c r="EW869" s="12"/>
      <c r="EX869" s="12"/>
      <c r="EY869" s="12"/>
      <c r="EZ869" s="12"/>
      <c r="FA869" s="12"/>
      <c r="FB869" s="12"/>
      <c r="FC869" s="12"/>
      <c r="FD869" s="12"/>
      <c r="FE869" s="12"/>
      <c r="FF869" s="12"/>
      <c r="FG869" s="12"/>
      <c r="FH869" s="12"/>
      <c r="FI869" s="12"/>
      <c r="FJ869" s="12"/>
      <c r="FK869" s="12"/>
      <c r="FL869" s="12"/>
      <c r="FM869" s="12"/>
      <c r="FN869" s="12"/>
      <c r="FO869" s="12"/>
      <c r="FP869" s="12"/>
      <c r="FQ869" s="12"/>
      <c r="FR869" s="12"/>
      <c r="FS869" s="12"/>
      <c r="FT869" s="12"/>
      <c r="FU869" s="12"/>
      <c r="FV869" s="12"/>
      <c r="FW869" s="12"/>
      <c r="FX869" s="12"/>
      <c r="FY869" s="12"/>
      <c r="FZ869" s="12"/>
      <c r="GA869" s="12"/>
      <c r="GB869" s="12"/>
      <c r="GC869" s="12"/>
      <c r="GD869" s="12"/>
      <c r="GE869" s="12"/>
      <c r="GF869" s="12"/>
      <c r="GG869" s="12"/>
      <c r="GH869" s="12"/>
      <c r="GI869" s="12"/>
      <c r="GJ869" s="12"/>
      <c r="GK869" s="12"/>
      <c r="GL869" s="12"/>
      <c r="GM869" s="12"/>
      <c r="GN869" s="12"/>
      <c r="GO869" s="12"/>
      <c r="GP869" s="12"/>
      <c r="GQ869" s="12"/>
      <c r="GR869" s="12"/>
      <c r="GS869" s="12"/>
      <c r="GT869" s="12"/>
      <c r="GU869" s="12"/>
      <c r="GV869" s="12"/>
      <c r="GW869" s="12"/>
      <c r="GX869" s="12"/>
      <c r="GY869" s="12"/>
      <c r="GZ869" s="12"/>
      <c r="HA869" s="12"/>
      <c r="HB869" s="12"/>
      <c r="HC869" s="12"/>
      <c r="HD869" s="12"/>
      <c r="HE869" s="12"/>
      <c r="HF869" s="12"/>
      <c r="HG869" s="12"/>
      <c r="HH869" s="12"/>
      <c r="HI869" s="12"/>
      <c r="HJ869" s="12"/>
      <c r="HK869" s="12"/>
      <c r="HL869" s="12"/>
      <c r="HM869" s="12"/>
      <c r="HN869" s="12"/>
      <c r="HO869" s="12"/>
      <c r="HP869" s="12"/>
      <c r="HQ869" s="12"/>
      <c r="HR869" s="12"/>
      <c r="HS869" s="12"/>
      <c r="HT869" s="12"/>
      <c r="HU869" s="12"/>
      <c r="HV869" s="12"/>
      <c r="HW869" s="12"/>
      <c r="HX869" s="12"/>
      <c r="HY869" s="12"/>
      <c r="HZ869" s="12"/>
      <c r="IA869" s="12"/>
      <c r="IB869" s="12"/>
      <c r="IC869" s="12"/>
      <c r="ID869" s="12"/>
      <c r="IE869" s="12"/>
      <c r="IF869" s="12"/>
      <c r="IG869" s="12"/>
      <c r="IH869" s="12"/>
      <c r="II869" s="12"/>
      <c r="IJ869" s="12"/>
      <c r="IK869" s="12"/>
    </row>
    <row r="870" spans="1:245" s="38" customFormat="1" ht="15.95" customHeight="1" x14ac:dyDescent="0.25">
      <c r="A870" s="39">
        <v>7</v>
      </c>
      <c r="B870" s="40" t="s">
        <v>774</v>
      </c>
      <c r="C870" s="42">
        <f>E583</f>
        <v>41</v>
      </c>
      <c r="D870" s="67" t="s">
        <v>783</v>
      </c>
      <c r="E870" s="67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J870" s="12"/>
      <c r="AK870" s="12"/>
      <c r="AL870" s="12"/>
      <c r="AM870" s="12"/>
      <c r="AN870" s="12"/>
      <c r="AO870" s="12"/>
      <c r="AP870" s="12"/>
      <c r="AQ870" s="12"/>
      <c r="AR870" s="12"/>
      <c r="AS870" s="12"/>
      <c r="AT870" s="12"/>
      <c r="AU870" s="12"/>
      <c r="AV870" s="12"/>
      <c r="AW870" s="12"/>
      <c r="AX870" s="12"/>
      <c r="AY870" s="12"/>
      <c r="AZ870" s="12"/>
      <c r="BA870" s="12"/>
      <c r="BB870" s="12"/>
      <c r="BC870" s="12"/>
      <c r="BD870" s="12"/>
      <c r="BE870" s="12"/>
      <c r="BF870" s="12"/>
      <c r="BG870" s="12"/>
      <c r="BH870" s="12"/>
      <c r="BI870" s="12"/>
      <c r="BJ870" s="12"/>
      <c r="BK870" s="12"/>
      <c r="BL870" s="12"/>
      <c r="BM870" s="12"/>
      <c r="BN870" s="12"/>
      <c r="BO870" s="12"/>
      <c r="BP870" s="12"/>
      <c r="BQ870" s="12"/>
      <c r="BR870" s="12"/>
      <c r="BS870" s="12"/>
      <c r="BT870" s="12"/>
      <c r="BU870" s="12"/>
      <c r="BV870" s="12"/>
      <c r="BW870" s="12"/>
      <c r="BX870" s="12"/>
      <c r="BY870" s="12"/>
      <c r="BZ870" s="12"/>
      <c r="CA870" s="12"/>
      <c r="CB870" s="12"/>
      <c r="CC870" s="12"/>
      <c r="CD870" s="12"/>
      <c r="CE870" s="12"/>
      <c r="CF870" s="12"/>
      <c r="CG870" s="12"/>
      <c r="CH870" s="12"/>
      <c r="CI870" s="12"/>
      <c r="CJ870" s="12"/>
      <c r="CK870" s="12"/>
      <c r="CL870" s="12"/>
      <c r="CM870" s="12"/>
      <c r="CN870" s="12"/>
      <c r="CO870" s="12"/>
      <c r="CP870" s="12"/>
      <c r="CQ870" s="12"/>
      <c r="CR870" s="12"/>
      <c r="CS870" s="12"/>
      <c r="CT870" s="12"/>
      <c r="CU870" s="12"/>
      <c r="CV870" s="12"/>
      <c r="CW870" s="12"/>
      <c r="CX870" s="12"/>
      <c r="CY870" s="12"/>
      <c r="CZ870" s="12"/>
      <c r="DA870" s="12"/>
      <c r="DB870" s="12"/>
      <c r="DC870" s="12"/>
      <c r="DD870" s="12"/>
      <c r="DE870" s="12"/>
      <c r="DF870" s="12"/>
      <c r="DG870" s="12"/>
      <c r="DH870" s="12"/>
      <c r="DI870" s="12"/>
      <c r="DJ870" s="12"/>
      <c r="DK870" s="12"/>
      <c r="DL870" s="12"/>
      <c r="DM870" s="12"/>
      <c r="DN870" s="12"/>
      <c r="DO870" s="12"/>
      <c r="DP870" s="12"/>
      <c r="DQ870" s="12"/>
      <c r="DR870" s="12"/>
      <c r="DS870" s="12"/>
      <c r="DT870" s="12"/>
      <c r="DU870" s="12"/>
      <c r="DV870" s="12"/>
      <c r="DW870" s="12"/>
      <c r="DX870" s="12"/>
      <c r="DY870" s="12"/>
      <c r="DZ870" s="12"/>
      <c r="EA870" s="12"/>
      <c r="EB870" s="12"/>
      <c r="EC870" s="12"/>
      <c r="ED870" s="12"/>
      <c r="EE870" s="12"/>
      <c r="EF870" s="12"/>
      <c r="EG870" s="12"/>
      <c r="EH870" s="12"/>
      <c r="EI870" s="12"/>
      <c r="EJ870" s="12"/>
      <c r="EK870" s="12"/>
      <c r="EL870" s="12"/>
      <c r="EM870" s="12"/>
      <c r="EN870" s="12"/>
      <c r="EO870" s="12"/>
      <c r="EP870" s="12"/>
      <c r="EQ870" s="12"/>
      <c r="ER870" s="12"/>
      <c r="ES870" s="12"/>
      <c r="ET870" s="12"/>
      <c r="EU870" s="12"/>
      <c r="EV870" s="12"/>
      <c r="EW870" s="12"/>
      <c r="EX870" s="12"/>
      <c r="EY870" s="12"/>
      <c r="EZ870" s="12"/>
      <c r="FA870" s="12"/>
      <c r="FB870" s="12"/>
      <c r="FC870" s="12"/>
      <c r="FD870" s="12"/>
      <c r="FE870" s="12"/>
      <c r="FF870" s="12"/>
      <c r="FG870" s="12"/>
      <c r="FH870" s="12"/>
      <c r="FI870" s="12"/>
      <c r="FJ870" s="12"/>
      <c r="FK870" s="12"/>
      <c r="FL870" s="12"/>
      <c r="FM870" s="12"/>
      <c r="FN870" s="12"/>
      <c r="FO870" s="12"/>
      <c r="FP870" s="12"/>
      <c r="FQ870" s="12"/>
      <c r="FR870" s="12"/>
      <c r="FS870" s="12"/>
      <c r="FT870" s="12"/>
      <c r="FU870" s="12"/>
      <c r="FV870" s="12"/>
      <c r="FW870" s="12"/>
      <c r="FX870" s="12"/>
      <c r="FY870" s="12"/>
      <c r="FZ870" s="12"/>
      <c r="GA870" s="12"/>
      <c r="GB870" s="12"/>
      <c r="GC870" s="12"/>
      <c r="GD870" s="12"/>
      <c r="GE870" s="12"/>
      <c r="GF870" s="12"/>
      <c r="GG870" s="12"/>
      <c r="GH870" s="12"/>
      <c r="GI870" s="12"/>
      <c r="GJ870" s="12"/>
      <c r="GK870" s="12"/>
      <c r="GL870" s="12"/>
      <c r="GM870" s="12"/>
      <c r="GN870" s="12"/>
      <c r="GO870" s="12"/>
      <c r="GP870" s="12"/>
      <c r="GQ870" s="12"/>
      <c r="GR870" s="12"/>
      <c r="GS870" s="12"/>
      <c r="GT870" s="12"/>
      <c r="GU870" s="12"/>
      <c r="GV870" s="12"/>
      <c r="GW870" s="12"/>
      <c r="GX870" s="12"/>
      <c r="GY870" s="12"/>
      <c r="GZ870" s="12"/>
      <c r="HA870" s="12"/>
      <c r="HB870" s="12"/>
      <c r="HC870" s="12"/>
      <c r="HD870" s="12"/>
      <c r="HE870" s="12"/>
      <c r="HF870" s="12"/>
      <c r="HG870" s="12"/>
      <c r="HH870" s="12"/>
      <c r="HI870" s="12"/>
      <c r="HJ870" s="12"/>
      <c r="HK870" s="12"/>
      <c r="HL870" s="12"/>
      <c r="HM870" s="12"/>
      <c r="HN870" s="12"/>
      <c r="HO870" s="12"/>
      <c r="HP870" s="12"/>
      <c r="HQ870" s="12"/>
      <c r="HR870" s="12"/>
      <c r="HS870" s="12"/>
      <c r="HT870" s="12"/>
      <c r="HU870" s="12"/>
      <c r="HV870" s="12"/>
      <c r="HW870" s="12"/>
      <c r="HX870" s="12"/>
      <c r="HY870" s="12"/>
      <c r="HZ870" s="12"/>
      <c r="IA870" s="12"/>
      <c r="IB870" s="12"/>
      <c r="IC870" s="12"/>
      <c r="ID870" s="12"/>
      <c r="IE870" s="12"/>
      <c r="IF870" s="12"/>
      <c r="IG870" s="12"/>
      <c r="IH870" s="12"/>
      <c r="II870" s="12"/>
      <c r="IJ870" s="12"/>
      <c r="IK870" s="12"/>
    </row>
    <row r="871" spans="1:245" s="38" customFormat="1" ht="15.95" customHeight="1" x14ac:dyDescent="0.25">
      <c r="A871" s="39">
        <v>8</v>
      </c>
      <c r="B871" s="40" t="s">
        <v>775</v>
      </c>
      <c r="C871" s="41">
        <f>E829</f>
        <v>2003</v>
      </c>
      <c r="D871" s="67" t="s">
        <v>784</v>
      </c>
      <c r="E871" s="67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J871" s="12"/>
      <c r="AK871" s="12"/>
      <c r="AL871" s="12"/>
      <c r="AM871" s="12"/>
      <c r="AN871" s="12"/>
      <c r="AO871" s="12"/>
      <c r="AP871" s="12"/>
      <c r="AQ871" s="12"/>
      <c r="AR871" s="12"/>
      <c r="AS871" s="12"/>
      <c r="AT871" s="12"/>
      <c r="AU871" s="12"/>
      <c r="AV871" s="12"/>
      <c r="AW871" s="12"/>
      <c r="AX871" s="12"/>
      <c r="AY871" s="12"/>
      <c r="AZ871" s="12"/>
      <c r="BA871" s="12"/>
      <c r="BB871" s="12"/>
      <c r="BC871" s="12"/>
      <c r="BD871" s="12"/>
      <c r="BE871" s="12"/>
      <c r="BF871" s="12"/>
      <c r="BG871" s="12"/>
      <c r="BH871" s="12"/>
      <c r="BI871" s="12"/>
      <c r="BJ871" s="12"/>
      <c r="BK871" s="12"/>
      <c r="BL871" s="12"/>
      <c r="BM871" s="12"/>
      <c r="BN871" s="12"/>
      <c r="BO871" s="12"/>
      <c r="BP871" s="12"/>
      <c r="BQ871" s="12"/>
      <c r="BR871" s="12"/>
      <c r="BS871" s="12"/>
      <c r="BT871" s="12"/>
      <c r="BU871" s="12"/>
      <c r="BV871" s="12"/>
      <c r="BW871" s="12"/>
      <c r="BX871" s="12"/>
      <c r="BY871" s="12"/>
      <c r="BZ871" s="12"/>
      <c r="CA871" s="12"/>
      <c r="CB871" s="12"/>
      <c r="CC871" s="12"/>
      <c r="CD871" s="12"/>
      <c r="CE871" s="12"/>
      <c r="CF871" s="12"/>
      <c r="CG871" s="12"/>
      <c r="CH871" s="12"/>
      <c r="CI871" s="12"/>
      <c r="CJ871" s="12"/>
      <c r="CK871" s="12"/>
      <c r="CL871" s="12"/>
      <c r="CM871" s="12"/>
      <c r="CN871" s="12"/>
      <c r="CO871" s="12"/>
      <c r="CP871" s="12"/>
      <c r="CQ871" s="12"/>
      <c r="CR871" s="12"/>
      <c r="CS871" s="12"/>
      <c r="CT871" s="12"/>
      <c r="CU871" s="12"/>
      <c r="CV871" s="12"/>
      <c r="CW871" s="12"/>
      <c r="CX871" s="12"/>
      <c r="CY871" s="12"/>
      <c r="CZ871" s="12"/>
      <c r="DA871" s="12"/>
      <c r="DB871" s="12"/>
      <c r="DC871" s="12"/>
      <c r="DD871" s="12"/>
      <c r="DE871" s="12"/>
      <c r="DF871" s="12"/>
      <c r="DG871" s="12"/>
      <c r="DH871" s="12"/>
      <c r="DI871" s="12"/>
      <c r="DJ871" s="12"/>
      <c r="DK871" s="12"/>
      <c r="DL871" s="12"/>
      <c r="DM871" s="12"/>
      <c r="DN871" s="12"/>
      <c r="DO871" s="12"/>
      <c r="DP871" s="12"/>
      <c r="DQ871" s="12"/>
      <c r="DR871" s="12"/>
      <c r="DS871" s="12"/>
      <c r="DT871" s="12"/>
      <c r="DU871" s="12"/>
      <c r="DV871" s="12"/>
      <c r="DW871" s="12"/>
      <c r="DX871" s="12"/>
      <c r="DY871" s="12"/>
      <c r="DZ871" s="12"/>
      <c r="EA871" s="12"/>
      <c r="EB871" s="12"/>
      <c r="EC871" s="12"/>
      <c r="ED871" s="12"/>
      <c r="EE871" s="12"/>
      <c r="EF871" s="12"/>
      <c r="EG871" s="12"/>
      <c r="EH871" s="12"/>
      <c r="EI871" s="12"/>
      <c r="EJ871" s="12"/>
      <c r="EK871" s="12"/>
      <c r="EL871" s="12"/>
      <c r="EM871" s="12"/>
      <c r="EN871" s="12"/>
      <c r="EO871" s="12"/>
      <c r="EP871" s="12"/>
      <c r="EQ871" s="12"/>
      <c r="ER871" s="12"/>
      <c r="ES871" s="12"/>
      <c r="ET871" s="12"/>
      <c r="EU871" s="12"/>
      <c r="EV871" s="12"/>
      <c r="EW871" s="12"/>
      <c r="EX871" s="12"/>
      <c r="EY871" s="12"/>
      <c r="EZ871" s="12"/>
      <c r="FA871" s="12"/>
      <c r="FB871" s="12"/>
      <c r="FC871" s="12"/>
      <c r="FD871" s="12"/>
      <c r="FE871" s="12"/>
      <c r="FF871" s="12"/>
      <c r="FG871" s="12"/>
      <c r="FH871" s="12"/>
      <c r="FI871" s="12"/>
      <c r="FJ871" s="12"/>
      <c r="FK871" s="12"/>
      <c r="FL871" s="12"/>
      <c r="FM871" s="12"/>
      <c r="FN871" s="12"/>
      <c r="FO871" s="12"/>
      <c r="FP871" s="12"/>
      <c r="FQ871" s="12"/>
      <c r="FR871" s="12"/>
      <c r="FS871" s="12"/>
      <c r="FT871" s="12"/>
      <c r="FU871" s="12"/>
      <c r="FV871" s="12"/>
      <c r="FW871" s="12"/>
      <c r="FX871" s="12"/>
      <c r="FY871" s="12"/>
      <c r="FZ871" s="12"/>
      <c r="GA871" s="12"/>
      <c r="GB871" s="12"/>
      <c r="GC871" s="12"/>
      <c r="GD871" s="12"/>
      <c r="GE871" s="12"/>
      <c r="GF871" s="12"/>
      <c r="GG871" s="12"/>
      <c r="GH871" s="12"/>
      <c r="GI871" s="12"/>
      <c r="GJ871" s="12"/>
      <c r="GK871" s="12"/>
      <c r="GL871" s="12"/>
      <c r="GM871" s="12"/>
      <c r="GN871" s="12"/>
      <c r="GO871" s="12"/>
      <c r="GP871" s="12"/>
      <c r="GQ871" s="12"/>
      <c r="GR871" s="12"/>
      <c r="GS871" s="12"/>
      <c r="GT871" s="12"/>
      <c r="GU871" s="12"/>
      <c r="GV871" s="12"/>
      <c r="GW871" s="12"/>
      <c r="GX871" s="12"/>
      <c r="GY871" s="12"/>
      <c r="GZ871" s="12"/>
      <c r="HA871" s="12"/>
      <c r="HB871" s="12"/>
      <c r="HC871" s="12"/>
      <c r="HD871" s="12"/>
      <c r="HE871" s="12"/>
      <c r="HF871" s="12"/>
      <c r="HG871" s="12"/>
      <c r="HH871" s="12"/>
      <c r="HI871" s="12"/>
      <c r="HJ871" s="12"/>
      <c r="HK871" s="12"/>
      <c r="HL871" s="12"/>
      <c r="HM871" s="12"/>
      <c r="HN871" s="12"/>
      <c r="HO871" s="12"/>
      <c r="HP871" s="12"/>
      <c r="HQ871" s="12"/>
      <c r="HR871" s="12"/>
      <c r="HS871" s="12"/>
      <c r="HT871" s="12"/>
      <c r="HU871" s="12"/>
      <c r="HV871" s="12"/>
      <c r="HW871" s="12"/>
      <c r="HX871" s="12"/>
      <c r="HY871" s="12"/>
      <c r="HZ871" s="12"/>
      <c r="IA871" s="12"/>
      <c r="IB871" s="12"/>
      <c r="IC871" s="12"/>
      <c r="ID871" s="12"/>
      <c r="IE871" s="12"/>
      <c r="IF871" s="12"/>
      <c r="IG871" s="12"/>
      <c r="IH871" s="12"/>
      <c r="II871" s="12"/>
      <c r="IJ871" s="12"/>
      <c r="IK871" s="12"/>
    </row>
    <row r="872" spans="1:245" s="38" customFormat="1" ht="15.75" x14ac:dyDescent="0.25">
      <c r="A872" s="33"/>
      <c r="B872" s="43"/>
      <c r="C872" s="35"/>
      <c r="D872" s="36"/>
      <c r="E872" s="36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J872" s="12"/>
      <c r="AK872" s="12"/>
      <c r="AL872" s="12"/>
      <c r="AM872" s="12"/>
      <c r="AN872" s="12"/>
      <c r="AO872" s="12"/>
      <c r="AP872" s="12"/>
      <c r="AQ872" s="12"/>
      <c r="AR872" s="12"/>
      <c r="AS872" s="12"/>
      <c r="AT872" s="12"/>
      <c r="AU872" s="12"/>
      <c r="AV872" s="12"/>
      <c r="AW872" s="12"/>
      <c r="AX872" s="12"/>
      <c r="AY872" s="12"/>
      <c r="AZ872" s="12"/>
      <c r="BA872" s="12"/>
      <c r="BB872" s="12"/>
      <c r="BC872" s="12"/>
      <c r="BD872" s="12"/>
      <c r="BE872" s="12"/>
      <c r="BF872" s="12"/>
      <c r="BG872" s="12"/>
      <c r="BH872" s="12"/>
      <c r="BI872" s="12"/>
      <c r="BJ872" s="12"/>
      <c r="BK872" s="12"/>
      <c r="BL872" s="12"/>
      <c r="BM872" s="12"/>
      <c r="BN872" s="12"/>
      <c r="BO872" s="12"/>
      <c r="BP872" s="12"/>
      <c r="BQ872" s="12"/>
      <c r="BR872" s="12"/>
      <c r="BS872" s="12"/>
      <c r="BT872" s="12"/>
      <c r="BU872" s="12"/>
      <c r="BV872" s="12"/>
      <c r="BW872" s="12"/>
      <c r="BX872" s="12"/>
      <c r="BY872" s="12"/>
      <c r="BZ872" s="12"/>
      <c r="CA872" s="12"/>
      <c r="CB872" s="12"/>
      <c r="CC872" s="12"/>
      <c r="CD872" s="12"/>
      <c r="CE872" s="12"/>
      <c r="CF872" s="12"/>
      <c r="CG872" s="12"/>
      <c r="CH872" s="12"/>
      <c r="CI872" s="12"/>
      <c r="CJ872" s="12"/>
      <c r="CK872" s="12"/>
      <c r="CL872" s="12"/>
      <c r="CM872" s="12"/>
      <c r="CN872" s="12"/>
      <c r="CO872" s="12"/>
      <c r="CP872" s="12"/>
      <c r="CQ872" s="12"/>
      <c r="CR872" s="12"/>
      <c r="CS872" s="12"/>
      <c r="CT872" s="12"/>
      <c r="CU872" s="12"/>
      <c r="CV872" s="12"/>
      <c r="CW872" s="12"/>
      <c r="CX872" s="12"/>
      <c r="CY872" s="12"/>
      <c r="CZ872" s="12"/>
      <c r="DA872" s="12"/>
      <c r="DB872" s="12"/>
      <c r="DC872" s="12"/>
      <c r="DD872" s="12"/>
      <c r="DE872" s="12"/>
      <c r="DF872" s="12"/>
      <c r="DG872" s="12"/>
      <c r="DH872" s="12"/>
      <c r="DI872" s="12"/>
      <c r="DJ872" s="12"/>
      <c r="DK872" s="12"/>
      <c r="DL872" s="12"/>
      <c r="DM872" s="12"/>
      <c r="DN872" s="12"/>
      <c r="DO872" s="12"/>
      <c r="DP872" s="12"/>
      <c r="DQ872" s="12"/>
      <c r="DR872" s="12"/>
      <c r="DS872" s="12"/>
      <c r="DT872" s="12"/>
      <c r="DU872" s="12"/>
      <c r="DV872" s="12"/>
      <c r="DW872" s="12"/>
      <c r="DX872" s="12"/>
      <c r="DY872" s="12"/>
      <c r="DZ872" s="12"/>
      <c r="EA872" s="12"/>
      <c r="EB872" s="12"/>
      <c r="EC872" s="12"/>
      <c r="ED872" s="12"/>
      <c r="EE872" s="12"/>
      <c r="EF872" s="12"/>
      <c r="EG872" s="12"/>
      <c r="EH872" s="12"/>
      <c r="EI872" s="12"/>
      <c r="EJ872" s="12"/>
      <c r="EK872" s="12"/>
      <c r="EL872" s="12"/>
      <c r="EM872" s="12"/>
      <c r="EN872" s="12"/>
      <c r="EO872" s="12"/>
      <c r="EP872" s="12"/>
      <c r="EQ872" s="12"/>
      <c r="ER872" s="12"/>
      <c r="ES872" s="12"/>
      <c r="ET872" s="12"/>
      <c r="EU872" s="12"/>
      <c r="EV872" s="12"/>
      <c r="EW872" s="12"/>
      <c r="EX872" s="12"/>
      <c r="EY872" s="12"/>
      <c r="EZ872" s="12"/>
      <c r="FA872" s="12"/>
      <c r="FB872" s="12"/>
      <c r="FC872" s="12"/>
      <c r="FD872" s="12"/>
      <c r="FE872" s="12"/>
      <c r="FF872" s="12"/>
      <c r="FG872" s="12"/>
      <c r="FH872" s="12"/>
      <c r="FI872" s="12"/>
      <c r="FJ872" s="12"/>
      <c r="FK872" s="12"/>
      <c r="FL872" s="12"/>
      <c r="FM872" s="12"/>
      <c r="FN872" s="12"/>
      <c r="FO872" s="12"/>
      <c r="FP872" s="12"/>
      <c r="FQ872" s="12"/>
      <c r="FR872" s="12"/>
      <c r="FS872" s="12"/>
      <c r="FT872" s="12"/>
      <c r="FU872" s="12"/>
      <c r="FV872" s="12"/>
      <c r="FW872" s="12"/>
      <c r="FX872" s="12"/>
      <c r="FY872" s="12"/>
      <c r="FZ872" s="12"/>
      <c r="GA872" s="12"/>
      <c r="GB872" s="12"/>
      <c r="GC872" s="12"/>
      <c r="GD872" s="12"/>
      <c r="GE872" s="12"/>
      <c r="GF872" s="12"/>
      <c r="GG872" s="12"/>
      <c r="GH872" s="12"/>
      <c r="GI872" s="12"/>
      <c r="GJ872" s="12"/>
      <c r="GK872" s="12"/>
      <c r="GL872" s="12"/>
      <c r="GM872" s="12"/>
      <c r="GN872" s="12"/>
      <c r="GO872" s="12"/>
      <c r="GP872" s="12"/>
      <c r="GQ872" s="12"/>
      <c r="GR872" s="12"/>
      <c r="GS872" s="12"/>
      <c r="GT872" s="12"/>
      <c r="GU872" s="12"/>
      <c r="GV872" s="12"/>
      <c r="GW872" s="12"/>
      <c r="GX872" s="12"/>
      <c r="GY872" s="12"/>
      <c r="GZ872" s="12"/>
      <c r="HA872" s="12"/>
      <c r="HB872" s="12"/>
      <c r="HC872" s="12"/>
      <c r="HD872" s="12"/>
      <c r="HE872" s="12"/>
      <c r="HF872" s="12"/>
      <c r="HG872" s="12"/>
      <c r="HH872" s="12"/>
      <c r="HI872" s="12"/>
      <c r="HJ872" s="12"/>
      <c r="HK872" s="12"/>
      <c r="HL872" s="12"/>
      <c r="HM872" s="12"/>
      <c r="HN872" s="12"/>
      <c r="HO872" s="12"/>
      <c r="HP872" s="12"/>
      <c r="HQ872" s="12"/>
      <c r="HR872" s="12"/>
      <c r="HS872" s="12"/>
      <c r="HT872" s="12"/>
      <c r="HU872" s="12"/>
      <c r="HV872" s="12"/>
      <c r="HW872" s="12"/>
      <c r="HX872" s="12"/>
      <c r="HY872" s="12"/>
      <c r="HZ872" s="12"/>
      <c r="IA872" s="12"/>
      <c r="IB872" s="12"/>
      <c r="IC872" s="12"/>
      <c r="ID872" s="12"/>
      <c r="IE872" s="12"/>
      <c r="IF872" s="12"/>
      <c r="IG872" s="12"/>
      <c r="IH872" s="12"/>
      <c r="II872" s="12"/>
      <c r="IJ872" s="12"/>
      <c r="IK872" s="12"/>
    </row>
    <row r="873" spans="1:245" s="38" customFormat="1" ht="18" customHeight="1" x14ac:dyDescent="0.25">
      <c r="A873" s="33"/>
      <c r="B873" s="33"/>
      <c r="C873" s="68" t="s">
        <v>799</v>
      </c>
      <c r="D873" s="68"/>
      <c r="E873" s="68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J873" s="12"/>
      <c r="AK873" s="12"/>
      <c r="AL873" s="12"/>
      <c r="AM873" s="12"/>
      <c r="AN873" s="12"/>
      <c r="AO873" s="12"/>
      <c r="AP873" s="12"/>
      <c r="AQ873" s="12"/>
      <c r="AR873" s="12"/>
      <c r="AS873" s="12"/>
      <c r="AT873" s="12"/>
      <c r="AU873" s="12"/>
      <c r="AV873" s="12"/>
      <c r="AW873" s="12"/>
      <c r="AX873" s="12"/>
      <c r="AY873" s="12"/>
      <c r="AZ873" s="12"/>
      <c r="BA873" s="12"/>
      <c r="BB873" s="12"/>
      <c r="BC873" s="12"/>
      <c r="BD873" s="12"/>
      <c r="BE873" s="12"/>
      <c r="BF873" s="12"/>
      <c r="BG873" s="12"/>
      <c r="BH873" s="12"/>
      <c r="BI873" s="12"/>
      <c r="BJ873" s="12"/>
      <c r="BK873" s="12"/>
      <c r="BL873" s="12"/>
      <c r="BM873" s="12"/>
      <c r="BN873" s="12"/>
      <c r="BO873" s="12"/>
      <c r="BP873" s="12"/>
      <c r="BQ873" s="12"/>
      <c r="BR873" s="12"/>
      <c r="BS873" s="12"/>
      <c r="BT873" s="12"/>
      <c r="BU873" s="12"/>
      <c r="BV873" s="12"/>
      <c r="BW873" s="12"/>
      <c r="BX873" s="12"/>
      <c r="BY873" s="12"/>
      <c r="BZ873" s="12"/>
      <c r="CA873" s="12"/>
      <c r="CB873" s="12"/>
      <c r="CC873" s="12"/>
      <c r="CD873" s="12"/>
      <c r="CE873" s="12"/>
      <c r="CF873" s="12"/>
      <c r="CG873" s="12"/>
      <c r="CH873" s="12"/>
      <c r="CI873" s="12"/>
      <c r="CJ873" s="12"/>
      <c r="CK873" s="12"/>
      <c r="CL873" s="12"/>
      <c r="CM873" s="12"/>
      <c r="CN873" s="12"/>
      <c r="CO873" s="12"/>
      <c r="CP873" s="12"/>
      <c r="CQ873" s="12"/>
      <c r="CR873" s="12"/>
      <c r="CS873" s="12"/>
      <c r="CT873" s="12"/>
      <c r="CU873" s="12"/>
      <c r="CV873" s="12"/>
      <c r="CW873" s="12"/>
      <c r="CX873" s="12"/>
      <c r="CY873" s="12"/>
      <c r="CZ873" s="12"/>
      <c r="DA873" s="12"/>
      <c r="DB873" s="12"/>
      <c r="DC873" s="12"/>
      <c r="DD873" s="12"/>
      <c r="DE873" s="12"/>
      <c r="DF873" s="12"/>
      <c r="DG873" s="12"/>
      <c r="DH873" s="12"/>
      <c r="DI873" s="12"/>
      <c r="DJ873" s="12"/>
      <c r="DK873" s="12"/>
      <c r="DL873" s="12"/>
      <c r="DM873" s="12"/>
      <c r="DN873" s="12"/>
      <c r="DO873" s="12"/>
      <c r="DP873" s="12"/>
      <c r="DQ873" s="12"/>
      <c r="DR873" s="12"/>
      <c r="DS873" s="12"/>
      <c r="DT873" s="12"/>
      <c r="DU873" s="12"/>
      <c r="DV873" s="12"/>
      <c r="DW873" s="12"/>
      <c r="DX873" s="12"/>
      <c r="DY873" s="12"/>
      <c r="DZ873" s="12"/>
      <c r="EA873" s="12"/>
      <c r="EB873" s="12"/>
      <c r="EC873" s="12"/>
      <c r="ED873" s="12"/>
      <c r="EE873" s="12"/>
      <c r="EF873" s="12"/>
      <c r="EG873" s="12"/>
      <c r="EH873" s="12"/>
      <c r="EI873" s="12"/>
      <c r="EJ873" s="12"/>
      <c r="EK873" s="12"/>
      <c r="EL873" s="12"/>
      <c r="EM873" s="12"/>
      <c r="EN873" s="12"/>
      <c r="EO873" s="12"/>
      <c r="EP873" s="12"/>
      <c r="EQ873" s="12"/>
      <c r="ER873" s="12"/>
      <c r="ES873" s="12"/>
      <c r="ET873" s="12"/>
      <c r="EU873" s="12"/>
      <c r="EV873" s="12"/>
      <c r="EW873" s="12"/>
      <c r="EX873" s="12"/>
      <c r="EY873" s="12"/>
      <c r="EZ873" s="12"/>
      <c r="FA873" s="12"/>
      <c r="FB873" s="12"/>
      <c r="FC873" s="12"/>
      <c r="FD873" s="12"/>
      <c r="FE873" s="12"/>
      <c r="FF873" s="12"/>
      <c r="FG873" s="12"/>
      <c r="FH873" s="12"/>
      <c r="FI873" s="12"/>
      <c r="FJ873" s="12"/>
      <c r="FK873" s="12"/>
      <c r="FL873" s="12"/>
      <c r="FM873" s="12"/>
      <c r="FN873" s="12"/>
      <c r="FO873" s="12"/>
      <c r="FP873" s="12"/>
      <c r="FQ873" s="12"/>
      <c r="FR873" s="12"/>
      <c r="FS873" s="12"/>
      <c r="FT873" s="12"/>
      <c r="FU873" s="12"/>
      <c r="FV873" s="12"/>
      <c r="FW873" s="12"/>
      <c r="FX873" s="12"/>
      <c r="FY873" s="12"/>
      <c r="FZ873" s="12"/>
      <c r="GA873" s="12"/>
      <c r="GB873" s="12"/>
      <c r="GC873" s="12"/>
      <c r="GD873" s="12"/>
      <c r="GE873" s="12"/>
      <c r="GF873" s="12"/>
      <c r="GG873" s="12"/>
      <c r="GH873" s="12"/>
      <c r="GI873" s="12"/>
      <c r="GJ873" s="12"/>
      <c r="GK873" s="12"/>
      <c r="GL873" s="12"/>
      <c r="GM873" s="12"/>
      <c r="GN873" s="12"/>
      <c r="GO873" s="12"/>
      <c r="GP873" s="12"/>
      <c r="GQ873" s="12"/>
      <c r="GR873" s="12"/>
      <c r="GS873" s="12"/>
      <c r="GT873" s="12"/>
      <c r="GU873" s="12"/>
      <c r="GV873" s="12"/>
      <c r="GW873" s="12"/>
      <c r="GX873" s="12"/>
      <c r="GY873" s="12"/>
      <c r="GZ873" s="12"/>
      <c r="HA873" s="12"/>
      <c r="HB873" s="12"/>
      <c r="HC873" s="12"/>
      <c r="HD873" s="12"/>
      <c r="HE873" s="12"/>
      <c r="HF873" s="12"/>
      <c r="HG873" s="12"/>
      <c r="HH873" s="12"/>
      <c r="HI873" s="12"/>
      <c r="HJ873" s="12"/>
      <c r="HK873" s="12"/>
      <c r="HL873" s="12"/>
      <c r="HM873" s="12"/>
      <c r="HN873" s="12"/>
      <c r="HO873" s="12"/>
      <c r="HP873" s="12"/>
      <c r="HQ873" s="12"/>
      <c r="HR873" s="12"/>
      <c r="HS873" s="12"/>
      <c r="HT873" s="12"/>
      <c r="HU873" s="12"/>
      <c r="HV873" s="12"/>
      <c r="HW873" s="12"/>
      <c r="HX873" s="12"/>
      <c r="HY873" s="12"/>
      <c r="HZ873" s="12"/>
      <c r="IA873" s="12"/>
      <c r="IB873" s="12"/>
      <c r="IC873" s="12"/>
      <c r="ID873" s="12"/>
      <c r="IE873" s="12"/>
      <c r="IF873" s="12"/>
      <c r="IG873" s="12"/>
      <c r="IH873" s="12"/>
      <c r="II873" s="12"/>
      <c r="IJ873" s="12"/>
      <c r="IK873" s="12"/>
    </row>
    <row r="874" spans="1:245" s="38" customFormat="1" ht="18" customHeight="1" x14ac:dyDescent="0.25">
      <c r="A874" s="69" t="s">
        <v>785</v>
      </c>
      <c r="B874" s="69"/>
      <c r="C874" s="65" t="s">
        <v>786</v>
      </c>
      <c r="D874" s="65"/>
      <c r="E874" s="65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J874" s="12"/>
      <c r="AK874" s="12"/>
      <c r="AL874" s="12"/>
      <c r="AM874" s="12"/>
      <c r="AN874" s="12"/>
      <c r="AO874" s="12"/>
      <c r="AP874" s="12"/>
      <c r="AQ874" s="12"/>
      <c r="AR874" s="12"/>
      <c r="AS874" s="12"/>
      <c r="AT874" s="12"/>
      <c r="AU874" s="12"/>
      <c r="AV874" s="12"/>
      <c r="AW874" s="12"/>
      <c r="AX874" s="12"/>
      <c r="AY874" s="12"/>
      <c r="AZ874" s="12"/>
      <c r="BA874" s="12"/>
      <c r="BB874" s="12"/>
      <c r="BC874" s="12"/>
      <c r="BD874" s="12"/>
      <c r="BE874" s="12"/>
      <c r="BF874" s="12"/>
      <c r="BG874" s="12"/>
      <c r="BH874" s="12"/>
      <c r="BI874" s="12"/>
      <c r="BJ874" s="12"/>
      <c r="BK874" s="12"/>
      <c r="BL874" s="12"/>
      <c r="BM874" s="12"/>
      <c r="BN874" s="12"/>
      <c r="BO874" s="12"/>
      <c r="BP874" s="12"/>
      <c r="BQ874" s="12"/>
      <c r="BR874" s="12"/>
      <c r="BS874" s="12"/>
      <c r="BT874" s="12"/>
      <c r="BU874" s="12"/>
      <c r="BV874" s="12"/>
      <c r="BW874" s="12"/>
      <c r="BX874" s="12"/>
      <c r="BY874" s="12"/>
      <c r="BZ874" s="12"/>
      <c r="CA874" s="12"/>
      <c r="CB874" s="12"/>
      <c r="CC874" s="12"/>
      <c r="CD874" s="12"/>
      <c r="CE874" s="12"/>
      <c r="CF874" s="12"/>
      <c r="CG874" s="12"/>
      <c r="CH874" s="12"/>
      <c r="CI874" s="12"/>
      <c r="CJ874" s="12"/>
      <c r="CK874" s="12"/>
      <c r="CL874" s="12"/>
      <c r="CM874" s="12"/>
      <c r="CN874" s="12"/>
      <c r="CO874" s="12"/>
      <c r="CP874" s="12"/>
      <c r="CQ874" s="12"/>
      <c r="CR874" s="12"/>
      <c r="CS874" s="12"/>
      <c r="CT874" s="12"/>
      <c r="CU874" s="12"/>
      <c r="CV874" s="12"/>
      <c r="CW874" s="12"/>
      <c r="CX874" s="12"/>
      <c r="CY874" s="12"/>
      <c r="CZ874" s="12"/>
      <c r="DA874" s="12"/>
      <c r="DB874" s="12"/>
      <c r="DC874" s="12"/>
      <c r="DD874" s="12"/>
      <c r="DE874" s="12"/>
      <c r="DF874" s="12"/>
      <c r="DG874" s="12"/>
      <c r="DH874" s="12"/>
      <c r="DI874" s="12"/>
      <c r="DJ874" s="12"/>
      <c r="DK874" s="12"/>
      <c r="DL874" s="12"/>
      <c r="DM874" s="12"/>
      <c r="DN874" s="12"/>
      <c r="DO874" s="12"/>
      <c r="DP874" s="12"/>
      <c r="DQ874" s="12"/>
      <c r="DR874" s="12"/>
      <c r="DS874" s="12"/>
      <c r="DT874" s="12"/>
      <c r="DU874" s="12"/>
      <c r="DV874" s="12"/>
      <c r="DW874" s="12"/>
      <c r="DX874" s="12"/>
      <c r="DY874" s="12"/>
      <c r="DZ874" s="12"/>
      <c r="EA874" s="12"/>
      <c r="EB874" s="12"/>
      <c r="EC874" s="12"/>
      <c r="ED874" s="12"/>
      <c r="EE874" s="12"/>
      <c r="EF874" s="12"/>
      <c r="EG874" s="12"/>
      <c r="EH874" s="12"/>
      <c r="EI874" s="12"/>
      <c r="EJ874" s="12"/>
      <c r="EK874" s="12"/>
      <c r="EL874" s="12"/>
      <c r="EM874" s="12"/>
      <c r="EN874" s="12"/>
      <c r="EO874" s="12"/>
      <c r="EP874" s="12"/>
      <c r="EQ874" s="12"/>
      <c r="ER874" s="12"/>
      <c r="ES874" s="12"/>
      <c r="ET874" s="12"/>
      <c r="EU874" s="12"/>
      <c r="EV874" s="12"/>
      <c r="EW874" s="12"/>
      <c r="EX874" s="12"/>
      <c r="EY874" s="12"/>
      <c r="EZ874" s="12"/>
      <c r="FA874" s="12"/>
      <c r="FB874" s="12"/>
      <c r="FC874" s="12"/>
      <c r="FD874" s="12"/>
      <c r="FE874" s="12"/>
      <c r="FF874" s="12"/>
      <c r="FG874" s="12"/>
      <c r="FH874" s="12"/>
      <c r="FI874" s="12"/>
      <c r="FJ874" s="12"/>
      <c r="FK874" s="12"/>
      <c r="FL874" s="12"/>
      <c r="FM874" s="12"/>
      <c r="FN874" s="12"/>
      <c r="FO874" s="12"/>
      <c r="FP874" s="12"/>
      <c r="FQ874" s="12"/>
      <c r="FR874" s="12"/>
      <c r="FS874" s="12"/>
      <c r="FT874" s="12"/>
      <c r="FU874" s="12"/>
      <c r="FV874" s="12"/>
      <c r="FW874" s="12"/>
      <c r="FX874" s="12"/>
      <c r="FY874" s="12"/>
      <c r="FZ874" s="12"/>
      <c r="GA874" s="12"/>
      <c r="GB874" s="12"/>
      <c r="GC874" s="12"/>
      <c r="GD874" s="12"/>
      <c r="GE874" s="12"/>
      <c r="GF874" s="12"/>
      <c r="GG874" s="12"/>
      <c r="GH874" s="12"/>
      <c r="GI874" s="12"/>
      <c r="GJ874" s="12"/>
      <c r="GK874" s="12"/>
      <c r="GL874" s="12"/>
      <c r="GM874" s="12"/>
      <c r="GN874" s="12"/>
      <c r="GO874" s="12"/>
      <c r="GP874" s="12"/>
      <c r="GQ874" s="12"/>
      <c r="GR874" s="12"/>
      <c r="GS874" s="12"/>
      <c r="GT874" s="12"/>
      <c r="GU874" s="12"/>
      <c r="GV874" s="12"/>
      <c r="GW874" s="12"/>
      <c r="GX874" s="12"/>
      <c r="GY874" s="12"/>
      <c r="GZ874" s="12"/>
      <c r="HA874" s="12"/>
      <c r="HB874" s="12"/>
      <c r="HC874" s="12"/>
      <c r="HD874" s="12"/>
      <c r="HE874" s="12"/>
      <c r="HF874" s="12"/>
      <c r="HG874" s="12"/>
      <c r="HH874" s="12"/>
      <c r="HI874" s="12"/>
      <c r="HJ874" s="12"/>
      <c r="HK874" s="12"/>
      <c r="HL874" s="12"/>
      <c r="HM874" s="12"/>
      <c r="HN874" s="12"/>
      <c r="HO874" s="12"/>
      <c r="HP874" s="12"/>
      <c r="HQ874" s="12"/>
      <c r="HR874" s="12"/>
      <c r="HS874" s="12"/>
      <c r="HT874" s="12"/>
      <c r="HU874" s="12"/>
      <c r="HV874" s="12"/>
      <c r="HW874" s="12"/>
      <c r="HX874" s="12"/>
      <c r="HY874" s="12"/>
      <c r="HZ874" s="12"/>
      <c r="IA874" s="12"/>
      <c r="IB874" s="12"/>
      <c r="IC874" s="12"/>
      <c r="ID874" s="12"/>
      <c r="IE874" s="12"/>
      <c r="IF874" s="12"/>
      <c r="IG874" s="12"/>
      <c r="IH874" s="12"/>
      <c r="II874" s="12"/>
      <c r="IJ874" s="12"/>
      <c r="IK874" s="12"/>
    </row>
    <row r="875" spans="1:245" s="38" customFormat="1" ht="18" customHeight="1" x14ac:dyDescent="0.25">
      <c r="A875" s="33"/>
      <c r="B875" s="34"/>
      <c r="C875" s="35"/>
      <c r="D875" s="36"/>
      <c r="E875" s="36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/>
      <c r="AL875" s="12"/>
      <c r="AM875" s="12"/>
      <c r="AN875" s="12"/>
      <c r="AO875" s="12"/>
      <c r="AP875" s="12"/>
      <c r="AQ875" s="12"/>
      <c r="AR875" s="12"/>
      <c r="AS875" s="12"/>
      <c r="AT875" s="12"/>
      <c r="AU875" s="12"/>
      <c r="AV875" s="12"/>
      <c r="AW875" s="12"/>
      <c r="AX875" s="12"/>
      <c r="AY875" s="12"/>
      <c r="AZ875" s="12"/>
      <c r="BA875" s="12"/>
      <c r="BB875" s="12"/>
      <c r="BC875" s="12"/>
      <c r="BD875" s="12"/>
      <c r="BE875" s="12"/>
      <c r="BF875" s="12"/>
      <c r="BG875" s="12"/>
      <c r="BH875" s="12"/>
      <c r="BI875" s="12"/>
      <c r="BJ875" s="12"/>
      <c r="BK875" s="12"/>
      <c r="BL875" s="12"/>
      <c r="BM875" s="12"/>
      <c r="BN875" s="12"/>
      <c r="BO875" s="12"/>
      <c r="BP875" s="12"/>
      <c r="BQ875" s="12"/>
      <c r="BR875" s="12"/>
      <c r="BS875" s="12"/>
      <c r="BT875" s="12"/>
      <c r="BU875" s="12"/>
      <c r="BV875" s="12"/>
      <c r="BW875" s="12"/>
      <c r="BX875" s="12"/>
      <c r="BY875" s="12"/>
      <c r="BZ875" s="12"/>
      <c r="CA875" s="12"/>
      <c r="CB875" s="12"/>
      <c r="CC875" s="12"/>
      <c r="CD875" s="12"/>
      <c r="CE875" s="12"/>
      <c r="CF875" s="12"/>
      <c r="CG875" s="12"/>
      <c r="CH875" s="12"/>
      <c r="CI875" s="12"/>
      <c r="CJ875" s="12"/>
      <c r="CK875" s="12"/>
      <c r="CL875" s="12"/>
      <c r="CM875" s="12"/>
      <c r="CN875" s="12"/>
      <c r="CO875" s="12"/>
      <c r="CP875" s="12"/>
      <c r="CQ875" s="12"/>
      <c r="CR875" s="12"/>
      <c r="CS875" s="12"/>
      <c r="CT875" s="12"/>
      <c r="CU875" s="12"/>
      <c r="CV875" s="12"/>
      <c r="CW875" s="12"/>
      <c r="CX875" s="12"/>
      <c r="CY875" s="12"/>
      <c r="CZ875" s="12"/>
      <c r="DA875" s="12"/>
      <c r="DB875" s="12"/>
      <c r="DC875" s="12"/>
      <c r="DD875" s="12"/>
      <c r="DE875" s="12"/>
      <c r="DF875" s="12"/>
      <c r="DG875" s="12"/>
      <c r="DH875" s="12"/>
      <c r="DI875" s="12"/>
      <c r="DJ875" s="12"/>
      <c r="DK875" s="12"/>
      <c r="DL875" s="12"/>
      <c r="DM875" s="12"/>
      <c r="DN875" s="12"/>
      <c r="DO875" s="12"/>
      <c r="DP875" s="12"/>
      <c r="DQ875" s="12"/>
      <c r="DR875" s="12"/>
      <c r="DS875" s="12"/>
      <c r="DT875" s="12"/>
      <c r="DU875" s="12"/>
      <c r="DV875" s="12"/>
      <c r="DW875" s="12"/>
      <c r="DX875" s="12"/>
      <c r="DY875" s="12"/>
      <c r="DZ875" s="12"/>
      <c r="EA875" s="12"/>
      <c r="EB875" s="12"/>
      <c r="EC875" s="12"/>
      <c r="ED875" s="12"/>
      <c r="EE875" s="12"/>
      <c r="EF875" s="12"/>
      <c r="EG875" s="12"/>
      <c r="EH875" s="12"/>
      <c r="EI875" s="12"/>
      <c r="EJ875" s="12"/>
      <c r="EK875" s="12"/>
      <c r="EL875" s="12"/>
      <c r="EM875" s="12"/>
      <c r="EN875" s="12"/>
      <c r="EO875" s="12"/>
      <c r="EP875" s="12"/>
      <c r="EQ875" s="12"/>
      <c r="ER875" s="12"/>
      <c r="ES875" s="12"/>
      <c r="ET875" s="12"/>
      <c r="EU875" s="12"/>
      <c r="EV875" s="12"/>
      <c r="EW875" s="12"/>
      <c r="EX875" s="12"/>
      <c r="EY875" s="12"/>
      <c r="EZ875" s="12"/>
      <c r="FA875" s="12"/>
      <c r="FB875" s="12"/>
      <c r="FC875" s="12"/>
      <c r="FD875" s="12"/>
      <c r="FE875" s="12"/>
      <c r="FF875" s="12"/>
      <c r="FG875" s="12"/>
      <c r="FH875" s="12"/>
      <c r="FI875" s="12"/>
      <c r="FJ875" s="12"/>
      <c r="FK875" s="12"/>
      <c r="FL875" s="12"/>
      <c r="FM875" s="12"/>
      <c r="FN875" s="12"/>
      <c r="FO875" s="12"/>
      <c r="FP875" s="12"/>
      <c r="FQ875" s="12"/>
      <c r="FR875" s="12"/>
      <c r="FS875" s="12"/>
      <c r="FT875" s="12"/>
      <c r="FU875" s="12"/>
      <c r="FV875" s="12"/>
      <c r="FW875" s="12"/>
      <c r="FX875" s="12"/>
      <c r="FY875" s="12"/>
      <c r="FZ875" s="12"/>
      <c r="GA875" s="12"/>
      <c r="GB875" s="12"/>
      <c r="GC875" s="12"/>
      <c r="GD875" s="12"/>
      <c r="GE875" s="12"/>
      <c r="GF875" s="12"/>
      <c r="GG875" s="12"/>
      <c r="GH875" s="12"/>
      <c r="GI875" s="12"/>
      <c r="GJ875" s="12"/>
      <c r="GK875" s="12"/>
      <c r="GL875" s="12"/>
      <c r="GM875" s="12"/>
      <c r="GN875" s="12"/>
      <c r="GO875" s="12"/>
      <c r="GP875" s="12"/>
      <c r="GQ875" s="12"/>
      <c r="GR875" s="12"/>
      <c r="GS875" s="12"/>
      <c r="GT875" s="12"/>
      <c r="GU875" s="12"/>
      <c r="GV875" s="12"/>
      <c r="GW875" s="12"/>
      <c r="GX875" s="12"/>
      <c r="GY875" s="12"/>
      <c r="GZ875" s="12"/>
      <c r="HA875" s="12"/>
      <c r="HB875" s="12"/>
      <c r="HC875" s="12"/>
      <c r="HD875" s="12"/>
      <c r="HE875" s="12"/>
      <c r="HF875" s="12"/>
      <c r="HG875" s="12"/>
      <c r="HH875" s="12"/>
      <c r="HI875" s="12"/>
      <c r="HJ875" s="12"/>
      <c r="HK875" s="12"/>
      <c r="HL875" s="12"/>
      <c r="HM875" s="12"/>
      <c r="HN875" s="12"/>
      <c r="HO875" s="12"/>
      <c r="HP875" s="12"/>
      <c r="HQ875" s="12"/>
      <c r="HR875" s="12"/>
      <c r="HS875" s="12"/>
      <c r="HT875" s="12"/>
      <c r="HU875" s="12"/>
      <c r="HV875" s="12"/>
      <c r="HW875" s="12"/>
      <c r="HX875" s="12"/>
      <c r="HY875" s="12"/>
      <c r="HZ875" s="12"/>
      <c r="IA875" s="12"/>
      <c r="IB875" s="12"/>
      <c r="IC875" s="12"/>
      <c r="ID875" s="12"/>
      <c r="IE875" s="12"/>
      <c r="IF875" s="12"/>
      <c r="IG875" s="12"/>
      <c r="IH875" s="12"/>
      <c r="II875" s="12"/>
      <c r="IJ875" s="12"/>
      <c r="IK875" s="12"/>
    </row>
    <row r="876" spans="1:245" s="38" customFormat="1" ht="18" customHeight="1" x14ac:dyDescent="0.25">
      <c r="A876" s="33"/>
      <c r="B876" s="34"/>
      <c r="C876" s="35"/>
      <c r="D876" s="36"/>
      <c r="E876" s="36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J876" s="12"/>
      <c r="AK876" s="12"/>
      <c r="AL876" s="12"/>
      <c r="AM876" s="12"/>
      <c r="AN876" s="12"/>
      <c r="AO876" s="12"/>
      <c r="AP876" s="12"/>
      <c r="AQ876" s="12"/>
      <c r="AR876" s="12"/>
      <c r="AS876" s="12"/>
      <c r="AT876" s="12"/>
      <c r="AU876" s="12"/>
      <c r="AV876" s="12"/>
      <c r="AW876" s="12"/>
      <c r="AX876" s="12"/>
      <c r="AY876" s="12"/>
      <c r="AZ876" s="12"/>
      <c r="BA876" s="12"/>
      <c r="BB876" s="12"/>
      <c r="BC876" s="12"/>
      <c r="BD876" s="12"/>
      <c r="BE876" s="12"/>
      <c r="BF876" s="12"/>
      <c r="BG876" s="12"/>
      <c r="BH876" s="12"/>
      <c r="BI876" s="12"/>
      <c r="BJ876" s="12"/>
      <c r="BK876" s="12"/>
      <c r="BL876" s="12"/>
      <c r="BM876" s="12"/>
      <c r="BN876" s="12"/>
      <c r="BO876" s="12"/>
      <c r="BP876" s="12"/>
      <c r="BQ876" s="12"/>
      <c r="BR876" s="12"/>
      <c r="BS876" s="12"/>
      <c r="BT876" s="12"/>
      <c r="BU876" s="12"/>
      <c r="BV876" s="12"/>
      <c r="BW876" s="12"/>
      <c r="BX876" s="12"/>
      <c r="BY876" s="12"/>
      <c r="BZ876" s="12"/>
      <c r="CA876" s="12"/>
      <c r="CB876" s="12"/>
      <c r="CC876" s="12"/>
      <c r="CD876" s="12"/>
      <c r="CE876" s="12"/>
      <c r="CF876" s="12"/>
      <c r="CG876" s="12"/>
      <c r="CH876" s="12"/>
      <c r="CI876" s="12"/>
      <c r="CJ876" s="12"/>
      <c r="CK876" s="12"/>
      <c r="CL876" s="12"/>
      <c r="CM876" s="12"/>
      <c r="CN876" s="12"/>
      <c r="CO876" s="12"/>
      <c r="CP876" s="12"/>
      <c r="CQ876" s="12"/>
      <c r="CR876" s="12"/>
      <c r="CS876" s="12"/>
      <c r="CT876" s="12"/>
      <c r="CU876" s="12"/>
      <c r="CV876" s="12"/>
      <c r="CW876" s="12"/>
      <c r="CX876" s="12"/>
      <c r="CY876" s="12"/>
      <c r="CZ876" s="12"/>
      <c r="DA876" s="12"/>
      <c r="DB876" s="12"/>
      <c r="DC876" s="12"/>
      <c r="DD876" s="12"/>
      <c r="DE876" s="12"/>
      <c r="DF876" s="12"/>
      <c r="DG876" s="12"/>
      <c r="DH876" s="12"/>
      <c r="DI876" s="12"/>
      <c r="DJ876" s="12"/>
      <c r="DK876" s="12"/>
      <c r="DL876" s="12"/>
      <c r="DM876" s="12"/>
      <c r="DN876" s="12"/>
      <c r="DO876" s="12"/>
      <c r="DP876" s="12"/>
      <c r="DQ876" s="12"/>
      <c r="DR876" s="12"/>
      <c r="DS876" s="12"/>
      <c r="DT876" s="12"/>
      <c r="DU876" s="12"/>
      <c r="DV876" s="12"/>
      <c r="DW876" s="12"/>
      <c r="DX876" s="12"/>
      <c r="DY876" s="12"/>
      <c r="DZ876" s="12"/>
      <c r="EA876" s="12"/>
      <c r="EB876" s="12"/>
      <c r="EC876" s="12"/>
      <c r="ED876" s="12"/>
      <c r="EE876" s="12"/>
      <c r="EF876" s="12"/>
      <c r="EG876" s="12"/>
      <c r="EH876" s="12"/>
      <c r="EI876" s="12"/>
      <c r="EJ876" s="12"/>
      <c r="EK876" s="12"/>
      <c r="EL876" s="12"/>
      <c r="EM876" s="12"/>
      <c r="EN876" s="12"/>
      <c r="EO876" s="12"/>
      <c r="EP876" s="12"/>
      <c r="EQ876" s="12"/>
      <c r="ER876" s="12"/>
      <c r="ES876" s="12"/>
      <c r="ET876" s="12"/>
      <c r="EU876" s="12"/>
      <c r="EV876" s="12"/>
      <c r="EW876" s="12"/>
      <c r="EX876" s="12"/>
      <c r="EY876" s="12"/>
      <c r="EZ876" s="12"/>
      <c r="FA876" s="12"/>
      <c r="FB876" s="12"/>
      <c r="FC876" s="12"/>
      <c r="FD876" s="12"/>
      <c r="FE876" s="12"/>
      <c r="FF876" s="12"/>
      <c r="FG876" s="12"/>
      <c r="FH876" s="12"/>
      <c r="FI876" s="12"/>
      <c r="FJ876" s="12"/>
      <c r="FK876" s="12"/>
      <c r="FL876" s="12"/>
      <c r="FM876" s="12"/>
      <c r="FN876" s="12"/>
      <c r="FO876" s="12"/>
      <c r="FP876" s="12"/>
      <c r="FQ876" s="12"/>
      <c r="FR876" s="12"/>
      <c r="FS876" s="12"/>
      <c r="FT876" s="12"/>
      <c r="FU876" s="12"/>
      <c r="FV876" s="12"/>
      <c r="FW876" s="12"/>
      <c r="FX876" s="12"/>
      <c r="FY876" s="12"/>
      <c r="FZ876" s="12"/>
      <c r="GA876" s="12"/>
      <c r="GB876" s="12"/>
      <c r="GC876" s="12"/>
      <c r="GD876" s="12"/>
      <c r="GE876" s="12"/>
      <c r="GF876" s="12"/>
      <c r="GG876" s="12"/>
      <c r="GH876" s="12"/>
      <c r="GI876" s="12"/>
      <c r="GJ876" s="12"/>
      <c r="GK876" s="12"/>
      <c r="GL876" s="12"/>
      <c r="GM876" s="12"/>
      <c r="GN876" s="12"/>
      <c r="GO876" s="12"/>
      <c r="GP876" s="12"/>
      <c r="GQ876" s="12"/>
      <c r="GR876" s="12"/>
      <c r="GS876" s="12"/>
      <c r="GT876" s="12"/>
      <c r="GU876" s="12"/>
      <c r="GV876" s="12"/>
      <c r="GW876" s="12"/>
      <c r="GX876" s="12"/>
      <c r="GY876" s="12"/>
      <c r="GZ876" s="12"/>
      <c r="HA876" s="12"/>
      <c r="HB876" s="12"/>
      <c r="HC876" s="12"/>
      <c r="HD876" s="12"/>
      <c r="HE876" s="12"/>
      <c r="HF876" s="12"/>
      <c r="HG876" s="12"/>
      <c r="HH876" s="12"/>
      <c r="HI876" s="12"/>
      <c r="HJ876" s="12"/>
      <c r="HK876" s="12"/>
      <c r="HL876" s="12"/>
      <c r="HM876" s="12"/>
      <c r="HN876" s="12"/>
      <c r="HO876" s="12"/>
      <c r="HP876" s="12"/>
      <c r="HQ876" s="12"/>
      <c r="HR876" s="12"/>
      <c r="HS876" s="12"/>
      <c r="HT876" s="12"/>
      <c r="HU876" s="12"/>
      <c r="HV876" s="12"/>
      <c r="HW876" s="12"/>
      <c r="HX876" s="12"/>
      <c r="HY876" s="12"/>
      <c r="HZ876" s="12"/>
      <c r="IA876" s="12"/>
      <c r="IB876" s="12"/>
      <c r="IC876" s="12"/>
      <c r="ID876" s="12"/>
      <c r="IE876" s="12"/>
      <c r="IF876" s="12"/>
      <c r="IG876" s="12"/>
      <c r="IH876" s="12"/>
      <c r="II876" s="12"/>
      <c r="IJ876" s="12"/>
      <c r="IK876" s="12"/>
    </row>
    <row r="877" spans="1:245" s="38" customFormat="1" ht="18" customHeight="1" x14ac:dyDescent="0.25">
      <c r="A877" s="33"/>
      <c r="B877" s="34"/>
      <c r="C877" s="35"/>
      <c r="D877" s="36"/>
      <c r="E877" s="36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  <c r="AN877" s="12"/>
      <c r="AO877" s="12"/>
      <c r="AP877" s="12"/>
      <c r="AQ877" s="12"/>
      <c r="AR877" s="12"/>
      <c r="AS877" s="12"/>
      <c r="AT877" s="12"/>
      <c r="AU877" s="12"/>
      <c r="AV877" s="12"/>
      <c r="AW877" s="12"/>
      <c r="AX877" s="12"/>
      <c r="AY877" s="12"/>
      <c r="AZ877" s="12"/>
      <c r="BA877" s="12"/>
      <c r="BB877" s="12"/>
      <c r="BC877" s="12"/>
      <c r="BD877" s="12"/>
      <c r="BE877" s="12"/>
      <c r="BF877" s="12"/>
      <c r="BG877" s="12"/>
      <c r="BH877" s="12"/>
      <c r="BI877" s="12"/>
      <c r="BJ877" s="12"/>
      <c r="BK877" s="12"/>
      <c r="BL877" s="12"/>
      <c r="BM877" s="12"/>
      <c r="BN877" s="12"/>
      <c r="BO877" s="12"/>
      <c r="BP877" s="12"/>
      <c r="BQ877" s="12"/>
      <c r="BR877" s="12"/>
      <c r="BS877" s="12"/>
      <c r="BT877" s="12"/>
      <c r="BU877" s="12"/>
      <c r="BV877" s="12"/>
      <c r="BW877" s="12"/>
      <c r="BX877" s="12"/>
      <c r="BY877" s="12"/>
      <c r="BZ877" s="12"/>
      <c r="CA877" s="12"/>
      <c r="CB877" s="12"/>
      <c r="CC877" s="12"/>
      <c r="CD877" s="12"/>
      <c r="CE877" s="12"/>
      <c r="CF877" s="12"/>
      <c r="CG877" s="12"/>
      <c r="CH877" s="12"/>
      <c r="CI877" s="12"/>
      <c r="CJ877" s="12"/>
      <c r="CK877" s="12"/>
      <c r="CL877" s="12"/>
      <c r="CM877" s="12"/>
      <c r="CN877" s="12"/>
      <c r="CO877" s="12"/>
      <c r="CP877" s="12"/>
      <c r="CQ877" s="12"/>
      <c r="CR877" s="12"/>
      <c r="CS877" s="12"/>
      <c r="CT877" s="12"/>
      <c r="CU877" s="12"/>
      <c r="CV877" s="12"/>
      <c r="CW877" s="12"/>
      <c r="CX877" s="12"/>
      <c r="CY877" s="12"/>
      <c r="CZ877" s="12"/>
      <c r="DA877" s="12"/>
      <c r="DB877" s="12"/>
      <c r="DC877" s="12"/>
      <c r="DD877" s="12"/>
      <c r="DE877" s="12"/>
      <c r="DF877" s="12"/>
      <c r="DG877" s="12"/>
      <c r="DH877" s="12"/>
      <c r="DI877" s="12"/>
      <c r="DJ877" s="12"/>
      <c r="DK877" s="12"/>
      <c r="DL877" s="12"/>
      <c r="DM877" s="12"/>
      <c r="DN877" s="12"/>
      <c r="DO877" s="12"/>
      <c r="DP877" s="12"/>
      <c r="DQ877" s="12"/>
      <c r="DR877" s="12"/>
      <c r="DS877" s="12"/>
      <c r="DT877" s="12"/>
      <c r="DU877" s="12"/>
      <c r="DV877" s="12"/>
      <c r="DW877" s="12"/>
      <c r="DX877" s="12"/>
      <c r="DY877" s="12"/>
      <c r="DZ877" s="12"/>
      <c r="EA877" s="12"/>
      <c r="EB877" s="12"/>
      <c r="EC877" s="12"/>
      <c r="ED877" s="12"/>
      <c r="EE877" s="12"/>
      <c r="EF877" s="12"/>
      <c r="EG877" s="12"/>
      <c r="EH877" s="12"/>
      <c r="EI877" s="12"/>
      <c r="EJ877" s="12"/>
      <c r="EK877" s="12"/>
      <c r="EL877" s="12"/>
      <c r="EM877" s="12"/>
      <c r="EN877" s="12"/>
      <c r="EO877" s="12"/>
      <c r="EP877" s="12"/>
      <c r="EQ877" s="12"/>
      <c r="ER877" s="12"/>
      <c r="ES877" s="12"/>
      <c r="ET877" s="12"/>
      <c r="EU877" s="12"/>
      <c r="EV877" s="12"/>
      <c r="EW877" s="12"/>
      <c r="EX877" s="12"/>
      <c r="EY877" s="12"/>
      <c r="EZ877" s="12"/>
      <c r="FA877" s="12"/>
      <c r="FB877" s="12"/>
      <c r="FC877" s="12"/>
      <c r="FD877" s="12"/>
      <c r="FE877" s="12"/>
      <c r="FF877" s="12"/>
      <c r="FG877" s="12"/>
      <c r="FH877" s="12"/>
      <c r="FI877" s="12"/>
      <c r="FJ877" s="12"/>
      <c r="FK877" s="12"/>
      <c r="FL877" s="12"/>
      <c r="FM877" s="12"/>
      <c r="FN877" s="12"/>
      <c r="FO877" s="12"/>
      <c r="FP877" s="12"/>
      <c r="FQ877" s="12"/>
      <c r="FR877" s="12"/>
      <c r="FS877" s="12"/>
      <c r="FT877" s="12"/>
      <c r="FU877" s="12"/>
      <c r="FV877" s="12"/>
      <c r="FW877" s="12"/>
      <c r="FX877" s="12"/>
      <c r="FY877" s="12"/>
      <c r="FZ877" s="12"/>
      <c r="GA877" s="12"/>
      <c r="GB877" s="12"/>
      <c r="GC877" s="12"/>
      <c r="GD877" s="12"/>
      <c r="GE877" s="12"/>
      <c r="GF877" s="12"/>
      <c r="GG877" s="12"/>
      <c r="GH877" s="12"/>
      <c r="GI877" s="12"/>
      <c r="GJ877" s="12"/>
      <c r="GK877" s="12"/>
      <c r="GL877" s="12"/>
      <c r="GM877" s="12"/>
      <c r="GN877" s="12"/>
      <c r="GO877" s="12"/>
      <c r="GP877" s="12"/>
      <c r="GQ877" s="12"/>
      <c r="GR877" s="12"/>
      <c r="GS877" s="12"/>
      <c r="GT877" s="12"/>
      <c r="GU877" s="12"/>
      <c r="GV877" s="12"/>
      <c r="GW877" s="12"/>
      <c r="GX877" s="12"/>
      <c r="GY877" s="12"/>
      <c r="GZ877" s="12"/>
      <c r="HA877" s="12"/>
      <c r="HB877" s="12"/>
      <c r="HC877" s="12"/>
      <c r="HD877" s="12"/>
      <c r="HE877" s="12"/>
      <c r="HF877" s="12"/>
      <c r="HG877" s="12"/>
      <c r="HH877" s="12"/>
      <c r="HI877" s="12"/>
      <c r="HJ877" s="12"/>
      <c r="HK877" s="12"/>
      <c r="HL877" s="12"/>
      <c r="HM877" s="12"/>
      <c r="HN877" s="12"/>
      <c r="HO877" s="12"/>
      <c r="HP877" s="12"/>
      <c r="HQ877" s="12"/>
      <c r="HR877" s="12"/>
      <c r="HS877" s="12"/>
      <c r="HT877" s="12"/>
      <c r="HU877" s="12"/>
      <c r="HV877" s="12"/>
      <c r="HW877" s="12"/>
      <c r="HX877" s="12"/>
      <c r="HY877" s="12"/>
      <c r="HZ877" s="12"/>
      <c r="IA877" s="12"/>
      <c r="IB877" s="12"/>
      <c r="IC877" s="12"/>
      <c r="ID877" s="12"/>
      <c r="IE877" s="12"/>
      <c r="IF877" s="12"/>
      <c r="IG877" s="12"/>
      <c r="IH877" s="12"/>
      <c r="II877" s="12"/>
      <c r="IJ877" s="12"/>
      <c r="IK877" s="12"/>
    </row>
    <row r="878" spans="1:245" s="38" customFormat="1" ht="18" customHeight="1" x14ac:dyDescent="0.25">
      <c r="A878" s="33"/>
      <c r="B878" s="34"/>
      <c r="C878" s="35"/>
      <c r="D878" s="36"/>
      <c r="E878" s="36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J878" s="12"/>
      <c r="AK878" s="12"/>
      <c r="AL878" s="12"/>
      <c r="AM878" s="12"/>
      <c r="AN878" s="12"/>
      <c r="AO878" s="12"/>
      <c r="AP878" s="12"/>
      <c r="AQ878" s="12"/>
      <c r="AR878" s="12"/>
      <c r="AS878" s="12"/>
      <c r="AT878" s="12"/>
      <c r="AU878" s="12"/>
      <c r="AV878" s="12"/>
      <c r="AW878" s="12"/>
      <c r="AX878" s="12"/>
      <c r="AY878" s="12"/>
      <c r="AZ878" s="12"/>
      <c r="BA878" s="12"/>
      <c r="BB878" s="12"/>
      <c r="BC878" s="12"/>
      <c r="BD878" s="12"/>
      <c r="BE878" s="12"/>
      <c r="BF878" s="12"/>
      <c r="BG878" s="12"/>
      <c r="BH878" s="12"/>
      <c r="BI878" s="12"/>
      <c r="BJ878" s="12"/>
      <c r="BK878" s="12"/>
      <c r="BL878" s="12"/>
      <c r="BM878" s="12"/>
      <c r="BN878" s="12"/>
      <c r="BO878" s="12"/>
      <c r="BP878" s="12"/>
      <c r="BQ878" s="12"/>
      <c r="BR878" s="12"/>
      <c r="BS878" s="12"/>
      <c r="BT878" s="12"/>
      <c r="BU878" s="12"/>
      <c r="BV878" s="12"/>
      <c r="BW878" s="12"/>
      <c r="BX878" s="12"/>
      <c r="BY878" s="12"/>
      <c r="BZ878" s="12"/>
      <c r="CA878" s="12"/>
      <c r="CB878" s="12"/>
      <c r="CC878" s="12"/>
      <c r="CD878" s="12"/>
      <c r="CE878" s="12"/>
      <c r="CF878" s="12"/>
      <c r="CG878" s="12"/>
      <c r="CH878" s="12"/>
      <c r="CI878" s="12"/>
      <c r="CJ878" s="12"/>
      <c r="CK878" s="12"/>
      <c r="CL878" s="12"/>
      <c r="CM878" s="12"/>
      <c r="CN878" s="12"/>
      <c r="CO878" s="12"/>
      <c r="CP878" s="12"/>
      <c r="CQ878" s="12"/>
      <c r="CR878" s="12"/>
      <c r="CS878" s="12"/>
      <c r="CT878" s="12"/>
      <c r="CU878" s="12"/>
      <c r="CV878" s="12"/>
      <c r="CW878" s="12"/>
      <c r="CX878" s="12"/>
      <c r="CY878" s="12"/>
      <c r="CZ878" s="12"/>
      <c r="DA878" s="12"/>
      <c r="DB878" s="12"/>
      <c r="DC878" s="12"/>
      <c r="DD878" s="12"/>
      <c r="DE878" s="12"/>
      <c r="DF878" s="12"/>
      <c r="DG878" s="12"/>
      <c r="DH878" s="12"/>
      <c r="DI878" s="12"/>
      <c r="DJ878" s="12"/>
      <c r="DK878" s="12"/>
      <c r="DL878" s="12"/>
      <c r="DM878" s="12"/>
      <c r="DN878" s="12"/>
      <c r="DO878" s="12"/>
      <c r="DP878" s="12"/>
      <c r="DQ878" s="12"/>
      <c r="DR878" s="12"/>
      <c r="DS878" s="12"/>
      <c r="DT878" s="12"/>
      <c r="DU878" s="12"/>
      <c r="DV878" s="12"/>
      <c r="DW878" s="12"/>
      <c r="DX878" s="12"/>
      <c r="DY878" s="12"/>
      <c r="DZ878" s="12"/>
      <c r="EA878" s="12"/>
      <c r="EB878" s="12"/>
      <c r="EC878" s="12"/>
      <c r="ED878" s="12"/>
      <c r="EE878" s="12"/>
      <c r="EF878" s="12"/>
      <c r="EG878" s="12"/>
      <c r="EH878" s="12"/>
      <c r="EI878" s="12"/>
      <c r="EJ878" s="12"/>
      <c r="EK878" s="12"/>
      <c r="EL878" s="12"/>
      <c r="EM878" s="12"/>
      <c r="EN878" s="12"/>
      <c r="EO878" s="12"/>
      <c r="EP878" s="12"/>
      <c r="EQ878" s="12"/>
      <c r="ER878" s="12"/>
      <c r="ES878" s="12"/>
      <c r="ET878" s="12"/>
      <c r="EU878" s="12"/>
      <c r="EV878" s="12"/>
      <c r="EW878" s="12"/>
      <c r="EX878" s="12"/>
      <c r="EY878" s="12"/>
      <c r="EZ878" s="12"/>
      <c r="FA878" s="12"/>
      <c r="FB878" s="12"/>
      <c r="FC878" s="12"/>
      <c r="FD878" s="12"/>
      <c r="FE878" s="12"/>
      <c r="FF878" s="12"/>
      <c r="FG878" s="12"/>
      <c r="FH878" s="12"/>
      <c r="FI878" s="12"/>
      <c r="FJ878" s="12"/>
      <c r="FK878" s="12"/>
      <c r="FL878" s="12"/>
      <c r="FM878" s="12"/>
      <c r="FN878" s="12"/>
      <c r="FO878" s="12"/>
      <c r="FP878" s="12"/>
      <c r="FQ878" s="12"/>
      <c r="FR878" s="12"/>
      <c r="FS878" s="12"/>
      <c r="FT878" s="12"/>
      <c r="FU878" s="12"/>
      <c r="FV878" s="12"/>
      <c r="FW878" s="12"/>
      <c r="FX878" s="12"/>
      <c r="FY878" s="12"/>
      <c r="FZ878" s="12"/>
      <c r="GA878" s="12"/>
      <c r="GB878" s="12"/>
      <c r="GC878" s="12"/>
      <c r="GD878" s="12"/>
      <c r="GE878" s="12"/>
      <c r="GF878" s="12"/>
      <c r="GG878" s="12"/>
      <c r="GH878" s="12"/>
      <c r="GI878" s="12"/>
      <c r="GJ878" s="12"/>
      <c r="GK878" s="12"/>
      <c r="GL878" s="12"/>
      <c r="GM878" s="12"/>
      <c r="GN878" s="12"/>
      <c r="GO878" s="12"/>
      <c r="GP878" s="12"/>
      <c r="GQ878" s="12"/>
      <c r="GR878" s="12"/>
      <c r="GS878" s="12"/>
      <c r="GT878" s="12"/>
      <c r="GU878" s="12"/>
      <c r="GV878" s="12"/>
      <c r="GW878" s="12"/>
      <c r="GX878" s="12"/>
      <c r="GY878" s="12"/>
      <c r="GZ878" s="12"/>
      <c r="HA878" s="12"/>
      <c r="HB878" s="12"/>
      <c r="HC878" s="12"/>
      <c r="HD878" s="12"/>
      <c r="HE878" s="12"/>
      <c r="HF878" s="12"/>
      <c r="HG878" s="12"/>
      <c r="HH878" s="12"/>
      <c r="HI878" s="12"/>
      <c r="HJ878" s="12"/>
      <c r="HK878" s="12"/>
      <c r="HL878" s="12"/>
      <c r="HM878" s="12"/>
      <c r="HN878" s="12"/>
      <c r="HO878" s="12"/>
      <c r="HP878" s="12"/>
      <c r="HQ878" s="12"/>
      <c r="HR878" s="12"/>
      <c r="HS878" s="12"/>
      <c r="HT878" s="12"/>
      <c r="HU878" s="12"/>
      <c r="HV878" s="12"/>
      <c r="HW878" s="12"/>
      <c r="HX878" s="12"/>
      <c r="HY878" s="12"/>
      <c r="HZ878" s="12"/>
      <c r="IA878" s="12"/>
      <c r="IB878" s="12"/>
      <c r="IC878" s="12"/>
      <c r="ID878" s="12"/>
      <c r="IE878" s="12"/>
      <c r="IF878" s="12"/>
      <c r="IG878" s="12"/>
      <c r="IH878" s="12"/>
      <c r="II878" s="12"/>
      <c r="IJ878" s="12"/>
      <c r="IK878" s="12"/>
    </row>
    <row r="879" spans="1:245" s="38" customFormat="1" ht="18" customHeight="1" x14ac:dyDescent="0.25">
      <c r="A879" s="64" t="s">
        <v>787</v>
      </c>
      <c r="B879" s="64"/>
      <c r="C879" s="65" t="s">
        <v>788</v>
      </c>
      <c r="D879" s="65"/>
      <c r="E879" s="65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J879" s="12"/>
      <c r="AK879" s="12"/>
      <c r="AL879" s="12"/>
      <c r="AM879" s="12"/>
      <c r="AN879" s="12"/>
      <c r="AO879" s="12"/>
      <c r="AP879" s="12"/>
      <c r="AQ879" s="12"/>
      <c r="AR879" s="12"/>
      <c r="AS879" s="12"/>
      <c r="AT879" s="12"/>
      <c r="AU879" s="12"/>
      <c r="AV879" s="12"/>
      <c r="AW879" s="12"/>
      <c r="AX879" s="12"/>
      <c r="AY879" s="12"/>
      <c r="AZ879" s="12"/>
      <c r="BA879" s="12"/>
      <c r="BB879" s="12"/>
      <c r="BC879" s="12"/>
      <c r="BD879" s="12"/>
      <c r="BE879" s="12"/>
      <c r="BF879" s="12"/>
      <c r="BG879" s="12"/>
      <c r="BH879" s="12"/>
      <c r="BI879" s="12"/>
      <c r="BJ879" s="12"/>
      <c r="BK879" s="12"/>
      <c r="BL879" s="12"/>
      <c r="BM879" s="12"/>
      <c r="BN879" s="12"/>
      <c r="BO879" s="12"/>
      <c r="BP879" s="12"/>
      <c r="BQ879" s="12"/>
      <c r="BR879" s="12"/>
      <c r="BS879" s="12"/>
      <c r="BT879" s="12"/>
      <c r="BU879" s="12"/>
      <c r="BV879" s="12"/>
      <c r="BW879" s="12"/>
      <c r="BX879" s="12"/>
      <c r="BY879" s="12"/>
      <c r="BZ879" s="12"/>
      <c r="CA879" s="12"/>
      <c r="CB879" s="12"/>
      <c r="CC879" s="12"/>
      <c r="CD879" s="12"/>
      <c r="CE879" s="12"/>
      <c r="CF879" s="12"/>
      <c r="CG879" s="12"/>
      <c r="CH879" s="12"/>
      <c r="CI879" s="12"/>
      <c r="CJ879" s="12"/>
      <c r="CK879" s="12"/>
      <c r="CL879" s="12"/>
      <c r="CM879" s="12"/>
      <c r="CN879" s="12"/>
      <c r="CO879" s="12"/>
      <c r="CP879" s="12"/>
      <c r="CQ879" s="12"/>
      <c r="CR879" s="12"/>
      <c r="CS879" s="12"/>
      <c r="CT879" s="12"/>
      <c r="CU879" s="12"/>
      <c r="CV879" s="12"/>
      <c r="CW879" s="12"/>
      <c r="CX879" s="12"/>
      <c r="CY879" s="12"/>
      <c r="CZ879" s="12"/>
      <c r="DA879" s="12"/>
      <c r="DB879" s="12"/>
      <c r="DC879" s="12"/>
      <c r="DD879" s="12"/>
      <c r="DE879" s="12"/>
      <c r="DF879" s="12"/>
      <c r="DG879" s="12"/>
      <c r="DH879" s="12"/>
      <c r="DI879" s="12"/>
      <c r="DJ879" s="12"/>
      <c r="DK879" s="12"/>
      <c r="DL879" s="12"/>
      <c r="DM879" s="12"/>
      <c r="DN879" s="12"/>
      <c r="DO879" s="12"/>
      <c r="DP879" s="12"/>
      <c r="DQ879" s="12"/>
      <c r="DR879" s="12"/>
      <c r="DS879" s="12"/>
      <c r="DT879" s="12"/>
      <c r="DU879" s="12"/>
      <c r="DV879" s="12"/>
      <c r="DW879" s="12"/>
      <c r="DX879" s="12"/>
      <c r="DY879" s="12"/>
      <c r="DZ879" s="12"/>
      <c r="EA879" s="12"/>
      <c r="EB879" s="12"/>
      <c r="EC879" s="12"/>
      <c r="ED879" s="12"/>
      <c r="EE879" s="12"/>
      <c r="EF879" s="12"/>
      <c r="EG879" s="12"/>
      <c r="EH879" s="12"/>
      <c r="EI879" s="12"/>
      <c r="EJ879" s="12"/>
      <c r="EK879" s="12"/>
      <c r="EL879" s="12"/>
      <c r="EM879" s="12"/>
      <c r="EN879" s="12"/>
      <c r="EO879" s="12"/>
      <c r="EP879" s="12"/>
      <c r="EQ879" s="12"/>
      <c r="ER879" s="12"/>
      <c r="ES879" s="12"/>
      <c r="ET879" s="12"/>
      <c r="EU879" s="12"/>
      <c r="EV879" s="12"/>
      <c r="EW879" s="12"/>
      <c r="EX879" s="12"/>
      <c r="EY879" s="12"/>
      <c r="EZ879" s="12"/>
      <c r="FA879" s="12"/>
      <c r="FB879" s="12"/>
      <c r="FC879" s="12"/>
      <c r="FD879" s="12"/>
      <c r="FE879" s="12"/>
      <c r="FF879" s="12"/>
      <c r="FG879" s="12"/>
      <c r="FH879" s="12"/>
      <c r="FI879" s="12"/>
      <c r="FJ879" s="12"/>
      <c r="FK879" s="12"/>
      <c r="FL879" s="12"/>
      <c r="FM879" s="12"/>
      <c r="FN879" s="12"/>
      <c r="FO879" s="12"/>
      <c r="FP879" s="12"/>
      <c r="FQ879" s="12"/>
      <c r="FR879" s="12"/>
      <c r="FS879" s="12"/>
      <c r="FT879" s="12"/>
      <c r="FU879" s="12"/>
      <c r="FV879" s="12"/>
      <c r="FW879" s="12"/>
      <c r="FX879" s="12"/>
      <c r="FY879" s="12"/>
      <c r="FZ879" s="12"/>
      <c r="GA879" s="12"/>
      <c r="GB879" s="12"/>
      <c r="GC879" s="12"/>
      <c r="GD879" s="12"/>
      <c r="GE879" s="12"/>
      <c r="GF879" s="12"/>
      <c r="GG879" s="12"/>
      <c r="GH879" s="12"/>
      <c r="GI879" s="12"/>
      <c r="GJ879" s="12"/>
      <c r="GK879" s="12"/>
      <c r="GL879" s="12"/>
      <c r="GM879" s="12"/>
      <c r="GN879" s="12"/>
      <c r="GO879" s="12"/>
      <c r="GP879" s="12"/>
      <c r="GQ879" s="12"/>
      <c r="GR879" s="12"/>
      <c r="GS879" s="12"/>
      <c r="GT879" s="12"/>
      <c r="GU879" s="12"/>
      <c r="GV879" s="12"/>
      <c r="GW879" s="12"/>
      <c r="GX879" s="12"/>
      <c r="GY879" s="12"/>
      <c r="GZ879" s="12"/>
      <c r="HA879" s="12"/>
      <c r="HB879" s="12"/>
      <c r="HC879" s="12"/>
      <c r="HD879" s="12"/>
      <c r="HE879" s="12"/>
      <c r="HF879" s="12"/>
      <c r="HG879" s="12"/>
      <c r="HH879" s="12"/>
      <c r="HI879" s="12"/>
      <c r="HJ879" s="12"/>
      <c r="HK879" s="12"/>
      <c r="HL879" s="12"/>
      <c r="HM879" s="12"/>
      <c r="HN879" s="12"/>
      <c r="HO879" s="12"/>
      <c r="HP879" s="12"/>
      <c r="HQ879" s="12"/>
      <c r="HR879" s="12"/>
      <c r="HS879" s="12"/>
      <c r="HT879" s="12"/>
      <c r="HU879" s="12"/>
      <c r="HV879" s="12"/>
      <c r="HW879" s="12"/>
      <c r="HX879" s="12"/>
      <c r="HY879" s="12"/>
      <c r="HZ879" s="12"/>
      <c r="IA879" s="12"/>
      <c r="IB879" s="12"/>
      <c r="IC879" s="12"/>
      <c r="ID879" s="12"/>
      <c r="IE879" s="12"/>
      <c r="IF879" s="12"/>
      <c r="IG879" s="12"/>
      <c r="IH879" s="12"/>
      <c r="II879" s="12"/>
      <c r="IJ879" s="12"/>
      <c r="IK879" s="12"/>
    </row>
    <row r="880" spans="1:245" s="38" customFormat="1" ht="15" x14ac:dyDescent="0.25">
      <c r="A880" s="51"/>
      <c r="B880" s="51"/>
      <c r="C880" s="66"/>
      <c r="D880" s="66"/>
      <c r="E880" s="66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/>
      <c r="AL880" s="12"/>
      <c r="AM880" s="12"/>
      <c r="AN880" s="12"/>
      <c r="AO880" s="12"/>
      <c r="AP880" s="12"/>
      <c r="AQ880" s="12"/>
      <c r="AR880" s="12"/>
      <c r="AS880" s="12"/>
      <c r="AT880" s="12"/>
      <c r="AU880" s="12"/>
      <c r="AV880" s="12"/>
      <c r="AW880" s="12"/>
      <c r="AX880" s="12"/>
      <c r="AY880" s="12"/>
      <c r="AZ880" s="12"/>
      <c r="BA880" s="12"/>
      <c r="BB880" s="12"/>
      <c r="BC880" s="12"/>
      <c r="BD880" s="12"/>
      <c r="BE880" s="12"/>
      <c r="BF880" s="12"/>
      <c r="BG880" s="12"/>
      <c r="BH880" s="12"/>
      <c r="BI880" s="12"/>
      <c r="BJ880" s="12"/>
      <c r="BK880" s="12"/>
      <c r="BL880" s="12"/>
      <c r="BM880" s="12"/>
      <c r="BN880" s="12"/>
      <c r="BO880" s="12"/>
      <c r="BP880" s="12"/>
      <c r="BQ880" s="12"/>
      <c r="BR880" s="12"/>
      <c r="BS880" s="12"/>
      <c r="BT880" s="12"/>
      <c r="BU880" s="12"/>
      <c r="BV880" s="12"/>
      <c r="BW880" s="12"/>
      <c r="BX880" s="12"/>
      <c r="BY880" s="12"/>
      <c r="BZ880" s="12"/>
      <c r="CA880" s="12"/>
      <c r="CB880" s="12"/>
      <c r="CC880" s="12"/>
      <c r="CD880" s="12"/>
      <c r="CE880" s="12"/>
      <c r="CF880" s="12"/>
      <c r="CG880" s="12"/>
      <c r="CH880" s="12"/>
      <c r="CI880" s="12"/>
      <c r="CJ880" s="12"/>
      <c r="CK880" s="12"/>
      <c r="CL880" s="12"/>
      <c r="CM880" s="12"/>
      <c r="CN880" s="12"/>
      <c r="CO880" s="12"/>
      <c r="CP880" s="12"/>
      <c r="CQ880" s="12"/>
      <c r="CR880" s="12"/>
      <c r="CS880" s="12"/>
      <c r="CT880" s="12"/>
      <c r="CU880" s="12"/>
      <c r="CV880" s="12"/>
      <c r="CW880" s="12"/>
      <c r="CX880" s="12"/>
      <c r="CY880" s="12"/>
      <c r="CZ880" s="12"/>
      <c r="DA880" s="12"/>
      <c r="DB880" s="12"/>
      <c r="DC880" s="12"/>
      <c r="DD880" s="12"/>
      <c r="DE880" s="12"/>
      <c r="DF880" s="12"/>
      <c r="DG880" s="12"/>
      <c r="DH880" s="12"/>
      <c r="DI880" s="12"/>
      <c r="DJ880" s="12"/>
      <c r="DK880" s="12"/>
      <c r="DL880" s="12"/>
      <c r="DM880" s="12"/>
      <c r="DN880" s="12"/>
      <c r="DO880" s="12"/>
      <c r="DP880" s="12"/>
      <c r="DQ880" s="12"/>
      <c r="DR880" s="12"/>
      <c r="DS880" s="12"/>
      <c r="DT880" s="12"/>
      <c r="DU880" s="12"/>
      <c r="DV880" s="12"/>
      <c r="DW880" s="12"/>
      <c r="DX880" s="12"/>
      <c r="DY880" s="12"/>
      <c r="DZ880" s="12"/>
      <c r="EA880" s="12"/>
      <c r="EB880" s="12"/>
      <c r="EC880" s="12"/>
      <c r="ED880" s="12"/>
      <c r="EE880" s="12"/>
      <c r="EF880" s="12"/>
      <c r="EG880" s="12"/>
      <c r="EH880" s="12"/>
      <c r="EI880" s="12"/>
      <c r="EJ880" s="12"/>
      <c r="EK880" s="12"/>
      <c r="EL880" s="12"/>
      <c r="EM880" s="12"/>
      <c r="EN880" s="12"/>
      <c r="EO880" s="12"/>
      <c r="EP880" s="12"/>
      <c r="EQ880" s="12"/>
      <c r="ER880" s="12"/>
      <c r="ES880" s="12"/>
      <c r="ET880" s="12"/>
      <c r="EU880" s="12"/>
      <c r="EV880" s="12"/>
      <c r="EW880" s="12"/>
      <c r="EX880" s="12"/>
      <c r="EY880" s="12"/>
      <c r="EZ880" s="12"/>
      <c r="FA880" s="12"/>
      <c r="FB880" s="12"/>
      <c r="FC880" s="12"/>
      <c r="FD880" s="12"/>
      <c r="FE880" s="12"/>
      <c r="FF880" s="12"/>
      <c r="FG880" s="12"/>
      <c r="FH880" s="12"/>
      <c r="FI880" s="12"/>
      <c r="FJ880" s="12"/>
      <c r="FK880" s="12"/>
      <c r="FL880" s="12"/>
      <c r="FM880" s="12"/>
      <c r="FN880" s="12"/>
      <c r="FO880" s="12"/>
      <c r="FP880" s="12"/>
      <c r="FQ880" s="12"/>
      <c r="FR880" s="12"/>
      <c r="FS880" s="12"/>
      <c r="FT880" s="12"/>
      <c r="FU880" s="12"/>
      <c r="FV880" s="12"/>
      <c r="FW880" s="12"/>
      <c r="FX880" s="12"/>
      <c r="FY880" s="12"/>
      <c r="FZ880" s="12"/>
      <c r="GA880" s="12"/>
      <c r="GB880" s="12"/>
      <c r="GC880" s="12"/>
      <c r="GD880" s="12"/>
      <c r="GE880" s="12"/>
      <c r="GF880" s="12"/>
      <c r="GG880" s="12"/>
      <c r="GH880" s="12"/>
      <c r="GI880" s="12"/>
      <c r="GJ880" s="12"/>
      <c r="GK880" s="12"/>
      <c r="GL880" s="12"/>
      <c r="GM880" s="12"/>
      <c r="GN880" s="12"/>
      <c r="GO880" s="12"/>
      <c r="GP880" s="12"/>
      <c r="GQ880" s="12"/>
      <c r="GR880" s="12"/>
      <c r="GS880" s="12"/>
      <c r="GT880" s="12"/>
      <c r="GU880" s="12"/>
      <c r="GV880" s="12"/>
      <c r="GW880" s="12"/>
      <c r="GX880" s="12"/>
      <c r="GY880" s="12"/>
      <c r="GZ880" s="12"/>
      <c r="HA880" s="12"/>
      <c r="HB880" s="12"/>
      <c r="HC880" s="12"/>
      <c r="HD880" s="12"/>
      <c r="HE880" s="12"/>
      <c r="HF880" s="12"/>
      <c r="HG880" s="12"/>
      <c r="HH880" s="12"/>
      <c r="HI880" s="12"/>
      <c r="HJ880" s="12"/>
      <c r="HK880" s="12"/>
      <c r="HL880" s="12"/>
      <c r="HM880" s="12"/>
      <c r="HN880" s="12"/>
      <c r="HO880" s="12"/>
      <c r="HP880" s="12"/>
      <c r="HQ880" s="12"/>
      <c r="HR880" s="12"/>
      <c r="HS880" s="12"/>
      <c r="HT880" s="12"/>
      <c r="HU880" s="12"/>
      <c r="HV880" s="12"/>
      <c r="HW880" s="12"/>
      <c r="HX880" s="12"/>
      <c r="HY880" s="12"/>
      <c r="HZ880" s="12"/>
      <c r="IA880" s="12"/>
      <c r="IB880" s="12"/>
      <c r="IC880" s="12"/>
      <c r="ID880" s="12"/>
      <c r="IE880" s="12"/>
      <c r="IF880" s="12"/>
      <c r="IG880" s="12"/>
      <c r="IH880" s="12"/>
      <c r="II880" s="12"/>
      <c r="IJ880" s="12"/>
      <c r="IK880" s="12"/>
    </row>
    <row r="881" spans="1:245" s="38" customFormat="1" ht="18" customHeight="1" x14ac:dyDescent="0.25">
      <c r="A881" s="52" t="s">
        <v>789</v>
      </c>
      <c r="B881" s="33"/>
      <c r="C881" s="53">
        <f>SUM(E12:E13,E20:E30,E75:E83,E134:E139,E178:E184,E241:E245,E287:E291,E341,E351,E375,E381,E387,E407,E421,E426,E434,E446:E447,E473:E474,E490:E491,E510,E528,E543:E544,E563,E571,E576,E587:E589,E610:E612,E645:E649,E688:E691,E735:E738,E783:E786,E833,E843)</f>
        <v>1915</v>
      </c>
      <c r="D881" s="51"/>
      <c r="E881" s="51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J881" s="12"/>
      <c r="AK881" s="12"/>
      <c r="AL881" s="12"/>
      <c r="AM881" s="12"/>
      <c r="AN881" s="12"/>
      <c r="AO881" s="12"/>
      <c r="AP881" s="12"/>
      <c r="AQ881" s="12"/>
      <c r="AR881" s="12"/>
      <c r="AS881" s="12"/>
      <c r="AT881" s="12"/>
      <c r="AU881" s="12"/>
      <c r="AV881" s="12"/>
      <c r="AW881" s="12"/>
      <c r="AX881" s="12"/>
      <c r="AY881" s="12"/>
      <c r="AZ881" s="12"/>
      <c r="BA881" s="12"/>
      <c r="BB881" s="12"/>
      <c r="BC881" s="12"/>
      <c r="BD881" s="12"/>
      <c r="BE881" s="12"/>
      <c r="BF881" s="12"/>
      <c r="BG881" s="12"/>
      <c r="BH881" s="12"/>
      <c r="BI881" s="12"/>
      <c r="BJ881" s="12"/>
      <c r="BK881" s="12"/>
      <c r="BL881" s="12"/>
      <c r="BM881" s="12"/>
      <c r="BN881" s="12"/>
      <c r="BO881" s="12"/>
      <c r="BP881" s="12"/>
      <c r="BQ881" s="12"/>
      <c r="BR881" s="12"/>
      <c r="BS881" s="12"/>
      <c r="BT881" s="12"/>
      <c r="BU881" s="12"/>
      <c r="BV881" s="12"/>
      <c r="BW881" s="12"/>
      <c r="BX881" s="12"/>
      <c r="BY881" s="12"/>
      <c r="BZ881" s="12"/>
      <c r="CA881" s="12"/>
      <c r="CB881" s="12"/>
      <c r="CC881" s="12"/>
      <c r="CD881" s="12"/>
      <c r="CE881" s="12"/>
      <c r="CF881" s="12"/>
      <c r="CG881" s="12"/>
      <c r="CH881" s="12"/>
      <c r="CI881" s="12"/>
      <c r="CJ881" s="12"/>
      <c r="CK881" s="12"/>
      <c r="CL881" s="12"/>
      <c r="CM881" s="12"/>
      <c r="CN881" s="12"/>
      <c r="CO881" s="12"/>
      <c r="CP881" s="12"/>
      <c r="CQ881" s="12"/>
      <c r="CR881" s="12"/>
      <c r="CS881" s="12"/>
      <c r="CT881" s="12"/>
      <c r="CU881" s="12"/>
      <c r="CV881" s="12"/>
      <c r="CW881" s="12"/>
      <c r="CX881" s="12"/>
      <c r="CY881" s="12"/>
      <c r="CZ881" s="12"/>
      <c r="DA881" s="12"/>
      <c r="DB881" s="12"/>
      <c r="DC881" s="12"/>
      <c r="DD881" s="12"/>
      <c r="DE881" s="12"/>
      <c r="DF881" s="12"/>
      <c r="DG881" s="12"/>
      <c r="DH881" s="12"/>
      <c r="DI881" s="12"/>
      <c r="DJ881" s="12"/>
      <c r="DK881" s="12"/>
      <c r="DL881" s="12"/>
      <c r="DM881" s="12"/>
      <c r="DN881" s="12"/>
      <c r="DO881" s="12"/>
      <c r="DP881" s="12"/>
      <c r="DQ881" s="12"/>
      <c r="DR881" s="12"/>
      <c r="DS881" s="12"/>
      <c r="DT881" s="12"/>
      <c r="DU881" s="12"/>
      <c r="DV881" s="12"/>
      <c r="DW881" s="12"/>
      <c r="DX881" s="12"/>
      <c r="DY881" s="12"/>
      <c r="DZ881" s="12"/>
      <c r="EA881" s="12"/>
      <c r="EB881" s="12"/>
      <c r="EC881" s="12"/>
      <c r="ED881" s="12"/>
      <c r="EE881" s="12"/>
      <c r="EF881" s="12"/>
      <c r="EG881" s="12"/>
      <c r="EH881" s="12"/>
      <c r="EI881" s="12"/>
      <c r="EJ881" s="12"/>
      <c r="EK881" s="12"/>
      <c r="EL881" s="12"/>
      <c r="EM881" s="12"/>
      <c r="EN881" s="12"/>
      <c r="EO881" s="12"/>
      <c r="EP881" s="12"/>
      <c r="EQ881" s="12"/>
      <c r="ER881" s="12"/>
      <c r="ES881" s="12"/>
      <c r="ET881" s="12"/>
      <c r="EU881" s="12"/>
      <c r="EV881" s="12"/>
      <c r="EW881" s="12"/>
      <c r="EX881" s="12"/>
      <c r="EY881" s="12"/>
      <c r="EZ881" s="12"/>
      <c r="FA881" s="12"/>
      <c r="FB881" s="12"/>
      <c r="FC881" s="12"/>
      <c r="FD881" s="12"/>
      <c r="FE881" s="12"/>
      <c r="FF881" s="12"/>
      <c r="FG881" s="12"/>
      <c r="FH881" s="12"/>
      <c r="FI881" s="12"/>
      <c r="FJ881" s="12"/>
      <c r="FK881" s="12"/>
      <c r="FL881" s="12"/>
      <c r="FM881" s="12"/>
      <c r="FN881" s="12"/>
      <c r="FO881" s="12"/>
      <c r="FP881" s="12"/>
      <c r="FQ881" s="12"/>
      <c r="FR881" s="12"/>
      <c r="FS881" s="12"/>
      <c r="FT881" s="12"/>
      <c r="FU881" s="12"/>
      <c r="FV881" s="12"/>
      <c r="FW881" s="12"/>
      <c r="FX881" s="12"/>
      <c r="FY881" s="12"/>
      <c r="FZ881" s="12"/>
      <c r="GA881" s="12"/>
      <c r="GB881" s="12"/>
      <c r="GC881" s="12"/>
      <c r="GD881" s="12"/>
      <c r="GE881" s="12"/>
      <c r="GF881" s="12"/>
      <c r="GG881" s="12"/>
      <c r="GH881" s="12"/>
      <c r="GI881" s="12"/>
      <c r="GJ881" s="12"/>
      <c r="GK881" s="12"/>
      <c r="GL881" s="12"/>
      <c r="GM881" s="12"/>
      <c r="GN881" s="12"/>
      <c r="GO881" s="12"/>
      <c r="GP881" s="12"/>
      <c r="GQ881" s="12"/>
      <c r="GR881" s="12"/>
      <c r="GS881" s="12"/>
      <c r="GT881" s="12"/>
      <c r="GU881" s="12"/>
      <c r="GV881" s="12"/>
      <c r="GW881" s="12"/>
      <c r="GX881" s="12"/>
      <c r="GY881" s="12"/>
      <c r="GZ881" s="12"/>
      <c r="HA881" s="12"/>
      <c r="HB881" s="12"/>
      <c r="HC881" s="12"/>
      <c r="HD881" s="12"/>
      <c r="HE881" s="12"/>
      <c r="HF881" s="12"/>
      <c r="HG881" s="12"/>
      <c r="HH881" s="12"/>
      <c r="HI881" s="12"/>
      <c r="HJ881" s="12"/>
      <c r="HK881" s="12"/>
      <c r="HL881" s="12"/>
      <c r="HM881" s="12"/>
      <c r="HN881" s="12"/>
      <c r="HO881" s="12"/>
      <c r="HP881" s="12"/>
      <c r="HQ881" s="12"/>
      <c r="HR881" s="12"/>
      <c r="HS881" s="12"/>
      <c r="HT881" s="12"/>
      <c r="HU881" s="12"/>
      <c r="HV881" s="12"/>
      <c r="HW881" s="12"/>
      <c r="HX881" s="12"/>
      <c r="HY881" s="12"/>
      <c r="HZ881" s="12"/>
      <c r="IA881" s="12"/>
      <c r="IB881" s="12"/>
      <c r="IC881" s="12"/>
      <c r="ID881" s="12"/>
      <c r="IE881" s="12"/>
      <c r="IF881" s="12"/>
      <c r="IG881" s="12"/>
      <c r="IH881" s="12"/>
      <c r="II881" s="12"/>
      <c r="IJ881" s="12"/>
      <c r="IK881" s="12"/>
    </row>
    <row r="882" spans="1:245" s="38" customFormat="1" ht="18" customHeight="1" x14ac:dyDescent="0.25">
      <c r="A882" s="54" t="s">
        <v>790</v>
      </c>
      <c r="B882" s="51"/>
      <c r="C882" s="55">
        <f>SUM(E31:E35,E84:E89,E140:E145,E185:E191,E246:E248,E292:E294,E435,E448:E449,E475,E493:E494,E509,E545:E546,E590:E591,E613:E615,E650:E653,E692:E695,E739:E740,E787:E789)</f>
        <v>1195</v>
      </c>
      <c r="D882" s="51"/>
      <c r="E882" s="51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2"/>
      <c r="AJ882" s="12"/>
      <c r="AK882" s="12"/>
      <c r="AL882" s="12"/>
      <c r="AM882" s="12"/>
      <c r="AN882" s="12"/>
      <c r="AO882" s="12"/>
      <c r="AP882" s="12"/>
      <c r="AQ882" s="12"/>
      <c r="AR882" s="12"/>
      <c r="AS882" s="12"/>
      <c r="AT882" s="12"/>
      <c r="AU882" s="12"/>
      <c r="AV882" s="12"/>
      <c r="AW882" s="12"/>
      <c r="AX882" s="12"/>
      <c r="AY882" s="12"/>
      <c r="AZ882" s="12"/>
      <c r="BA882" s="12"/>
      <c r="BB882" s="12"/>
      <c r="BC882" s="12"/>
      <c r="BD882" s="12"/>
      <c r="BE882" s="12"/>
      <c r="BF882" s="12"/>
      <c r="BG882" s="12"/>
      <c r="BH882" s="12"/>
      <c r="BI882" s="12"/>
      <c r="BJ882" s="12"/>
      <c r="BK882" s="12"/>
      <c r="BL882" s="12"/>
      <c r="BM882" s="12"/>
      <c r="BN882" s="12"/>
      <c r="BO882" s="12"/>
      <c r="BP882" s="12"/>
      <c r="BQ882" s="12"/>
      <c r="BR882" s="12"/>
      <c r="BS882" s="12"/>
      <c r="BT882" s="12"/>
      <c r="BU882" s="12"/>
      <c r="BV882" s="12"/>
      <c r="BW882" s="12"/>
      <c r="BX882" s="12"/>
      <c r="BY882" s="12"/>
      <c r="BZ882" s="12"/>
      <c r="CA882" s="12"/>
      <c r="CB882" s="12"/>
      <c r="CC882" s="12"/>
      <c r="CD882" s="12"/>
      <c r="CE882" s="12"/>
      <c r="CF882" s="12"/>
      <c r="CG882" s="12"/>
      <c r="CH882" s="12"/>
      <c r="CI882" s="12"/>
      <c r="CJ882" s="12"/>
      <c r="CK882" s="12"/>
      <c r="CL882" s="12"/>
      <c r="CM882" s="12"/>
      <c r="CN882" s="12"/>
      <c r="CO882" s="12"/>
      <c r="CP882" s="12"/>
      <c r="CQ882" s="12"/>
      <c r="CR882" s="12"/>
      <c r="CS882" s="12"/>
      <c r="CT882" s="12"/>
      <c r="CU882" s="12"/>
      <c r="CV882" s="12"/>
      <c r="CW882" s="12"/>
      <c r="CX882" s="12"/>
      <c r="CY882" s="12"/>
      <c r="CZ882" s="12"/>
      <c r="DA882" s="12"/>
      <c r="DB882" s="12"/>
      <c r="DC882" s="12"/>
      <c r="DD882" s="12"/>
      <c r="DE882" s="12"/>
      <c r="DF882" s="12"/>
      <c r="DG882" s="12"/>
      <c r="DH882" s="12"/>
      <c r="DI882" s="12"/>
      <c r="DJ882" s="12"/>
      <c r="DK882" s="12"/>
      <c r="DL882" s="12"/>
      <c r="DM882" s="12"/>
      <c r="DN882" s="12"/>
      <c r="DO882" s="12"/>
      <c r="DP882" s="12"/>
      <c r="DQ882" s="12"/>
      <c r="DR882" s="12"/>
      <c r="DS882" s="12"/>
      <c r="DT882" s="12"/>
      <c r="DU882" s="12"/>
      <c r="DV882" s="12"/>
      <c r="DW882" s="12"/>
      <c r="DX882" s="12"/>
      <c r="DY882" s="12"/>
      <c r="DZ882" s="12"/>
      <c r="EA882" s="12"/>
      <c r="EB882" s="12"/>
      <c r="EC882" s="12"/>
      <c r="ED882" s="12"/>
      <c r="EE882" s="12"/>
      <c r="EF882" s="12"/>
      <c r="EG882" s="12"/>
      <c r="EH882" s="12"/>
      <c r="EI882" s="12"/>
      <c r="EJ882" s="12"/>
      <c r="EK882" s="12"/>
      <c r="EL882" s="12"/>
      <c r="EM882" s="12"/>
      <c r="EN882" s="12"/>
      <c r="EO882" s="12"/>
      <c r="EP882" s="12"/>
      <c r="EQ882" s="12"/>
      <c r="ER882" s="12"/>
      <c r="ES882" s="12"/>
      <c r="ET882" s="12"/>
      <c r="EU882" s="12"/>
      <c r="EV882" s="12"/>
      <c r="EW882" s="12"/>
      <c r="EX882" s="12"/>
      <c r="EY882" s="12"/>
      <c r="EZ882" s="12"/>
      <c r="FA882" s="12"/>
      <c r="FB882" s="12"/>
      <c r="FC882" s="12"/>
      <c r="FD882" s="12"/>
      <c r="FE882" s="12"/>
      <c r="FF882" s="12"/>
      <c r="FG882" s="12"/>
      <c r="FH882" s="12"/>
      <c r="FI882" s="12"/>
      <c r="FJ882" s="12"/>
      <c r="FK882" s="12"/>
      <c r="FL882" s="12"/>
      <c r="FM882" s="12"/>
      <c r="FN882" s="12"/>
      <c r="FO882" s="12"/>
      <c r="FP882" s="12"/>
      <c r="FQ882" s="12"/>
      <c r="FR882" s="12"/>
      <c r="FS882" s="12"/>
      <c r="FT882" s="12"/>
      <c r="FU882" s="12"/>
      <c r="FV882" s="12"/>
      <c r="FW882" s="12"/>
      <c r="FX882" s="12"/>
      <c r="FY882" s="12"/>
      <c r="FZ882" s="12"/>
      <c r="GA882" s="12"/>
      <c r="GB882" s="12"/>
      <c r="GC882" s="12"/>
      <c r="GD882" s="12"/>
      <c r="GE882" s="12"/>
      <c r="GF882" s="12"/>
      <c r="GG882" s="12"/>
      <c r="GH882" s="12"/>
      <c r="GI882" s="12"/>
      <c r="GJ882" s="12"/>
      <c r="GK882" s="12"/>
      <c r="GL882" s="12"/>
      <c r="GM882" s="12"/>
      <c r="GN882" s="12"/>
      <c r="GO882" s="12"/>
      <c r="GP882" s="12"/>
      <c r="GQ882" s="12"/>
      <c r="GR882" s="12"/>
      <c r="GS882" s="12"/>
      <c r="GT882" s="12"/>
      <c r="GU882" s="12"/>
      <c r="GV882" s="12"/>
      <c r="GW882" s="12"/>
      <c r="GX882" s="12"/>
      <c r="GY882" s="12"/>
      <c r="GZ882" s="12"/>
      <c r="HA882" s="12"/>
      <c r="HB882" s="12"/>
      <c r="HC882" s="12"/>
      <c r="HD882" s="12"/>
      <c r="HE882" s="12"/>
      <c r="HF882" s="12"/>
      <c r="HG882" s="12"/>
      <c r="HH882" s="12"/>
      <c r="HI882" s="12"/>
      <c r="HJ882" s="12"/>
      <c r="HK882" s="12"/>
      <c r="HL882" s="12"/>
      <c r="HM882" s="12"/>
      <c r="HN882" s="12"/>
      <c r="HO882" s="12"/>
      <c r="HP882" s="12"/>
      <c r="HQ882" s="12"/>
      <c r="HR882" s="12"/>
      <c r="HS882" s="12"/>
      <c r="HT882" s="12"/>
      <c r="HU882" s="12"/>
      <c r="HV882" s="12"/>
      <c r="HW882" s="12"/>
      <c r="HX882" s="12"/>
      <c r="HY882" s="12"/>
      <c r="HZ882" s="12"/>
      <c r="IA882" s="12"/>
      <c r="IB882" s="12"/>
      <c r="IC882" s="12"/>
      <c r="ID882" s="12"/>
      <c r="IE882" s="12"/>
      <c r="IF882" s="12"/>
      <c r="IG882" s="12"/>
      <c r="IH882" s="12"/>
      <c r="II882" s="12"/>
      <c r="IJ882" s="12"/>
      <c r="IK882" s="12"/>
    </row>
    <row r="883" spans="1:245" s="38" customFormat="1" ht="18" customHeight="1" x14ac:dyDescent="0.25">
      <c r="A883" s="54" t="s">
        <v>791</v>
      </c>
      <c r="B883" s="51"/>
      <c r="C883" s="55">
        <f>SUM(E36:E46,E90:E99,E146:E152,E192:E202,E249:E253,E295:E299,E335,E342:E343,E352,E362,E408,E415,E427,E436,E450:E451,E476,E495:E496,E547,E564,E592:E593,E616:E617,E654:E656,E696:E699,E741:E743,E790:E792)</f>
        <v>1786</v>
      </c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J883" s="12"/>
      <c r="AK883" s="12"/>
      <c r="AL883" s="12"/>
      <c r="AM883" s="12"/>
      <c r="AN883" s="12"/>
      <c r="AO883" s="12"/>
      <c r="AP883" s="12"/>
      <c r="AQ883" s="12"/>
      <c r="AR883" s="12"/>
      <c r="AS883" s="12"/>
      <c r="AT883" s="12"/>
      <c r="AU883" s="12"/>
      <c r="AV883" s="12"/>
      <c r="AW883" s="12"/>
      <c r="AX883" s="12"/>
      <c r="AY883" s="12"/>
      <c r="AZ883" s="12"/>
      <c r="BA883" s="12"/>
      <c r="BB883" s="12"/>
      <c r="BC883" s="12"/>
      <c r="BD883" s="12"/>
      <c r="BE883" s="12"/>
      <c r="BF883" s="12"/>
      <c r="BG883" s="12"/>
      <c r="BH883" s="12"/>
      <c r="BI883" s="12"/>
      <c r="BJ883" s="12"/>
      <c r="BK883" s="12"/>
      <c r="BL883" s="12"/>
      <c r="BM883" s="12"/>
      <c r="BN883" s="12"/>
      <c r="BO883" s="12"/>
      <c r="BP883" s="12"/>
      <c r="BQ883" s="12"/>
      <c r="BR883" s="12"/>
      <c r="BS883" s="12"/>
      <c r="BT883" s="12"/>
      <c r="BU883" s="12"/>
      <c r="BV883" s="12"/>
      <c r="BW883" s="12"/>
      <c r="BX883" s="12"/>
      <c r="BY883" s="12"/>
      <c r="BZ883" s="12"/>
      <c r="CA883" s="12"/>
      <c r="CB883" s="12"/>
      <c r="CC883" s="12"/>
      <c r="CD883" s="12"/>
      <c r="CE883" s="12"/>
      <c r="CF883" s="12"/>
      <c r="CG883" s="12"/>
      <c r="CH883" s="12"/>
      <c r="CI883" s="12"/>
      <c r="CJ883" s="12"/>
      <c r="CK883" s="12"/>
      <c r="CL883" s="12"/>
      <c r="CM883" s="12"/>
      <c r="CN883" s="12"/>
      <c r="CO883" s="12"/>
      <c r="CP883" s="12"/>
      <c r="CQ883" s="12"/>
      <c r="CR883" s="12"/>
      <c r="CS883" s="12"/>
      <c r="CT883" s="12"/>
      <c r="CU883" s="12"/>
      <c r="CV883" s="12"/>
      <c r="CW883" s="12"/>
      <c r="CX883" s="12"/>
      <c r="CY883" s="12"/>
      <c r="CZ883" s="12"/>
      <c r="DA883" s="12"/>
      <c r="DB883" s="12"/>
      <c r="DC883" s="12"/>
      <c r="DD883" s="12"/>
      <c r="DE883" s="12"/>
      <c r="DF883" s="12"/>
      <c r="DG883" s="12"/>
      <c r="DH883" s="12"/>
      <c r="DI883" s="12"/>
      <c r="DJ883" s="12"/>
      <c r="DK883" s="12"/>
      <c r="DL883" s="12"/>
      <c r="DM883" s="12"/>
      <c r="DN883" s="12"/>
      <c r="DO883" s="12"/>
      <c r="DP883" s="12"/>
      <c r="DQ883" s="12"/>
      <c r="DR883" s="12"/>
      <c r="DS883" s="12"/>
      <c r="DT883" s="12"/>
      <c r="DU883" s="12"/>
      <c r="DV883" s="12"/>
      <c r="DW883" s="12"/>
      <c r="DX883" s="12"/>
      <c r="DY883" s="12"/>
      <c r="DZ883" s="12"/>
      <c r="EA883" s="12"/>
      <c r="EB883" s="12"/>
      <c r="EC883" s="12"/>
      <c r="ED883" s="12"/>
      <c r="EE883" s="12"/>
      <c r="EF883" s="12"/>
      <c r="EG883" s="12"/>
      <c r="EH883" s="12"/>
      <c r="EI883" s="12"/>
      <c r="EJ883" s="12"/>
      <c r="EK883" s="12"/>
      <c r="EL883" s="12"/>
      <c r="EM883" s="12"/>
      <c r="EN883" s="12"/>
      <c r="EO883" s="12"/>
      <c r="EP883" s="12"/>
      <c r="EQ883" s="12"/>
      <c r="ER883" s="12"/>
      <c r="ES883" s="12"/>
      <c r="ET883" s="12"/>
      <c r="EU883" s="12"/>
      <c r="EV883" s="12"/>
      <c r="EW883" s="12"/>
      <c r="EX883" s="12"/>
      <c r="EY883" s="12"/>
      <c r="EZ883" s="12"/>
      <c r="FA883" s="12"/>
      <c r="FB883" s="12"/>
      <c r="FC883" s="12"/>
      <c r="FD883" s="12"/>
      <c r="FE883" s="12"/>
      <c r="FF883" s="12"/>
      <c r="FG883" s="12"/>
      <c r="FH883" s="12"/>
      <c r="FI883" s="12"/>
      <c r="FJ883" s="12"/>
      <c r="FK883" s="12"/>
      <c r="FL883" s="12"/>
      <c r="FM883" s="12"/>
      <c r="FN883" s="12"/>
      <c r="FO883" s="12"/>
      <c r="FP883" s="12"/>
      <c r="FQ883" s="12"/>
      <c r="FR883" s="12"/>
      <c r="FS883" s="12"/>
      <c r="FT883" s="12"/>
      <c r="FU883" s="12"/>
      <c r="FV883" s="12"/>
      <c r="FW883" s="12"/>
      <c r="FX883" s="12"/>
      <c r="FY883" s="12"/>
      <c r="FZ883" s="12"/>
      <c r="GA883" s="12"/>
      <c r="GB883" s="12"/>
      <c r="GC883" s="12"/>
      <c r="GD883" s="12"/>
      <c r="GE883" s="12"/>
      <c r="GF883" s="12"/>
      <c r="GG883" s="12"/>
      <c r="GH883" s="12"/>
      <c r="GI883" s="12"/>
      <c r="GJ883" s="12"/>
      <c r="GK883" s="12"/>
      <c r="GL883" s="12"/>
      <c r="GM883" s="12"/>
      <c r="GN883" s="12"/>
      <c r="GO883" s="12"/>
      <c r="GP883" s="12"/>
      <c r="GQ883" s="12"/>
      <c r="GR883" s="12"/>
      <c r="GS883" s="12"/>
      <c r="GT883" s="12"/>
      <c r="GU883" s="12"/>
      <c r="GV883" s="12"/>
      <c r="GW883" s="12"/>
      <c r="GX883" s="12"/>
      <c r="GY883" s="12"/>
      <c r="GZ883" s="12"/>
      <c r="HA883" s="12"/>
      <c r="HB883" s="12"/>
      <c r="HC883" s="12"/>
      <c r="HD883" s="12"/>
      <c r="HE883" s="12"/>
      <c r="HF883" s="12"/>
      <c r="HG883" s="12"/>
      <c r="HH883" s="12"/>
      <c r="HI883" s="12"/>
      <c r="HJ883" s="12"/>
      <c r="HK883" s="12"/>
      <c r="HL883" s="12"/>
      <c r="HM883" s="12"/>
      <c r="HN883" s="12"/>
      <c r="HO883" s="12"/>
      <c r="HP883" s="12"/>
      <c r="HQ883" s="12"/>
      <c r="HR883" s="12"/>
      <c r="HS883" s="12"/>
      <c r="HT883" s="12"/>
      <c r="HU883" s="12"/>
      <c r="HV883" s="12"/>
      <c r="HW883" s="12"/>
      <c r="HX883" s="12"/>
      <c r="HY883" s="12"/>
      <c r="HZ883" s="12"/>
      <c r="IA883" s="12"/>
      <c r="IB883" s="12"/>
      <c r="IC883" s="12"/>
      <c r="ID883" s="12"/>
      <c r="IE883" s="12"/>
      <c r="IF883" s="12"/>
      <c r="IG883" s="12"/>
      <c r="IH883" s="12"/>
      <c r="II883" s="12"/>
      <c r="IJ883" s="12"/>
      <c r="IK883" s="12"/>
    </row>
    <row r="884" spans="1:245" s="38" customFormat="1" ht="18" customHeight="1" x14ac:dyDescent="0.25">
      <c r="A884" s="56" t="s">
        <v>792</v>
      </c>
      <c r="B884" s="57"/>
      <c r="C884" s="58">
        <f>SUM(E14:E15,E47:E59,E100:E116,E153:E161,E203:E216,E254:E263,E300:E309,E336,E344:E346,E353:E356,E363:E365,E370,E376,E382,E388:E391,E396:E397,E402,E428,E432,E437,E453:E455,E468,E477,E497:E498,E520,E526,E529:E530,E536,E548:E549,E558,E565,E581,E594:E596,E618:E622,E657:E661,E700:E704,E744:E747,E793:E798)</f>
        <v>3733</v>
      </c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2"/>
      <c r="AJ884" s="12"/>
      <c r="AK884" s="12"/>
      <c r="AL884" s="12"/>
      <c r="AM884" s="12"/>
      <c r="AN884" s="12"/>
      <c r="AO884" s="12"/>
      <c r="AP884" s="12"/>
      <c r="AQ884" s="12"/>
      <c r="AR884" s="12"/>
      <c r="AS884" s="12"/>
      <c r="AT884" s="12"/>
      <c r="AU884" s="12"/>
      <c r="AV884" s="12"/>
      <c r="AW884" s="12"/>
      <c r="AX884" s="12"/>
      <c r="AY884" s="12"/>
      <c r="AZ884" s="12"/>
      <c r="BA884" s="12"/>
      <c r="BB884" s="12"/>
      <c r="BC884" s="12"/>
      <c r="BD884" s="12"/>
      <c r="BE884" s="12"/>
      <c r="BF884" s="12"/>
      <c r="BG884" s="12"/>
      <c r="BH884" s="12"/>
      <c r="BI884" s="12"/>
      <c r="BJ884" s="12"/>
      <c r="BK884" s="12"/>
      <c r="BL884" s="12"/>
      <c r="BM884" s="12"/>
      <c r="BN884" s="12"/>
      <c r="BO884" s="12"/>
      <c r="BP884" s="12"/>
      <c r="BQ884" s="12"/>
      <c r="BR884" s="12"/>
      <c r="BS884" s="12"/>
      <c r="BT884" s="12"/>
      <c r="BU884" s="12"/>
      <c r="BV884" s="12"/>
      <c r="BW884" s="12"/>
      <c r="BX884" s="12"/>
      <c r="BY884" s="12"/>
      <c r="BZ884" s="12"/>
      <c r="CA884" s="12"/>
      <c r="CB884" s="12"/>
      <c r="CC884" s="12"/>
      <c r="CD884" s="12"/>
      <c r="CE884" s="12"/>
      <c r="CF884" s="12"/>
      <c r="CG884" s="12"/>
      <c r="CH884" s="12"/>
      <c r="CI884" s="12"/>
      <c r="CJ884" s="12"/>
      <c r="CK884" s="12"/>
      <c r="CL884" s="12"/>
      <c r="CM884" s="12"/>
      <c r="CN884" s="12"/>
      <c r="CO884" s="12"/>
      <c r="CP884" s="12"/>
      <c r="CQ884" s="12"/>
      <c r="CR884" s="12"/>
      <c r="CS884" s="12"/>
      <c r="CT884" s="12"/>
      <c r="CU884" s="12"/>
      <c r="CV884" s="12"/>
      <c r="CW884" s="12"/>
      <c r="CX884" s="12"/>
      <c r="CY884" s="12"/>
      <c r="CZ884" s="12"/>
      <c r="DA884" s="12"/>
      <c r="DB884" s="12"/>
      <c r="DC884" s="12"/>
      <c r="DD884" s="12"/>
      <c r="DE884" s="12"/>
      <c r="DF884" s="12"/>
      <c r="DG884" s="12"/>
      <c r="DH884" s="12"/>
      <c r="DI884" s="12"/>
      <c r="DJ884" s="12"/>
      <c r="DK884" s="12"/>
      <c r="DL884" s="12"/>
      <c r="DM884" s="12"/>
      <c r="DN884" s="12"/>
      <c r="DO884" s="12"/>
      <c r="DP884" s="12"/>
      <c r="DQ884" s="12"/>
      <c r="DR884" s="12"/>
      <c r="DS884" s="12"/>
      <c r="DT884" s="12"/>
      <c r="DU884" s="12"/>
      <c r="DV884" s="12"/>
      <c r="DW884" s="12"/>
      <c r="DX884" s="12"/>
      <c r="DY884" s="12"/>
      <c r="DZ884" s="12"/>
      <c r="EA884" s="12"/>
      <c r="EB884" s="12"/>
      <c r="EC884" s="12"/>
      <c r="ED884" s="12"/>
      <c r="EE884" s="12"/>
      <c r="EF884" s="12"/>
      <c r="EG884" s="12"/>
      <c r="EH884" s="12"/>
      <c r="EI884" s="12"/>
      <c r="EJ884" s="12"/>
      <c r="EK884" s="12"/>
      <c r="EL884" s="12"/>
      <c r="EM884" s="12"/>
      <c r="EN884" s="12"/>
      <c r="EO884" s="12"/>
      <c r="EP884" s="12"/>
      <c r="EQ884" s="12"/>
      <c r="ER884" s="12"/>
      <c r="ES884" s="12"/>
      <c r="ET884" s="12"/>
      <c r="EU884" s="12"/>
      <c r="EV884" s="12"/>
      <c r="EW884" s="12"/>
      <c r="EX884" s="12"/>
      <c r="EY884" s="12"/>
      <c r="EZ884" s="12"/>
      <c r="FA884" s="12"/>
      <c r="FB884" s="12"/>
      <c r="FC884" s="12"/>
      <c r="FD884" s="12"/>
      <c r="FE884" s="12"/>
      <c r="FF884" s="12"/>
      <c r="FG884" s="12"/>
      <c r="FH884" s="12"/>
      <c r="FI884" s="12"/>
      <c r="FJ884" s="12"/>
      <c r="FK884" s="12"/>
      <c r="FL884" s="12"/>
      <c r="FM884" s="12"/>
      <c r="FN884" s="12"/>
      <c r="FO884" s="12"/>
      <c r="FP884" s="12"/>
      <c r="FQ884" s="12"/>
      <c r="FR884" s="12"/>
      <c r="FS884" s="12"/>
      <c r="FT884" s="12"/>
      <c r="FU884" s="12"/>
      <c r="FV884" s="12"/>
      <c r="FW884" s="12"/>
      <c r="FX884" s="12"/>
      <c r="FY884" s="12"/>
      <c r="FZ884" s="12"/>
      <c r="GA884" s="12"/>
      <c r="GB884" s="12"/>
      <c r="GC884" s="12"/>
      <c r="GD884" s="12"/>
      <c r="GE884" s="12"/>
      <c r="GF884" s="12"/>
      <c r="GG884" s="12"/>
      <c r="GH884" s="12"/>
      <c r="GI884" s="12"/>
      <c r="GJ884" s="12"/>
      <c r="GK884" s="12"/>
      <c r="GL884" s="12"/>
      <c r="GM884" s="12"/>
      <c r="GN884" s="12"/>
      <c r="GO884" s="12"/>
      <c r="GP884" s="12"/>
      <c r="GQ884" s="12"/>
      <c r="GR884" s="12"/>
      <c r="GS884" s="12"/>
      <c r="GT884" s="12"/>
      <c r="GU884" s="12"/>
      <c r="GV884" s="12"/>
      <c r="GW884" s="12"/>
      <c r="GX884" s="12"/>
      <c r="GY884" s="12"/>
      <c r="GZ884" s="12"/>
      <c r="HA884" s="12"/>
      <c r="HB884" s="12"/>
      <c r="HC884" s="12"/>
      <c r="HD884" s="12"/>
      <c r="HE884" s="12"/>
      <c r="HF884" s="12"/>
      <c r="HG884" s="12"/>
      <c r="HH884" s="12"/>
      <c r="HI884" s="12"/>
      <c r="HJ884" s="12"/>
      <c r="HK884" s="12"/>
      <c r="HL884" s="12"/>
      <c r="HM884" s="12"/>
      <c r="HN884" s="12"/>
      <c r="HO884" s="12"/>
      <c r="HP884" s="12"/>
      <c r="HQ884" s="12"/>
      <c r="HR884" s="12"/>
      <c r="HS884" s="12"/>
      <c r="HT884" s="12"/>
      <c r="HU884" s="12"/>
      <c r="HV884" s="12"/>
      <c r="HW884" s="12"/>
      <c r="HX884" s="12"/>
      <c r="HY884" s="12"/>
      <c r="HZ884" s="12"/>
      <c r="IA884" s="12"/>
      <c r="IB884" s="12"/>
      <c r="IC884" s="12"/>
      <c r="ID884" s="12"/>
      <c r="IE884" s="12"/>
      <c r="IF884" s="12"/>
      <c r="IG884" s="12"/>
      <c r="IH884" s="12"/>
      <c r="II884" s="12"/>
      <c r="IJ884" s="12"/>
      <c r="IK884" s="12"/>
    </row>
    <row r="885" spans="1:245" s="38" customFormat="1" ht="18" customHeight="1" x14ac:dyDescent="0.25">
      <c r="A885" s="54" t="s">
        <v>793</v>
      </c>
      <c r="B885" s="51"/>
      <c r="C885" s="54">
        <f>SUM(E60,E117,E162,E217,E264,E310,E433,E438,E456,E482,E492,E537,E597,E623,E662,E705,E748,E799)</f>
        <v>231</v>
      </c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  <c r="AK885" s="12"/>
      <c r="AL885" s="12"/>
      <c r="AM885" s="12"/>
      <c r="AN885" s="12"/>
      <c r="AO885" s="12"/>
      <c r="AP885" s="12"/>
      <c r="AQ885" s="12"/>
      <c r="AR885" s="12"/>
      <c r="AS885" s="12"/>
      <c r="AT885" s="12"/>
      <c r="AU885" s="12"/>
      <c r="AV885" s="12"/>
      <c r="AW885" s="12"/>
      <c r="AX885" s="12"/>
      <c r="AY885" s="12"/>
      <c r="AZ885" s="12"/>
      <c r="BA885" s="12"/>
      <c r="BB885" s="12"/>
      <c r="BC885" s="12"/>
      <c r="BD885" s="12"/>
      <c r="BE885" s="12"/>
      <c r="BF885" s="12"/>
      <c r="BG885" s="12"/>
      <c r="BH885" s="12"/>
      <c r="BI885" s="12"/>
      <c r="BJ885" s="12"/>
      <c r="BK885" s="12"/>
      <c r="BL885" s="12"/>
      <c r="BM885" s="12"/>
      <c r="BN885" s="12"/>
      <c r="BO885" s="12"/>
      <c r="BP885" s="12"/>
      <c r="BQ885" s="12"/>
      <c r="BR885" s="12"/>
      <c r="BS885" s="12"/>
      <c r="BT885" s="12"/>
      <c r="BU885" s="12"/>
      <c r="BV885" s="12"/>
      <c r="BW885" s="12"/>
      <c r="BX885" s="12"/>
      <c r="BY885" s="12"/>
      <c r="BZ885" s="12"/>
      <c r="CA885" s="12"/>
      <c r="CB885" s="12"/>
      <c r="CC885" s="12"/>
      <c r="CD885" s="12"/>
      <c r="CE885" s="12"/>
      <c r="CF885" s="12"/>
      <c r="CG885" s="12"/>
      <c r="CH885" s="12"/>
      <c r="CI885" s="12"/>
      <c r="CJ885" s="12"/>
      <c r="CK885" s="12"/>
      <c r="CL885" s="12"/>
      <c r="CM885" s="12"/>
      <c r="CN885" s="12"/>
      <c r="CO885" s="12"/>
      <c r="CP885" s="12"/>
      <c r="CQ885" s="12"/>
      <c r="CR885" s="12"/>
      <c r="CS885" s="12"/>
      <c r="CT885" s="12"/>
      <c r="CU885" s="12"/>
      <c r="CV885" s="12"/>
      <c r="CW885" s="12"/>
      <c r="CX885" s="12"/>
      <c r="CY885" s="12"/>
      <c r="CZ885" s="12"/>
      <c r="DA885" s="12"/>
      <c r="DB885" s="12"/>
      <c r="DC885" s="12"/>
      <c r="DD885" s="12"/>
      <c r="DE885" s="12"/>
      <c r="DF885" s="12"/>
      <c r="DG885" s="12"/>
      <c r="DH885" s="12"/>
      <c r="DI885" s="12"/>
      <c r="DJ885" s="12"/>
      <c r="DK885" s="12"/>
      <c r="DL885" s="12"/>
      <c r="DM885" s="12"/>
      <c r="DN885" s="12"/>
      <c r="DO885" s="12"/>
      <c r="DP885" s="12"/>
      <c r="DQ885" s="12"/>
      <c r="DR885" s="12"/>
      <c r="DS885" s="12"/>
      <c r="DT885" s="12"/>
      <c r="DU885" s="12"/>
      <c r="DV885" s="12"/>
      <c r="DW885" s="12"/>
      <c r="DX885" s="12"/>
      <c r="DY885" s="12"/>
      <c r="DZ885" s="12"/>
      <c r="EA885" s="12"/>
      <c r="EB885" s="12"/>
      <c r="EC885" s="12"/>
      <c r="ED885" s="12"/>
      <c r="EE885" s="12"/>
      <c r="EF885" s="12"/>
      <c r="EG885" s="12"/>
      <c r="EH885" s="12"/>
      <c r="EI885" s="12"/>
      <c r="EJ885" s="12"/>
      <c r="EK885" s="12"/>
      <c r="EL885" s="12"/>
      <c r="EM885" s="12"/>
      <c r="EN885" s="12"/>
      <c r="EO885" s="12"/>
      <c r="EP885" s="12"/>
      <c r="EQ885" s="12"/>
      <c r="ER885" s="12"/>
      <c r="ES885" s="12"/>
      <c r="ET885" s="12"/>
      <c r="EU885" s="12"/>
      <c r="EV885" s="12"/>
      <c r="EW885" s="12"/>
      <c r="EX885" s="12"/>
      <c r="EY885" s="12"/>
      <c r="EZ885" s="12"/>
      <c r="FA885" s="12"/>
      <c r="FB885" s="12"/>
      <c r="FC885" s="12"/>
      <c r="FD885" s="12"/>
      <c r="FE885" s="12"/>
      <c r="FF885" s="12"/>
      <c r="FG885" s="12"/>
      <c r="FH885" s="12"/>
      <c r="FI885" s="12"/>
      <c r="FJ885" s="12"/>
      <c r="FK885" s="12"/>
      <c r="FL885" s="12"/>
      <c r="FM885" s="12"/>
      <c r="FN885" s="12"/>
      <c r="FO885" s="12"/>
      <c r="FP885" s="12"/>
      <c r="FQ885" s="12"/>
      <c r="FR885" s="12"/>
      <c r="FS885" s="12"/>
      <c r="FT885" s="12"/>
      <c r="FU885" s="12"/>
      <c r="FV885" s="12"/>
      <c r="FW885" s="12"/>
      <c r="FX885" s="12"/>
      <c r="FY885" s="12"/>
      <c r="FZ885" s="12"/>
      <c r="GA885" s="12"/>
      <c r="GB885" s="12"/>
      <c r="GC885" s="12"/>
      <c r="GD885" s="12"/>
      <c r="GE885" s="12"/>
      <c r="GF885" s="12"/>
      <c r="GG885" s="12"/>
      <c r="GH885" s="12"/>
      <c r="GI885" s="12"/>
      <c r="GJ885" s="12"/>
      <c r="GK885" s="12"/>
      <c r="GL885" s="12"/>
      <c r="GM885" s="12"/>
      <c r="GN885" s="12"/>
      <c r="GO885" s="12"/>
      <c r="GP885" s="12"/>
      <c r="GQ885" s="12"/>
      <c r="GR885" s="12"/>
      <c r="GS885" s="12"/>
      <c r="GT885" s="12"/>
      <c r="GU885" s="12"/>
      <c r="GV885" s="12"/>
      <c r="GW885" s="12"/>
      <c r="GX885" s="12"/>
      <c r="GY885" s="12"/>
      <c r="GZ885" s="12"/>
      <c r="HA885" s="12"/>
      <c r="HB885" s="12"/>
      <c r="HC885" s="12"/>
      <c r="HD885" s="12"/>
      <c r="HE885" s="12"/>
      <c r="HF885" s="12"/>
      <c r="HG885" s="12"/>
      <c r="HH885" s="12"/>
      <c r="HI885" s="12"/>
      <c r="HJ885" s="12"/>
      <c r="HK885" s="12"/>
      <c r="HL885" s="12"/>
      <c r="HM885" s="12"/>
      <c r="HN885" s="12"/>
      <c r="HO885" s="12"/>
      <c r="HP885" s="12"/>
      <c r="HQ885" s="12"/>
      <c r="HR885" s="12"/>
      <c r="HS885" s="12"/>
      <c r="HT885" s="12"/>
      <c r="HU885" s="12"/>
      <c r="HV885" s="12"/>
      <c r="HW885" s="12"/>
      <c r="HX885" s="12"/>
      <c r="HY885" s="12"/>
      <c r="HZ885" s="12"/>
      <c r="IA885" s="12"/>
      <c r="IB885" s="12"/>
      <c r="IC885" s="12"/>
      <c r="ID885" s="12"/>
      <c r="IE885" s="12"/>
      <c r="IF885" s="12"/>
      <c r="IG885" s="12"/>
      <c r="IH885" s="12"/>
      <c r="II885" s="12"/>
      <c r="IJ885" s="12"/>
      <c r="IK885" s="12"/>
    </row>
    <row r="886" spans="1:245" s="38" customFormat="1" ht="18" customHeight="1" x14ac:dyDescent="0.25">
      <c r="A886" s="56" t="s">
        <v>794</v>
      </c>
      <c r="B886" s="57"/>
      <c r="C886" s="58">
        <f>SUM(E61:E67,E118:E123,E163:E169,E218:E225,E265:E271,E311:E317,E357,E409,E416,E429,E439,E452,E457:E460,E478:E481,E499:E505,E527,E531,E538,E550:E551,E566,E598:E602,E624:E632,E663:E673,E706:E717,E749:E761,E800:E812,E838)</f>
        <v>3548</v>
      </c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2"/>
      <c r="AJ886" s="12"/>
      <c r="AK886" s="12"/>
      <c r="AL886" s="12"/>
      <c r="AM886" s="12"/>
      <c r="AN886" s="12"/>
      <c r="AO886" s="12"/>
      <c r="AP886" s="12"/>
      <c r="AQ886" s="12"/>
      <c r="AR886" s="12"/>
      <c r="AS886" s="12"/>
      <c r="AT886" s="12"/>
      <c r="AU886" s="12"/>
      <c r="AV886" s="12"/>
      <c r="AW886" s="12"/>
      <c r="AX886" s="12"/>
      <c r="AY886" s="12"/>
      <c r="AZ886" s="12"/>
      <c r="BA886" s="12"/>
      <c r="BB886" s="12"/>
      <c r="BC886" s="12"/>
      <c r="BD886" s="12"/>
      <c r="BE886" s="12"/>
      <c r="BF886" s="12"/>
      <c r="BG886" s="12"/>
      <c r="BH886" s="12"/>
      <c r="BI886" s="12"/>
      <c r="BJ886" s="12"/>
      <c r="BK886" s="12"/>
      <c r="BL886" s="12"/>
      <c r="BM886" s="12"/>
      <c r="BN886" s="12"/>
      <c r="BO886" s="12"/>
      <c r="BP886" s="12"/>
      <c r="BQ886" s="12"/>
      <c r="BR886" s="12"/>
      <c r="BS886" s="12"/>
      <c r="BT886" s="12"/>
      <c r="BU886" s="12"/>
      <c r="BV886" s="12"/>
      <c r="BW886" s="12"/>
      <c r="BX886" s="12"/>
      <c r="BY886" s="12"/>
      <c r="BZ886" s="12"/>
      <c r="CA886" s="12"/>
      <c r="CB886" s="12"/>
      <c r="CC886" s="12"/>
      <c r="CD886" s="12"/>
      <c r="CE886" s="12"/>
      <c r="CF886" s="12"/>
      <c r="CG886" s="12"/>
      <c r="CH886" s="12"/>
      <c r="CI886" s="12"/>
      <c r="CJ886" s="12"/>
      <c r="CK886" s="12"/>
      <c r="CL886" s="12"/>
      <c r="CM886" s="12"/>
      <c r="CN886" s="12"/>
      <c r="CO886" s="12"/>
      <c r="CP886" s="12"/>
      <c r="CQ886" s="12"/>
      <c r="CR886" s="12"/>
      <c r="CS886" s="12"/>
      <c r="CT886" s="12"/>
      <c r="CU886" s="12"/>
      <c r="CV886" s="12"/>
      <c r="CW886" s="12"/>
      <c r="CX886" s="12"/>
      <c r="CY886" s="12"/>
      <c r="CZ886" s="12"/>
      <c r="DA886" s="12"/>
      <c r="DB886" s="12"/>
      <c r="DC886" s="12"/>
      <c r="DD886" s="12"/>
      <c r="DE886" s="12"/>
      <c r="DF886" s="12"/>
      <c r="DG886" s="12"/>
      <c r="DH886" s="12"/>
      <c r="DI886" s="12"/>
      <c r="DJ886" s="12"/>
      <c r="DK886" s="12"/>
      <c r="DL886" s="12"/>
      <c r="DM886" s="12"/>
      <c r="DN886" s="12"/>
      <c r="DO886" s="12"/>
      <c r="DP886" s="12"/>
      <c r="DQ886" s="12"/>
      <c r="DR886" s="12"/>
      <c r="DS886" s="12"/>
      <c r="DT886" s="12"/>
      <c r="DU886" s="12"/>
      <c r="DV886" s="12"/>
      <c r="DW886" s="12"/>
      <c r="DX886" s="12"/>
      <c r="DY886" s="12"/>
      <c r="DZ886" s="12"/>
      <c r="EA886" s="12"/>
      <c r="EB886" s="12"/>
      <c r="EC886" s="12"/>
      <c r="ED886" s="12"/>
      <c r="EE886" s="12"/>
      <c r="EF886" s="12"/>
      <c r="EG886" s="12"/>
      <c r="EH886" s="12"/>
      <c r="EI886" s="12"/>
      <c r="EJ886" s="12"/>
      <c r="EK886" s="12"/>
      <c r="EL886" s="12"/>
      <c r="EM886" s="12"/>
      <c r="EN886" s="12"/>
      <c r="EO886" s="12"/>
      <c r="EP886" s="12"/>
      <c r="EQ886" s="12"/>
      <c r="ER886" s="12"/>
      <c r="ES886" s="12"/>
      <c r="ET886" s="12"/>
      <c r="EU886" s="12"/>
      <c r="EV886" s="12"/>
      <c r="EW886" s="12"/>
      <c r="EX886" s="12"/>
      <c r="EY886" s="12"/>
      <c r="EZ886" s="12"/>
      <c r="FA886" s="12"/>
      <c r="FB886" s="12"/>
      <c r="FC886" s="12"/>
      <c r="FD886" s="12"/>
      <c r="FE886" s="12"/>
      <c r="FF886" s="12"/>
      <c r="FG886" s="12"/>
      <c r="FH886" s="12"/>
      <c r="FI886" s="12"/>
      <c r="FJ886" s="12"/>
      <c r="FK886" s="12"/>
      <c r="FL886" s="12"/>
      <c r="FM886" s="12"/>
      <c r="FN886" s="12"/>
      <c r="FO886" s="12"/>
      <c r="FP886" s="12"/>
      <c r="FQ886" s="12"/>
      <c r="FR886" s="12"/>
      <c r="FS886" s="12"/>
      <c r="FT886" s="12"/>
      <c r="FU886" s="12"/>
      <c r="FV886" s="12"/>
      <c r="FW886" s="12"/>
      <c r="FX886" s="12"/>
      <c r="FY886" s="12"/>
      <c r="FZ886" s="12"/>
      <c r="GA886" s="12"/>
      <c r="GB886" s="12"/>
      <c r="GC886" s="12"/>
      <c r="GD886" s="12"/>
      <c r="GE886" s="12"/>
      <c r="GF886" s="12"/>
      <c r="GG886" s="12"/>
      <c r="GH886" s="12"/>
      <c r="GI886" s="12"/>
      <c r="GJ886" s="12"/>
      <c r="GK886" s="12"/>
      <c r="GL886" s="12"/>
      <c r="GM886" s="12"/>
      <c r="GN886" s="12"/>
      <c r="GO886" s="12"/>
      <c r="GP886" s="12"/>
      <c r="GQ886" s="12"/>
      <c r="GR886" s="12"/>
      <c r="GS886" s="12"/>
      <c r="GT886" s="12"/>
      <c r="GU886" s="12"/>
      <c r="GV886" s="12"/>
      <c r="GW886" s="12"/>
      <c r="GX886" s="12"/>
      <c r="GY886" s="12"/>
      <c r="GZ886" s="12"/>
      <c r="HA886" s="12"/>
      <c r="HB886" s="12"/>
      <c r="HC886" s="12"/>
      <c r="HD886" s="12"/>
      <c r="HE886" s="12"/>
      <c r="HF886" s="12"/>
      <c r="HG886" s="12"/>
      <c r="HH886" s="12"/>
      <c r="HI886" s="12"/>
      <c r="HJ886" s="12"/>
      <c r="HK886" s="12"/>
      <c r="HL886" s="12"/>
      <c r="HM886" s="12"/>
      <c r="HN886" s="12"/>
      <c r="HO886" s="12"/>
      <c r="HP886" s="12"/>
      <c r="HQ886" s="12"/>
      <c r="HR886" s="12"/>
      <c r="HS886" s="12"/>
      <c r="HT886" s="12"/>
      <c r="HU886" s="12"/>
      <c r="HV886" s="12"/>
      <c r="HW886" s="12"/>
      <c r="HX886" s="12"/>
      <c r="HY886" s="12"/>
      <c r="HZ886" s="12"/>
      <c r="IA886" s="12"/>
      <c r="IB886" s="12"/>
      <c r="IC886" s="12"/>
      <c r="ID886" s="12"/>
      <c r="IE886" s="12"/>
      <c r="IF886" s="12"/>
      <c r="IG886" s="12"/>
      <c r="IH886" s="12"/>
      <c r="II886" s="12"/>
      <c r="IJ886" s="12"/>
      <c r="IK886" s="12"/>
    </row>
    <row r="887" spans="1:245" s="38" customFormat="1" ht="18" customHeight="1" x14ac:dyDescent="0.25">
      <c r="A887" s="56" t="s">
        <v>795</v>
      </c>
      <c r="B887" s="57"/>
      <c r="C887" s="58">
        <f>SUM(E68:E69,E124:E127,E170:E171,E226:E233,E272:E280,E318:E326,E430:E431,E440:E441,E461:E462,E483:E484,E506:E507,E511:E512,E514,E521,E552:E553,E603:E604,E633:E636,E674:E679,E718:E727,E762:E773,E813:E823)</f>
        <v>2320</v>
      </c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2"/>
      <c r="AJ887" s="12"/>
      <c r="AK887" s="12"/>
      <c r="AL887" s="12"/>
      <c r="AM887" s="12"/>
      <c r="AN887" s="12"/>
      <c r="AO887" s="12"/>
      <c r="AP887" s="12"/>
      <c r="AQ887" s="12"/>
      <c r="AR887" s="12"/>
      <c r="AS887" s="12"/>
      <c r="AT887" s="12"/>
      <c r="AU887" s="12"/>
      <c r="AV887" s="12"/>
      <c r="AW887" s="12"/>
      <c r="AX887" s="12"/>
      <c r="AY887" s="12"/>
      <c r="AZ887" s="12"/>
      <c r="BA887" s="12"/>
      <c r="BB887" s="12"/>
      <c r="BC887" s="12"/>
      <c r="BD887" s="12"/>
      <c r="BE887" s="12"/>
      <c r="BF887" s="12"/>
      <c r="BG887" s="12"/>
      <c r="BH887" s="12"/>
      <c r="BI887" s="12"/>
      <c r="BJ887" s="12"/>
      <c r="BK887" s="12"/>
      <c r="BL887" s="12"/>
      <c r="BM887" s="12"/>
      <c r="BN887" s="12"/>
      <c r="BO887" s="12"/>
      <c r="BP887" s="12"/>
      <c r="BQ887" s="12"/>
      <c r="BR887" s="12"/>
      <c r="BS887" s="12"/>
      <c r="BT887" s="12"/>
      <c r="BU887" s="12"/>
      <c r="BV887" s="12"/>
      <c r="BW887" s="12"/>
      <c r="BX887" s="12"/>
      <c r="BY887" s="12"/>
      <c r="BZ887" s="12"/>
      <c r="CA887" s="12"/>
      <c r="CB887" s="12"/>
      <c r="CC887" s="12"/>
      <c r="CD887" s="12"/>
      <c r="CE887" s="12"/>
      <c r="CF887" s="12"/>
      <c r="CG887" s="12"/>
      <c r="CH887" s="12"/>
      <c r="CI887" s="12"/>
      <c r="CJ887" s="12"/>
      <c r="CK887" s="12"/>
      <c r="CL887" s="12"/>
      <c r="CM887" s="12"/>
      <c r="CN887" s="12"/>
      <c r="CO887" s="12"/>
      <c r="CP887" s="12"/>
      <c r="CQ887" s="12"/>
      <c r="CR887" s="12"/>
      <c r="CS887" s="12"/>
      <c r="CT887" s="12"/>
      <c r="CU887" s="12"/>
      <c r="CV887" s="12"/>
      <c r="CW887" s="12"/>
      <c r="CX887" s="12"/>
      <c r="CY887" s="12"/>
      <c r="CZ887" s="12"/>
      <c r="DA887" s="12"/>
      <c r="DB887" s="12"/>
      <c r="DC887" s="12"/>
      <c r="DD887" s="12"/>
      <c r="DE887" s="12"/>
      <c r="DF887" s="12"/>
      <c r="DG887" s="12"/>
      <c r="DH887" s="12"/>
      <c r="DI887" s="12"/>
      <c r="DJ887" s="12"/>
      <c r="DK887" s="12"/>
      <c r="DL887" s="12"/>
      <c r="DM887" s="12"/>
      <c r="DN887" s="12"/>
      <c r="DO887" s="12"/>
      <c r="DP887" s="12"/>
      <c r="DQ887" s="12"/>
      <c r="DR887" s="12"/>
      <c r="DS887" s="12"/>
      <c r="DT887" s="12"/>
      <c r="DU887" s="12"/>
      <c r="DV887" s="12"/>
      <c r="DW887" s="12"/>
      <c r="DX887" s="12"/>
      <c r="DY887" s="12"/>
      <c r="DZ887" s="12"/>
      <c r="EA887" s="12"/>
      <c r="EB887" s="12"/>
      <c r="EC887" s="12"/>
      <c r="ED887" s="12"/>
      <c r="EE887" s="12"/>
      <c r="EF887" s="12"/>
      <c r="EG887" s="12"/>
      <c r="EH887" s="12"/>
      <c r="EI887" s="12"/>
      <c r="EJ887" s="12"/>
      <c r="EK887" s="12"/>
      <c r="EL887" s="12"/>
      <c r="EM887" s="12"/>
      <c r="EN887" s="12"/>
      <c r="EO887" s="12"/>
      <c r="EP887" s="12"/>
      <c r="EQ887" s="12"/>
      <c r="ER887" s="12"/>
      <c r="ES887" s="12"/>
      <c r="ET887" s="12"/>
      <c r="EU887" s="12"/>
      <c r="EV887" s="12"/>
      <c r="EW887" s="12"/>
      <c r="EX887" s="12"/>
      <c r="EY887" s="12"/>
      <c r="EZ887" s="12"/>
      <c r="FA887" s="12"/>
      <c r="FB887" s="12"/>
      <c r="FC887" s="12"/>
      <c r="FD887" s="12"/>
      <c r="FE887" s="12"/>
      <c r="FF887" s="12"/>
      <c r="FG887" s="12"/>
      <c r="FH887" s="12"/>
      <c r="FI887" s="12"/>
      <c r="FJ887" s="12"/>
      <c r="FK887" s="12"/>
      <c r="FL887" s="12"/>
      <c r="FM887" s="12"/>
      <c r="FN887" s="12"/>
      <c r="FO887" s="12"/>
      <c r="FP887" s="12"/>
      <c r="FQ887" s="12"/>
      <c r="FR887" s="12"/>
      <c r="FS887" s="12"/>
      <c r="FT887" s="12"/>
      <c r="FU887" s="12"/>
      <c r="FV887" s="12"/>
      <c r="FW887" s="12"/>
      <c r="FX887" s="12"/>
      <c r="FY887" s="12"/>
      <c r="FZ887" s="12"/>
      <c r="GA887" s="12"/>
      <c r="GB887" s="12"/>
      <c r="GC887" s="12"/>
      <c r="GD887" s="12"/>
      <c r="GE887" s="12"/>
      <c r="GF887" s="12"/>
      <c r="GG887" s="12"/>
      <c r="GH887" s="12"/>
      <c r="GI887" s="12"/>
      <c r="GJ887" s="12"/>
      <c r="GK887" s="12"/>
      <c r="GL887" s="12"/>
      <c r="GM887" s="12"/>
      <c r="GN887" s="12"/>
      <c r="GO887" s="12"/>
      <c r="GP887" s="12"/>
      <c r="GQ887" s="12"/>
      <c r="GR887" s="12"/>
      <c r="GS887" s="12"/>
      <c r="GT887" s="12"/>
      <c r="GU887" s="12"/>
      <c r="GV887" s="12"/>
      <c r="GW887" s="12"/>
      <c r="GX887" s="12"/>
      <c r="GY887" s="12"/>
      <c r="GZ887" s="12"/>
      <c r="HA887" s="12"/>
      <c r="HB887" s="12"/>
      <c r="HC887" s="12"/>
      <c r="HD887" s="12"/>
      <c r="HE887" s="12"/>
      <c r="HF887" s="12"/>
      <c r="HG887" s="12"/>
      <c r="HH887" s="12"/>
      <c r="HI887" s="12"/>
      <c r="HJ887" s="12"/>
      <c r="HK887" s="12"/>
      <c r="HL887" s="12"/>
      <c r="HM887" s="12"/>
      <c r="HN887" s="12"/>
      <c r="HO887" s="12"/>
      <c r="HP887" s="12"/>
      <c r="HQ887" s="12"/>
      <c r="HR887" s="12"/>
      <c r="HS887" s="12"/>
      <c r="HT887" s="12"/>
      <c r="HU887" s="12"/>
      <c r="HV887" s="12"/>
      <c r="HW887" s="12"/>
      <c r="HX887" s="12"/>
      <c r="HY887" s="12"/>
      <c r="HZ887" s="12"/>
      <c r="IA887" s="12"/>
      <c r="IB887" s="12"/>
      <c r="IC887" s="12"/>
      <c r="ID887" s="12"/>
      <c r="IE887" s="12"/>
      <c r="IF887" s="12"/>
      <c r="IG887" s="12"/>
      <c r="IH887" s="12"/>
      <c r="II887" s="12"/>
      <c r="IJ887" s="12"/>
      <c r="IK887" s="12"/>
    </row>
    <row r="888" spans="1:245" s="38" customFormat="1" ht="18" customHeight="1" x14ac:dyDescent="0.25">
      <c r="A888" s="54" t="s">
        <v>796</v>
      </c>
      <c r="B888" s="51"/>
      <c r="C888" s="54">
        <f>SUM(E70,E128,E172,E234,E281,E327:E329,E410,E463,E485,E508,E513,E582,E605,E637:E639,E680:E682,E728:E729,E774:E777,E824:E827)</f>
        <v>786</v>
      </c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2"/>
      <c r="AJ888" s="12"/>
      <c r="AK888" s="12"/>
      <c r="AL888" s="12"/>
      <c r="AM888" s="12"/>
      <c r="AN888" s="12"/>
      <c r="AO888" s="12"/>
      <c r="AP888" s="12"/>
      <c r="AQ888" s="12"/>
      <c r="AR888" s="12"/>
      <c r="AS888" s="12"/>
      <c r="AT888" s="12"/>
      <c r="AU888" s="12"/>
      <c r="AV888" s="12"/>
      <c r="AW888" s="12"/>
      <c r="AX888" s="12"/>
      <c r="AY888" s="12"/>
      <c r="AZ888" s="12"/>
      <c r="BA888" s="12"/>
      <c r="BB888" s="12"/>
      <c r="BC888" s="12"/>
      <c r="BD888" s="12"/>
      <c r="BE888" s="12"/>
      <c r="BF888" s="12"/>
      <c r="BG888" s="12"/>
      <c r="BH888" s="12"/>
      <c r="BI888" s="12"/>
      <c r="BJ888" s="12"/>
      <c r="BK888" s="12"/>
      <c r="BL888" s="12"/>
      <c r="BM888" s="12"/>
      <c r="BN888" s="12"/>
      <c r="BO888" s="12"/>
      <c r="BP888" s="12"/>
      <c r="BQ888" s="12"/>
      <c r="BR888" s="12"/>
      <c r="BS888" s="12"/>
      <c r="BT888" s="12"/>
      <c r="BU888" s="12"/>
      <c r="BV888" s="12"/>
      <c r="BW888" s="12"/>
      <c r="BX888" s="12"/>
      <c r="BY888" s="12"/>
      <c r="BZ888" s="12"/>
      <c r="CA888" s="12"/>
      <c r="CB888" s="12"/>
      <c r="CC888" s="12"/>
      <c r="CD888" s="12"/>
      <c r="CE888" s="12"/>
      <c r="CF888" s="12"/>
      <c r="CG888" s="12"/>
      <c r="CH888" s="12"/>
      <c r="CI888" s="12"/>
      <c r="CJ888" s="12"/>
      <c r="CK888" s="12"/>
      <c r="CL888" s="12"/>
      <c r="CM888" s="12"/>
      <c r="CN888" s="12"/>
      <c r="CO888" s="12"/>
      <c r="CP888" s="12"/>
      <c r="CQ888" s="12"/>
      <c r="CR888" s="12"/>
      <c r="CS888" s="12"/>
      <c r="CT888" s="12"/>
      <c r="CU888" s="12"/>
      <c r="CV888" s="12"/>
      <c r="CW888" s="12"/>
      <c r="CX888" s="12"/>
      <c r="CY888" s="12"/>
      <c r="CZ888" s="12"/>
      <c r="DA888" s="12"/>
      <c r="DB888" s="12"/>
      <c r="DC888" s="12"/>
      <c r="DD888" s="12"/>
      <c r="DE888" s="12"/>
      <c r="DF888" s="12"/>
      <c r="DG888" s="12"/>
      <c r="DH888" s="12"/>
      <c r="DI888" s="12"/>
      <c r="DJ888" s="12"/>
      <c r="DK888" s="12"/>
      <c r="DL888" s="12"/>
      <c r="DM888" s="12"/>
      <c r="DN888" s="12"/>
      <c r="DO888" s="12"/>
      <c r="DP888" s="12"/>
      <c r="DQ888" s="12"/>
      <c r="DR888" s="12"/>
      <c r="DS888" s="12"/>
      <c r="DT888" s="12"/>
      <c r="DU888" s="12"/>
      <c r="DV888" s="12"/>
      <c r="DW888" s="12"/>
      <c r="DX888" s="12"/>
      <c r="DY888" s="12"/>
      <c r="DZ888" s="12"/>
      <c r="EA888" s="12"/>
      <c r="EB888" s="12"/>
      <c r="EC888" s="12"/>
      <c r="ED888" s="12"/>
      <c r="EE888" s="12"/>
      <c r="EF888" s="12"/>
      <c r="EG888" s="12"/>
      <c r="EH888" s="12"/>
      <c r="EI888" s="12"/>
      <c r="EJ888" s="12"/>
      <c r="EK888" s="12"/>
      <c r="EL888" s="12"/>
      <c r="EM888" s="12"/>
      <c r="EN888" s="12"/>
      <c r="EO888" s="12"/>
      <c r="EP888" s="12"/>
      <c r="EQ888" s="12"/>
      <c r="ER888" s="12"/>
      <c r="ES888" s="12"/>
      <c r="ET888" s="12"/>
      <c r="EU888" s="12"/>
      <c r="EV888" s="12"/>
      <c r="EW888" s="12"/>
      <c r="EX888" s="12"/>
      <c r="EY888" s="12"/>
      <c r="EZ888" s="12"/>
      <c r="FA888" s="12"/>
      <c r="FB888" s="12"/>
      <c r="FC888" s="12"/>
      <c r="FD888" s="12"/>
      <c r="FE888" s="12"/>
      <c r="FF888" s="12"/>
      <c r="FG888" s="12"/>
      <c r="FH888" s="12"/>
      <c r="FI888" s="12"/>
      <c r="FJ888" s="12"/>
      <c r="FK888" s="12"/>
      <c r="FL888" s="12"/>
      <c r="FM888" s="12"/>
      <c r="FN888" s="12"/>
      <c r="FO888" s="12"/>
      <c r="FP888" s="12"/>
      <c r="FQ888" s="12"/>
      <c r="FR888" s="12"/>
      <c r="FS888" s="12"/>
      <c r="FT888" s="12"/>
      <c r="FU888" s="12"/>
      <c r="FV888" s="12"/>
      <c r="FW888" s="12"/>
      <c r="FX888" s="12"/>
      <c r="FY888" s="12"/>
      <c r="FZ888" s="12"/>
      <c r="GA888" s="12"/>
      <c r="GB888" s="12"/>
      <c r="GC888" s="12"/>
      <c r="GD888" s="12"/>
      <c r="GE888" s="12"/>
      <c r="GF888" s="12"/>
      <c r="GG888" s="12"/>
      <c r="GH888" s="12"/>
      <c r="GI888" s="12"/>
      <c r="GJ888" s="12"/>
      <c r="GK888" s="12"/>
      <c r="GL888" s="12"/>
      <c r="GM888" s="12"/>
      <c r="GN888" s="12"/>
      <c r="GO888" s="12"/>
      <c r="GP888" s="12"/>
      <c r="GQ888" s="12"/>
      <c r="GR888" s="12"/>
      <c r="GS888" s="12"/>
      <c r="GT888" s="12"/>
      <c r="GU888" s="12"/>
      <c r="GV888" s="12"/>
      <c r="GW888" s="12"/>
      <c r="GX888" s="12"/>
      <c r="GY888" s="12"/>
      <c r="GZ888" s="12"/>
      <c r="HA888" s="12"/>
      <c r="HB888" s="12"/>
      <c r="HC888" s="12"/>
      <c r="HD888" s="12"/>
      <c r="HE888" s="12"/>
      <c r="HF888" s="12"/>
      <c r="HG888" s="12"/>
      <c r="HH888" s="12"/>
      <c r="HI888" s="12"/>
      <c r="HJ888" s="12"/>
      <c r="HK888" s="12"/>
      <c r="HL888" s="12"/>
      <c r="HM888" s="12"/>
      <c r="HN888" s="12"/>
      <c r="HO888" s="12"/>
      <c r="HP888" s="12"/>
      <c r="HQ888" s="12"/>
      <c r="HR888" s="12"/>
      <c r="HS888" s="12"/>
      <c r="HT888" s="12"/>
      <c r="HU888" s="12"/>
      <c r="HV888" s="12"/>
      <c r="HW888" s="12"/>
      <c r="HX888" s="12"/>
      <c r="HY888" s="12"/>
      <c r="HZ888" s="12"/>
      <c r="IA888" s="12"/>
      <c r="IB888" s="12"/>
      <c r="IC888" s="12"/>
      <c r="ID888" s="12"/>
      <c r="IE888" s="12"/>
      <c r="IF888" s="12"/>
      <c r="IG888" s="12"/>
      <c r="IH888" s="12"/>
      <c r="II888" s="12"/>
      <c r="IJ888" s="12"/>
      <c r="IK888" s="12"/>
    </row>
    <row r="889" spans="1:245" s="38" customFormat="1" ht="18" customHeight="1" x14ac:dyDescent="0.25">
      <c r="A889" s="54" t="s">
        <v>797</v>
      </c>
      <c r="B889" s="51"/>
      <c r="C889" s="54">
        <f>SUM(E129,E173,E235:E236,E282,E330,E515,E640,E683,E730,E778,E828)</f>
        <v>191</v>
      </c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2"/>
      <c r="AJ889" s="12"/>
      <c r="AK889" s="12"/>
      <c r="AL889" s="12"/>
      <c r="AM889" s="12"/>
      <c r="AN889" s="12"/>
      <c r="AO889" s="12"/>
      <c r="AP889" s="12"/>
      <c r="AQ889" s="12"/>
      <c r="AR889" s="12"/>
      <c r="AS889" s="12"/>
      <c r="AT889" s="12"/>
      <c r="AU889" s="12"/>
      <c r="AV889" s="12"/>
      <c r="AW889" s="12"/>
      <c r="AX889" s="12"/>
      <c r="AY889" s="12"/>
      <c r="AZ889" s="12"/>
      <c r="BA889" s="12"/>
      <c r="BB889" s="12"/>
      <c r="BC889" s="12"/>
      <c r="BD889" s="12"/>
      <c r="BE889" s="12"/>
      <c r="BF889" s="12"/>
      <c r="BG889" s="12"/>
      <c r="BH889" s="12"/>
      <c r="BI889" s="12"/>
      <c r="BJ889" s="12"/>
      <c r="BK889" s="12"/>
      <c r="BL889" s="12"/>
      <c r="BM889" s="12"/>
      <c r="BN889" s="12"/>
      <c r="BO889" s="12"/>
      <c r="BP889" s="12"/>
      <c r="BQ889" s="12"/>
      <c r="BR889" s="12"/>
      <c r="BS889" s="12"/>
      <c r="BT889" s="12"/>
      <c r="BU889" s="12"/>
      <c r="BV889" s="12"/>
      <c r="BW889" s="12"/>
      <c r="BX889" s="12"/>
      <c r="BY889" s="12"/>
      <c r="BZ889" s="12"/>
      <c r="CA889" s="12"/>
      <c r="CB889" s="12"/>
      <c r="CC889" s="12"/>
      <c r="CD889" s="12"/>
      <c r="CE889" s="12"/>
      <c r="CF889" s="12"/>
      <c r="CG889" s="12"/>
      <c r="CH889" s="12"/>
      <c r="CI889" s="12"/>
      <c r="CJ889" s="12"/>
      <c r="CK889" s="12"/>
      <c r="CL889" s="12"/>
      <c r="CM889" s="12"/>
      <c r="CN889" s="12"/>
      <c r="CO889" s="12"/>
      <c r="CP889" s="12"/>
      <c r="CQ889" s="12"/>
      <c r="CR889" s="12"/>
      <c r="CS889" s="12"/>
      <c r="CT889" s="12"/>
      <c r="CU889" s="12"/>
      <c r="CV889" s="12"/>
      <c r="CW889" s="12"/>
      <c r="CX889" s="12"/>
      <c r="CY889" s="12"/>
      <c r="CZ889" s="12"/>
      <c r="DA889" s="12"/>
      <c r="DB889" s="12"/>
      <c r="DC889" s="12"/>
      <c r="DD889" s="12"/>
      <c r="DE889" s="12"/>
      <c r="DF889" s="12"/>
      <c r="DG889" s="12"/>
      <c r="DH889" s="12"/>
      <c r="DI889" s="12"/>
      <c r="DJ889" s="12"/>
      <c r="DK889" s="12"/>
      <c r="DL889" s="12"/>
      <c r="DM889" s="12"/>
      <c r="DN889" s="12"/>
      <c r="DO889" s="12"/>
      <c r="DP889" s="12"/>
      <c r="DQ889" s="12"/>
      <c r="DR889" s="12"/>
      <c r="DS889" s="12"/>
      <c r="DT889" s="12"/>
      <c r="DU889" s="12"/>
      <c r="DV889" s="12"/>
      <c r="DW889" s="12"/>
      <c r="DX889" s="12"/>
      <c r="DY889" s="12"/>
      <c r="DZ889" s="12"/>
      <c r="EA889" s="12"/>
      <c r="EB889" s="12"/>
      <c r="EC889" s="12"/>
      <c r="ED889" s="12"/>
      <c r="EE889" s="12"/>
      <c r="EF889" s="12"/>
      <c r="EG889" s="12"/>
      <c r="EH889" s="12"/>
      <c r="EI889" s="12"/>
      <c r="EJ889" s="12"/>
      <c r="EK889" s="12"/>
      <c r="EL889" s="12"/>
      <c r="EM889" s="12"/>
      <c r="EN889" s="12"/>
      <c r="EO889" s="12"/>
      <c r="EP889" s="12"/>
      <c r="EQ889" s="12"/>
      <c r="ER889" s="12"/>
      <c r="ES889" s="12"/>
      <c r="ET889" s="12"/>
      <c r="EU889" s="12"/>
      <c r="EV889" s="12"/>
      <c r="EW889" s="12"/>
      <c r="EX889" s="12"/>
      <c r="EY889" s="12"/>
      <c r="EZ889" s="12"/>
      <c r="FA889" s="12"/>
      <c r="FB889" s="12"/>
      <c r="FC889" s="12"/>
      <c r="FD889" s="12"/>
      <c r="FE889" s="12"/>
      <c r="FF889" s="12"/>
      <c r="FG889" s="12"/>
      <c r="FH889" s="12"/>
      <c r="FI889" s="12"/>
      <c r="FJ889" s="12"/>
      <c r="FK889" s="12"/>
      <c r="FL889" s="12"/>
      <c r="FM889" s="12"/>
      <c r="FN889" s="12"/>
      <c r="FO889" s="12"/>
      <c r="FP889" s="12"/>
      <c r="FQ889" s="12"/>
      <c r="FR889" s="12"/>
      <c r="FS889" s="12"/>
      <c r="FT889" s="12"/>
      <c r="FU889" s="12"/>
      <c r="FV889" s="12"/>
      <c r="FW889" s="12"/>
      <c r="FX889" s="12"/>
      <c r="FY889" s="12"/>
      <c r="FZ889" s="12"/>
      <c r="GA889" s="12"/>
      <c r="GB889" s="12"/>
      <c r="GC889" s="12"/>
      <c r="GD889" s="12"/>
      <c r="GE889" s="12"/>
      <c r="GF889" s="12"/>
      <c r="GG889" s="12"/>
      <c r="GH889" s="12"/>
      <c r="GI889" s="12"/>
      <c r="GJ889" s="12"/>
      <c r="GK889" s="12"/>
      <c r="GL889" s="12"/>
      <c r="GM889" s="12"/>
      <c r="GN889" s="12"/>
      <c r="GO889" s="12"/>
      <c r="GP889" s="12"/>
      <c r="GQ889" s="12"/>
      <c r="GR889" s="12"/>
      <c r="GS889" s="12"/>
      <c r="GT889" s="12"/>
      <c r="GU889" s="12"/>
      <c r="GV889" s="12"/>
      <c r="GW889" s="12"/>
      <c r="GX889" s="12"/>
      <c r="GY889" s="12"/>
      <c r="GZ889" s="12"/>
      <c r="HA889" s="12"/>
      <c r="HB889" s="12"/>
      <c r="HC889" s="12"/>
      <c r="HD889" s="12"/>
      <c r="HE889" s="12"/>
      <c r="HF889" s="12"/>
      <c r="HG889" s="12"/>
      <c r="HH889" s="12"/>
      <c r="HI889" s="12"/>
      <c r="HJ889" s="12"/>
      <c r="HK889" s="12"/>
      <c r="HL889" s="12"/>
      <c r="HM889" s="12"/>
      <c r="HN889" s="12"/>
      <c r="HO889" s="12"/>
      <c r="HP889" s="12"/>
      <c r="HQ889" s="12"/>
      <c r="HR889" s="12"/>
      <c r="HS889" s="12"/>
      <c r="HT889" s="12"/>
      <c r="HU889" s="12"/>
      <c r="HV889" s="12"/>
      <c r="HW889" s="12"/>
      <c r="HX889" s="12"/>
      <c r="HY889" s="12"/>
      <c r="HZ889" s="12"/>
      <c r="IA889" s="12"/>
      <c r="IB889" s="12"/>
      <c r="IC889" s="12"/>
      <c r="ID889" s="12"/>
      <c r="IE889" s="12"/>
      <c r="IF889" s="12"/>
      <c r="IG889" s="12"/>
      <c r="IH889" s="12"/>
      <c r="II889" s="12"/>
      <c r="IJ889" s="12"/>
      <c r="IK889" s="12"/>
    </row>
    <row r="890" spans="1:245" s="38" customFormat="1" ht="18" customHeight="1" x14ac:dyDescent="0.25">
      <c r="A890" s="51"/>
      <c r="B890" s="59" t="s">
        <v>798</v>
      </c>
      <c r="C890" s="60">
        <f>SUM(C881:C889)</f>
        <v>15705</v>
      </c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/>
      <c r="AJ890" s="12"/>
      <c r="AK890" s="12"/>
      <c r="AL890" s="12"/>
      <c r="AM890" s="12"/>
      <c r="AN890" s="12"/>
      <c r="AO890" s="12"/>
      <c r="AP890" s="12"/>
      <c r="AQ890" s="12"/>
      <c r="AR890" s="12"/>
      <c r="AS890" s="12"/>
      <c r="AT890" s="12"/>
      <c r="AU890" s="12"/>
      <c r="AV890" s="12"/>
      <c r="AW890" s="12"/>
      <c r="AX890" s="12"/>
      <c r="AY890" s="12"/>
      <c r="AZ890" s="12"/>
      <c r="BA890" s="12"/>
      <c r="BB890" s="12"/>
      <c r="BC890" s="12"/>
      <c r="BD890" s="12"/>
      <c r="BE890" s="12"/>
      <c r="BF890" s="12"/>
      <c r="BG890" s="12"/>
      <c r="BH890" s="12"/>
      <c r="BI890" s="12"/>
      <c r="BJ890" s="12"/>
      <c r="BK890" s="12"/>
      <c r="BL890" s="12"/>
      <c r="BM890" s="12"/>
      <c r="BN890" s="12"/>
      <c r="BO890" s="12"/>
      <c r="BP890" s="12"/>
      <c r="BQ890" s="12"/>
      <c r="BR890" s="12"/>
      <c r="BS890" s="12"/>
      <c r="BT890" s="12"/>
      <c r="BU890" s="12"/>
      <c r="BV890" s="12"/>
      <c r="BW890" s="12"/>
      <c r="BX890" s="12"/>
      <c r="BY890" s="12"/>
      <c r="BZ890" s="12"/>
      <c r="CA890" s="12"/>
      <c r="CB890" s="12"/>
      <c r="CC890" s="12"/>
      <c r="CD890" s="12"/>
      <c r="CE890" s="12"/>
      <c r="CF890" s="12"/>
      <c r="CG890" s="12"/>
      <c r="CH890" s="12"/>
      <c r="CI890" s="12"/>
      <c r="CJ890" s="12"/>
      <c r="CK890" s="12"/>
      <c r="CL890" s="12"/>
      <c r="CM890" s="12"/>
      <c r="CN890" s="12"/>
      <c r="CO890" s="12"/>
      <c r="CP890" s="12"/>
      <c r="CQ890" s="12"/>
      <c r="CR890" s="12"/>
      <c r="CS890" s="12"/>
      <c r="CT890" s="12"/>
      <c r="CU890" s="12"/>
      <c r="CV890" s="12"/>
      <c r="CW890" s="12"/>
      <c r="CX890" s="12"/>
      <c r="CY890" s="12"/>
      <c r="CZ890" s="12"/>
      <c r="DA890" s="12"/>
      <c r="DB890" s="12"/>
      <c r="DC890" s="12"/>
      <c r="DD890" s="12"/>
      <c r="DE890" s="12"/>
      <c r="DF890" s="12"/>
      <c r="DG890" s="12"/>
      <c r="DH890" s="12"/>
      <c r="DI890" s="12"/>
      <c r="DJ890" s="12"/>
      <c r="DK890" s="12"/>
      <c r="DL890" s="12"/>
      <c r="DM890" s="12"/>
      <c r="DN890" s="12"/>
      <c r="DO890" s="12"/>
      <c r="DP890" s="12"/>
      <c r="DQ890" s="12"/>
      <c r="DR890" s="12"/>
      <c r="DS890" s="12"/>
      <c r="DT890" s="12"/>
      <c r="DU890" s="12"/>
      <c r="DV890" s="12"/>
      <c r="DW890" s="12"/>
      <c r="DX890" s="12"/>
      <c r="DY890" s="12"/>
      <c r="DZ890" s="12"/>
      <c r="EA890" s="12"/>
      <c r="EB890" s="12"/>
      <c r="EC890" s="12"/>
      <c r="ED890" s="12"/>
      <c r="EE890" s="12"/>
      <c r="EF890" s="12"/>
      <c r="EG890" s="12"/>
      <c r="EH890" s="12"/>
      <c r="EI890" s="12"/>
      <c r="EJ890" s="12"/>
      <c r="EK890" s="12"/>
      <c r="EL890" s="12"/>
      <c r="EM890" s="12"/>
      <c r="EN890" s="12"/>
      <c r="EO890" s="12"/>
      <c r="EP890" s="12"/>
      <c r="EQ890" s="12"/>
      <c r="ER890" s="12"/>
      <c r="ES890" s="12"/>
      <c r="ET890" s="12"/>
      <c r="EU890" s="12"/>
      <c r="EV890" s="12"/>
      <c r="EW890" s="12"/>
      <c r="EX890" s="12"/>
      <c r="EY890" s="12"/>
      <c r="EZ890" s="12"/>
      <c r="FA890" s="12"/>
      <c r="FB890" s="12"/>
      <c r="FC890" s="12"/>
      <c r="FD890" s="12"/>
      <c r="FE890" s="12"/>
      <c r="FF890" s="12"/>
      <c r="FG890" s="12"/>
      <c r="FH890" s="12"/>
      <c r="FI890" s="12"/>
      <c r="FJ890" s="12"/>
      <c r="FK890" s="12"/>
      <c r="FL890" s="12"/>
      <c r="FM890" s="12"/>
      <c r="FN890" s="12"/>
      <c r="FO890" s="12"/>
      <c r="FP890" s="12"/>
      <c r="FQ890" s="12"/>
      <c r="FR890" s="12"/>
      <c r="FS890" s="12"/>
      <c r="FT890" s="12"/>
      <c r="FU890" s="12"/>
      <c r="FV890" s="12"/>
      <c r="FW890" s="12"/>
      <c r="FX890" s="12"/>
      <c r="FY890" s="12"/>
      <c r="FZ890" s="12"/>
      <c r="GA890" s="12"/>
      <c r="GB890" s="12"/>
      <c r="GC890" s="12"/>
      <c r="GD890" s="12"/>
      <c r="GE890" s="12"/>
      <c r="GF890" s="12"/>
      <c r="GG890" s="12"/>
      <c r="GH890" s="12"/>
      <c r="GI890" s="12"/>
      <c r="GJ890" s="12"/>
      <c r="GK890" s="12"/>
      <c r="GL890" s="12"/>
      <c r="GM890" s="12"/>
      <c r="GN890" s="12"/>
      <c r="GO890" s="12"/>
      <c r="GP890" s="12"/>
      <c r="GQ890" s="12"/>
      <c r="GR890" s="12"/>
      <c r="GS890" s="12"/>
      <c r="GT890" s="12"/>
      <c r="GU890" s="12"/>
      <c r="GV890" s="12"/>
      <c r="GW890" s="12"/>
      <c r="GX890" s="12"/>
      <c r="GY890" s="12"/>
      <c r="GZ890" s="12"/>
      <c r="HA890" s="12"/>
      <c r="HB890" s="12"/>
      <c r="HC890" s="12"/>
      <c r="HD890" s="12"/>
      <c r="HE890" s="12"/>
      <c r="HF890" s="12"/>
      <c r="HG890" s="12"/>
      <c r="HH890" s="12"/>
      <c r="HI890" s="12"/>
      <c r="HJ890" s="12"/>
      <c r="HK890" s="12"/>
      <c r="HL890" s="12"/>
      <c r="HM890" s="12"/>
      <c r="HN890" s="12"/>
      <c r="HO890" s="12"/>
      <c r="HP890" s="12"/>
      <c r="HQ890" s="12"/>
      <c r="HR890" s="12"/>
      <c r="HS890" s="12"/>
      <c r="HT890" s="12"/>
      <c r="HU890" s="12"/>
      <c r="HV890" s="12"/>
      <c r="HW890" s="12"/>
      <c r="HX890" s="12"/>
      <c r="HY890" s="12"/>
      <c r="HZ890" s="12"/>
      <c r="IA890" s="12"/>
      <c r="IB890" s="12"/>
      <c r="IC890" s="12"/>
      <c r="ID890" s="12"/>
      <c r="IE890" s="12"/>
      <c r="IF890" s="12"/>
      <c r="IG890" s="12"/>
      <c r="IH890" s="12"/>
      <c r="II890" s="12"/>
      <c r="IJ890" s="12"/>
      <c r="IK890" s="12"/>
    </row>
    <row r="891" spans="1:245" x14ac:dyDescent="0.2">
      <c r="B891" s="16"/>
    </row>
    <row r="892" spans="1:245" x14ac:dyDescent="0.2">
      <c r="B892" s="16"/>
    </row>
    <row r="893" spans="1:245" ht="14.25" customHeight="1" x14ac:dyDescent="0.2"/>
    <row r="894" spans="1:245" ht="14.25" customHeight="1" x14ac:dyDescent="0.2"/>
    <row r="895" spans="1:245" ht="14.25" customHeight="1" x14ac:dyDescent="0.2"/>
    <row r="896" spans="1:245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</sheetData>
  <sortState ref="A514:F515">
    <sortCondition ref="A514"/>
  </sortState>
  <mergeCells count="120">
    <mergeCell ref="A10:E10"/>
    <mergeCell ref="A11:E11"/>
    <mergeCell ref="A608:E608"/>
    <mergeCell ref="A609:E609"/>
    <mergeCell ref="A585:E585"/>
    <mergeCell ref="A586:E586"/>
    <mergeCell ref="A524:E524"/>
    <mergeCell ref="A525:E525"/>
    <mergeCell ref="A534:E534"/>
    <mergeCell ref="A535:E535"/>
    <mergeCell ref="A518:E518"/>
    <mergeCell ref="A519:E519"/>
    <mergeCell ref="A541:E541"/>
    <mergeCell ref="A542:E542"/>
    <mergeCell ref="A385:E385"/>
    <mergeCell ref="A386:E386"/>
    <mergeCell ref="A5:E5"/>
    <mergeCell ref="A18:E18"/>
    <mergeCell ref="A19:E19"/>
    <mergeCell ref="A73:E73"/>
    <mergeCell ref="A74:E74"/>
    <mergeCell ref="A4:E4"/>
    <mergeCell ref="A7:B8"/>
    <mergeCell ref="A781:E781"/>
    <mergeCell ref="A782:E782"/>
    <mergeCell ref="A574:E574"/>
    <mergeCell ref="A575:E575"/>
    <mergeCell ref="A733:E733"/>
    <mergeCell ref="A734:E734"/>
    <mergeCell ref="A569:E569"/>
    <mergeCell ref="A570:E570"/>
    <mergeCell ref="A368:E368"/>
    <mergeCell ref="A369:E369"/>
    <mergeCell ref="A561:E561"/>
    <mergeCell ref="A562:E562"/>
    <mergeCell ref="A380:E380"/>
    <mergeCell ref="A394:E394"/>
    <mergeCell ref="A395:E395"/>
    <mergeCell ref="A405:E405"/>
    <mergeCell ref="A406:E406"/>
    <mergeCell ref="A419:E419"/>
    <mergeCell ref="A420:E420"/>
    <mergeCell ref="A132:E132"/>
    <mergeCell ref="A133:E133"/>
    <mergeCell ref="A333:E333"/>
    <mergeCell ref="A334:E334"/>
    <mergeCell ref="A424:E424"/>
    <mergeCell ref="A425:E425"/>
    <mergeCell ref="A176:E176"/>
    <mergeCell ref="A177:E177"/>
    <mergeCell ref="A339:E339"/>
    <mergeCell ref="A340:E340"/>
    <mergeCell ref="A373:E373"/>
    <mergeCell ref="A374:E374"/>
    <mergeCell ref="A400:E400"/>
    <mergeCell ref="A401:E401"/>
    <mergeCell ref="A413:E413"/>
    <mergeCell ref="A414:E414"/>
    <mergeCell ref="A426:A431"/>
    <mergeCell ref="A432:A433"/>
    <mergeCell ref="A686:E686"/>
    <mergeCell ref="A687:E687"/>
    <mergeCell ref="A444:E444"/>
    <mergeCell ref="A445:E445"/>
    <mergeCell ref="A448:A449"/>
    <mergeCell ref="A451:A452"/>
    <mergeCell ref="A457:A458"/>
    <mergeCell ref="A459:A460"/>
    <mergeCell ref="A466:E466"/>
    <mergeCell ref="A467:E467"/>
    <mergeCell ref="A488:E488"/>
    <mergeCell ref="A489:E489"/>
    <mergeCell ref="A471:E471"/>
    <mergeCell ref="A472:E472"/>
    <mergeCell ref="A473:A474"/>
    <mergeCell ref="A479:A480"/>
    <mergeCell ref="A643:E643"/>
    <mergeCell ref="A644:E644"/>
    <mergeCell ref="A556:E556"/>
    <mergeCell ref="A557:E557"/>
    <mergeCell ref="A239:E239"/>
    <mergeCell ref="A240:E240"/>
    <mergeCell ref="A349:E349"/>
    <mergeCell ref="A350:E350"/>
    <mergeCell ref="A379:E379"/>
    <mergeCell ref="A285:E285"/>
    <mergeCell ref="A286:E286"/>
    <mergeCell ref="A360:E360"/>
    <mergeCell ref="A361:E361"/>
    <mergeCell ref="D864:E864"/>
    <mergeCell ref="D865:E865"/>
    <mergeCell ref="D866:E866"/>
    <mergeCell ref="D867:E867"/>
    <mergeCell ref="D868:E868"/>
    <mergeCell ref="A481:A482"/>
    <mergeCell ref="A483:A484"/>
    <mergeCell ref="A579:E579"/>
    <mergeCell ref="A580:E580"/>
    <mergeCell ref="A491:A492"/>
    <mergeCell ref="A493:A494"/>
    <mergeCell ref="A495:A496"/>
    <mergeCell ref="A499:A500"/>
    <mergeCell ref="A503:A504"/>
    <mergeCell ref="A509:A510"/>
    <mergeCell ref="A511:A512"/>
    <mergeCell ref="A841:E841"/>
    <mergeCell ref="A842:E842"/>
    <mergeCell ref="A836:E836"/>
    <mergeCell ref="A837:E837"/>
    <mergeCell ref="A831:E831"/>
    <mergeCell ref="A832:E832"/>
    <mergeCell ref="A879:B879"/>
    <mergeCell ref="C879:E879"/>
    <mergeCell ref="C880:E880"/>
    <mergeCell ref="D869:E869"/>
    <mergeCell ref="D870:E870"/>
    <mergeCell ref="D871:E871"/>
    <mergeCell ref="C873:E873"/>
    <mergeCell ref="A874:B874"/>
    <mergeCell ref="C874:E874"/>
  </mergeCells>
  <pageMargins left="0.6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K574"/>
  <sheetViews>
    <sheetView showGridLines="0" view="pageBreakPreview" workbookViewId="0">
      <selection activeCell="D559" sqref="D559"/>
    </sheetView>
  </sheetViews>
  <sheetFormatPr defaultRowHeight="12.75" x14ac:dyDescent="0.2"/>
  <cols>
    <col min="1" max="1" width="8.7109375" style="12" customWidth="1"/>
    <col min="2" max="2" width="36.7109375" style="12" customWidth="1"/>
    <col min="3" max="5" width="15.7109375" style="12" customWidth="1"/>
    <col min="6" max="6" width="30.7109375" style="12" customWidth="1"/>
    <col min="7" max="16384" width="9.140625" style="12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30" customHeight="1" x14ac:dyDescent="0.3">
      <c r="A4" s="81" t="s">
        <v>58</v>
      </c>
      <c r="B4" s="81"/>
      <c r="C4" s="81"/>
      <c r="D4" s="81"/>
      <c r="E4" s="81"/>
    </row>
    <row r="5" spans="1:5" ht="24.95" customHeight="1" x14ac:dyDescent="0.2">
      <c r="A5" s="80" t="s">
        <v>754</v>
      </c>
      <c r="B5" s="80"/>
      <c r="C5" s="80"/>
      <c r="D5" s="80"/>
      <c r="E5" s="80"/>
    </row>
    <row r="6" spans="1:5" ht="15" customHeight="1" x14ac:dyDescent="0.2">
      <c r="A6" s="11"/>
      <c r="B6" s="11"/>
      <c r="C6" s="11"/>
      <c r="D6" s="11"/>
      <c r="E6" s="11"/>
    </row>
    <row r="7" spans="1:5" ht="20.100000000000001" customHeight="1" x14ac:dyDescent="0.2">
      <c r="A7" s="82" t="s">
        <v>63</v>
      </c>
      <c r="B7" s="83"/>
      <c r="C7" s="17" t="s">
        <v>64</v>
      </c>
      <c r="D7" s="17" t="s">
        <v>65</v>
      </c>
      <c r="E7" s="17" t="s">
        <v>66</v>
      </c>
    </row>
    <row r="8" spans="1:5" ht="20.100000000000001" customHeight="1" x14ac:dyDescent="0.2">
      <c r="A8" s="84"/>
      <c r="B8" s="85"/>
      <c r="C8" s="17">
        <f>SUM(C12,C18,C81,C127,C175,C179,C189,C200,C208,C213,C219,C225,C234,C240,C245,C253,C259,C265,C270,C287,C317,C321,C325,C329,C333,C339,C344,C350,C356,C403,C451,C501,C506,C511,C516)</f>
        <v>13228</v>
      </c>
      <c r="D8" s="17">
        <f t="shared" ref="D8:E8" si="0">SUM(D12,D18,D81,D127,D175,D179,D189,D200,D208,D213,D219,D225,D234,D240,D245,D253,D259,D265,D270,D287,D317,D321,D325,D329,D333,D339,D344,D350,D356,D403,D451,D501,D506,D511,D516)</f>
        <v>2477</v>
      </c>
      <c r="E8" s="17">
        <f t="shared" si="0"/>
        <v>15705</v>
      </c>
    </row>
    <row r="9" spans="1:5" ht="20.100000000000001" customHeight="1" x14ac:dyDescent="0.2">
      <c r="A9" s="31" t="s">
        <v>0</v>
      </c>
      <c r="B9" s="32" t="s">
        <v>62</v>
      </c>
      <c r="C9" s="32" t="s">
        <v>60</v>
      </c>
      <c r="D9" s="32" t="s">
        <v>61</v>
      </c>
      <c r="E9" s="32" t="s">
        <v>59</v>
      </c>
    </row>
    <row r="10" spans="1:5" s="13" customFormat="1" ht="18" customHeight="1" x14ac:dyDescent="0.2">
      <c r="A10" s="73" t="s">
        <v>755</v>
      </c>
      <c r="B10" s="74"/>
      <c r="C10" s="74"/>
      <c r="D10" s="74"/>
      <c r="E10" s="75"/>
    </row>
    <row r="11" spans="1:5" s="13" customFormat="1" ht="18" customHeight="1" x14ac:dyDescent="0.2">
      <c r="A11" s="18">
        <v>1</v>
      </c>
      <c r="B11" s="62" t="s">
        <v>851</v>
      </c>
      <c r="C11" s="20">
        <v>4</v>
      </c>
      <c r="D11" s="20">
        <v>0</v>
      </c>
      <c r="E11" s="20">
        <f>SUM(C11:D11)</f>
        <v>4</v>
      </c>
    </row>
    <row r="12" spans="1:5" s="13" customFormat="1" ht="18" customHeight="1" x14ac:dyDescent="0.2">
      <c r="A12" s="22" t="s">
        <v>59</v>
      </c>
      <c r="B12" s="21"/>
      <c r="C12" s="23">
        <f>SUM(C11:C11)</f>
        <v>4</v>
      </c>
      <c r="D12" s="23">
        <f>SUM(D11:D11)</f>
        <v>0</v>
      </c>
      <c r="E12" s="23">
        <f>SUM(E11:E11)</f>
        <v>4</v>
      </c>
    </row>
    <row r="13" spans="1:5" s="13" customFormat="1" ht="9.9499999999999993" customHeight="1" x14ac:dyDescent="0.2">
      <c r="A13" s="28"/>
      <c r="B13" s="29"/>
      <c r="C13" s="30"/>
      <c r="D13" s="30"/>
      <c r="E13" s="30"/>
    </row>
    <row r="14" spans="1:5" s="13" customFormat="1" ht="18" customHeight="1" x14ac:dyDescent="0.2">
      <c r="A14" s="76" t="s">
        <v>758</v>
      </c>
      <c r="B14" s="77"/>
      <c r="C14" s="77"/>
      <c r="D14" s="77"/>
      <c r="E14" s="78"/>
    </row>
    <row r="15" spans="1:5" s="13" customFormat="1" ht="18" customHeight="1" x14ac:dyDescent="0.2">
      <c r="A15" s="18">
        <v>1</v>
      </c>
      <c r="B15" s="62" t="s">
        <v>852</v>
      </c>
      <c r="C15" s="20">
        <v>242</v>
      </c>
      <c r="D15" s="20">
        <v>10</v>
      </c>
      <c r="E15" s="20">
        <f>SUM(C15:D15)</f>
        <v>252</v>
      </c>
    </row>
    <row r="16" spans="1:5" s="13" customFormat="1" ht="18" customHeight="1" x14ac:dyDescent="0.2">
      <c r="A16" s="18">
        <v>2</v>
      </c>
      <c r="B16" s="62" t="s">
        <v>853</v>
      </c>
      <c r="C16" s="20">
        <v>418</v>
      </c>
      <c r="D16" s="20">
        <v>6</v>
      </c>
      <c r="E16" s="20">
        <f>SUM(C16:D16)</f>
        <v>424</v>
      </c>
    </row>
    <row r="17" spans="1:6" s="13" customFormat="1" ht="18" customHeight="1" x14ac:dyDescent="0.2">
      <c r="A17" s="18">
        <v>3</v>
      </c>
      <c r="B17" s="62" t="s">
        <v>854</v>
      </c>
      <c r="C17" s="20">
        <v>380</v>
      </c>
      <c r="D17" s="20">
        <v>10</v>
      </c>
      <c r="E17" s="20">
        <f>SUM(C17:D17)</f>
        <v>390</v>
      </c>
    </row>
    <row r="18" spans="1:6" s="13" customFormat="1" ht="18" customHeight="1" x14ac:dyDescent="0.2">
      <c r="A18" s="22" t="s">
        <v>59</v>
      </c>
      <c r="B18" s="21"/>
      <c r="C18" s="24">
        <f>SUM(C15:C17)</f>
        <v>1040</v>
      </c>
      <c r="D18" s="24">
        <f>SUM(D15:D17)</f>
        <v>26</v>
      </c>
      <c r="E18" s="24">
        <f>SUM(E15:E17)</f>
        <v>1066</v>
      </c>
    </row>
    <row r="19" spans="1:6" s="13" customFormat="1" ht="9.9499999999999993" customHeight="1" x14ac:dyDescent="0.2">
      <c r="A19" s="28"/>
      <c r="B19" s="29"/>
      <c r="C19" s="30"/>
      <c r="D19" s="30"/>
      <c r="E19" s="30"/>
    </row>
    <row r="20" spans="1:6" s="13" customFormat="1" ht="18" customHeight="1" x14ac:dyDescent="0.2">
      <c r="A20" s="73" t="s">
        <v>337</v>
      </c>
      <c r="B20" s="74"/>
      <c r="C20" s="74"/>
      <c r="D20" s="74"/>
      <c r="E20" s="75"/>
    </row>
    <row r="21" spans="1:6" s="13" customFormat="1" ht="18" customHeight="1" x14ac:dyDescent="0.2">
      <c r="A21" s="76" t="s">
        <v>758</v>
      </c>
      <c r="B21" s="77"/>
      <c r="C21" s="77"/>
      <c r="D21" s="77"/>
      <c r="E21" s="78"/>
    </row>
    <row r="22" spans="1:6" s="13" customFormat="1" ht="17.100000000000001" customHeight="1" x14ac:dyDescent="0.2">
      <c r="A22" s="18">
        <v>1</v>
      </c>
      <c r="B22" s="19" t="s">
        <v>392</v>
      </c>
      <c r="C22" s="20">
        <v>27</v>
      </c>
      <c r="D22" s="20">
        <v>0</v>
      </c>
      <c r="E22" s="20">
        <f t="shared" ref="E22:E53" si="1">SUM(C22:D22)</f>
        <v>27</v>
      </c>
      <c r="F22" s="13" t="s">
        <v>800</v>
      </c>
    </row>
    <row r="23" spans="1:6" s="13" customFormat="1" ht="17.100000000000001" customHeight="1" x14ac:dyDescent="0.2">
      <c r="A23" s="18">
        <v>2</v>
      </c>
      <c r="B23" s="19" t="s">
        <v>366</v>
      </c>
      <c r="C23" s="20">
        <v>22</v>
      </c>
      <c r="D23" s="20">
        <v>0</v>
      </c>
      <c r="E23" s="20">
        <f t="shared" si="1"/>
        <v>22</v>
      </c>
      <c r="F23" s="13" t="s">
        <v>800</v>
      </c>
    </row>
    <row r="24" spans="1:6" s="13" customFormat="1" ht="17.100000000000001" customHeight="1" x14ac:dyDescent="0.2">
      <c r="A24" s="18">
        <v>3</v>
      </c>
      <c r="B24" s="19" t="s">
        <v>393</v>
      </c>
      <c r="C24" s="20">
        <v>40</v>
      </c>
      <c r="D24" s="20">
        <v>0</v>
      </c>
      <c r="E24" s="20">
        <f t="shared" si="1"/>
        <v>40</v>
      </c>
      <c r="F24" s="13" t="s">
        <v>802</v>
      </c>
    </row>
    <row r="25" spans="1:6" s="13" customFormat="1" ht="17.100000000000001" customHeight="1" x14ac:dyDescent="0.2">
      <c r="A25" s="18">
        <v>4</v>
      </c>
      <c r="B25" s="19" t="s">
        <v>370</v>
      </c>
      <c r="C25" s="20">
        <v>24</v>
      </c>
      <c r="D25" s="20">
        <v>0</v>
      </c>
      <c r="E25" s="20">
        <f t="shared" si="1"/>
        <v>24</v>
      </c>
      <c r="F25" s="13" t="s">
        <v>802</v>
      </c>
    </row>
    <row r="26" spans="1:6" s="13" customFormat="1" ht="17.100000000000001" customHeight="1" x14ac:dyDescent="0.2">
      <c r="A26" s="18">
        <v>5</v>
      </c>
      <c r="B26" s="19" t="s">
        <v>385</v>
      </c>
      <c r="C26" s="20">
        <v>32</v>
      </c>
      <c r="D26" s="20">
        <v>0</v>
      </c>
      <c r="E26" s="20">
        <f t="shared" si="1"/>
        <v>32</v>
      </c>
      <c r="F26" s="13" t="s">
        <v>804</v>
      </c>
    </row>
    <row r="27" spans="1:6" s="13" customFormat="1" ht="17.100000000000001" customHeight="1" x14ac:dyDescent="0.2">
      <c r="A27" s="18">
        <v>6</v>
      </c>
      <c r="B27" s="19" t="s">
        <v>391</v>
      </c>
      <c r="C27" s="20">
        <v>20</v>
      </c>
      <c r="D27" s="20">
        <v>0</v>
      </c>
      <c r="E27" s="20">
        <f t="shared" si="1"/>
        <v>20</v>
      </c>
      <c r="F27" s="13" t="s">
        <v>805</v>
      </c>
    </row>
    <row r="28" spans="1:6" s="13" customFormat="1" ht="17.100000000000001" customHeight="1" x14ac:dyDescent="0.2">
      <c r="A28" s="18">
        <v>7</v>
      </c>
      <c r="B28" s="19" t="s">
        <v>374</v>
      </c>
      <c r="C28" s="20">
        <v>16</v>
      </c>
      <c r="D28" s="20">
        <v>0</v>
      </c>
      <c r="E28" s="20">
        <f t="shared" si="1"/>
        <v>16</v>
      </c>
      <c r="F28" s="13" t="s">
        <v>805</v>
      </c>
    </row>
    <row r="29" spans="1:6" s="13" customFormat="1" ht="17.100000000000001" customHeight="1" x14ac:dyDescent="0.2">
      <c r="A29" s="18">
        <v>8</v>
      </c>
      <c r="B29" s="19" t="s">
        <v>406</v>
      </c>
      <c r="C29" s="20">
        <v>22</v>
      </c>
      <c r="D29" s="20">
        <v>0</v>
      </c>
      <c r="E29" s="20">
        <f t="shared" si="1"/>
        <v>22</v>
      </c>
      <c r="F29" s="13" t="s">
        <v>806</v>
      </c>
    </row>
    <row r="30" spans="1:6" s="13" customFormat="1" ht="17.100000000000001" customHeight="1" x14ac:dyDescent="0.2">
      <c r="A30" s="18">
        <v>9</v>
      </c>
      <c r="B30" s="19" t="s">
        <v>373</v>
      </c>
      <c r="C30" s="20">
        <v>21</v>
      </c>
      <c r="D30" s="20">
        <v>0</v>
      </c>
      <c r="E30" s="20">
        <f t="shared" si="1"/>
        <v>21</v>
      </c>
      <c r="F30" s="13" t="s">
        <v>806</v>
      </c>
    </row>
    <row r="31" spans="1:6" s="13" customFormat="1" ht="17.100000000000001" customHeight="1" x14ac:dyDescent="0.2">
      <c r="A31" s="18">
        <v>10</v>
      </c>
      <c r="B31" s="19" t="s">
        <v>408</v>
      </c>
      <c r="C31" s="20">
        <v>14</v>
      </c>
      <c r="D31" s="20">
        <v>0</v>
      </c>
      <c r="E31" s="20">
        <f t="shared" si="1"/>
        <v>14</v>
      </c>
      <c r="F31" s="13" t="s">
        <v>807</v>
      </c>
    </row>
    <row r="32" spans="1:6" s="13" customFormat="1" ht="17.100000000000001" customHeight="1" x14ac:dyDescent="0.2">
      <c r="A32" s="18">
        <v>11</v>
      </c>
      <c r="B32" s="19" t="s">
        <v>375</v>
      </c>
      <c r="C32" s="20">
        <v>8</v>
      </c>
      <c r="D32" s="20">
        <v>0</v>
      </c>
      <c r="E32" s="20">
        <f t="shared" si="1"/>
        <v>8</v>
      </c>
      <c r="F32" s="13" t="s">
        <v>807</v>
      </c>
    </row>
    <row r="33" spans="1:6" s="13" customFormat="1" ht="17.100000000000001" customHeight="1" x14ac:dyDescent="0.2">
      <c r="A33" s="18">
        <v>12</v>
      </c>
      <c r="B33" s="19" t="s">
        <v>407</v>
      </c>
      <c r="C33" s="20">
        <v>3</v>
      </c>
      <c r="D33" s="20">
        <v>0</v>
      </c>
      <c r="E33" s="20">
        <f t="shared" si="1"/>
        <v>3</v>
      </c>
      <c r="F33" s="13" t="s">
        <v>826</v>
      </c>
    </row>
    <row r="34" spans="1:6" s="13" customFormat="1" ht="17.100000000000001" customHeight="1" x14ac:dyDescent="0.2">
      <c r="A34" s="18">
        <v>13</v>
      </c>
      <c r="B34" s="19" t="s">
        <v>387</v>
      </c>
      <c r="C34" s="20">
        <v>39</v>
      </c>
      <c r="D34" s="20">
        <v>0</v>
      </c>
      <c r="E34" s="20">
        <f t="shared" si="1"/>
        <v>39</v>
      </c>
      <c r="F34" s="13" t="s">
        <v>808</v>
      </c>
    </row>
    <row r="35" spans="1:6" s="13" customFormat="1" ht="17.100000000000001" customHeight="1" x14ac:dyDescent="0.2">
      <c r="A35" s="18">
        <v>14</v>
      </c>
      <c r="B35" s="19" t="s">
        <v>371</v>
      </c>
      <c r="C35" s="20">
        <v>37</v>
      </c>
      <c r="D35" s="20">
        <v>0</v>
      </c>
      <c r="E35" s="20">
        <f t="shared" si="1"/>
        <v>37</v>
      </c>
      <c r="F35" s="13" t="s">
        <v>808</v>
      </c>
    </row>
    <row r="36" spans="1:6" s="13" customFormat="1" ht="17.100000000000001" customHeight="1" x14ac:dyDescent="0.2">
      <c r="A36" s="18">
        <v>15</v>
      </c>
      <c r="B36" s="19" t="s">
        <v>384</v>
      </c>
      <c r="C36" s="20">
        <v>25</v>
      </c>
      <c r="D36" s="20">
        <v>0</v>
      </c>
      <c r="E36" s="20">
        <f t="shared" si="1"/>
        <v>25</v>
      </c>
      <c r="F36" s="13" t="s">
        <v>809</v>
      </c>
    </row>
    <row r="37" spans="1:6" s="13" customFormat="1" ht="17.100000000000001" customHeight="1" x14ac:dyDescent="0.2">
      <c r="A37" s="18">
        <v>16</v>
      </c>
      <c r="B37" s="19" t="s">
        <v>355</v>
      </c>
      <c r="C37" s="20">
        <v>27</v>
      </c>
      <c r="D37" s="20">
        <v>0</v>
      </c>
      <c r="E37" s="20">
        <f t="shared" si="1"/>
        <v>27</v>
      </c>
      <c r="F37" s="13" t="s">
        <v>809</v>
      </c>
    </row>
    <row r="38" spans="1:6" s="13" customFormat="1" ht="17.100000000000001" customHeight="1" x14ac:dyDescent="0.2">
      <c r="A38" s="18">
        <v>17</v>
      </c>
      <c r="B38" s="19" t="s">
        <v>359</v>
      </c>
      <c r="C38" s="20">
        <v>26</v>
      </c>
      <c r="D38" s="20">
        <v>0</v>
      </c>
      <c r="E38" s="20">
        <f t="shared" si="1"/>
        <v>26</v>
      </c>
      <c r="F38" s="13" t="s">
        <v>809</v>
      </c>
    </row>
    <row r="39" spans="1:6" s="13" customFormat="1" ht="17.100000000000001" customHeight="1" x14ac:dyDescent="0.2">
      <c r="A39" s="18">
        <v>18</v>
      </c>
      <c r="B39" s="19" t="s">
        <v>367</v>
      </c>
      <c r="C39" s="20">
        <v>30</v>
      </c>
      <c r="D39" s="20">
        <v>0</v>
      </c>
      <c r="E39" s="20">
        <f t="shared" si="1"/>
        <v>30</v>
      </c>
      <c r="F39" s="13" t="s">
        <v>809</v>
      </c>
    </row>
    <row r="40" spans="1:6" s="13" customFormat="1" ht="17.100000000000001" customHeight="1" x14ac:dyDescent="0.2">
      <c r="A40" s="18">
        <v>19</v>
      </c>
      <c r="B40" s="19" t="s">
        <v>369</v>
      </c>
      <c r="C40" s="20">
        <v>29</v>
      </c>
      <c r="D40" s="20">
        <v>0</v>
      </c>
      <c r="E40" s="20">
        <f t="shared" si="1"/>
        <v>29</v>
      </c>
      <c r="F40" s="13" t="s">
        <v>809</v>
      </c>
    </row>
    <row r="41" spans="1:6" s="13" customFormat="1" ht="17.100000000000001" customHeight="1" x14ac:dyDescent="0.2">
      <c r="A41" s="18">
        <v>20</v>
      </c>
      <c r="B41" s="19" t="s">
        <v>389</v>
      </c>
      <c r="C41" s="20">
        <v>40</v>
      </c>
      <c r="D41" s="20">
        <v>0</v>
      </c>
      <c r="E41" s="20">
        <f t="shared" si="1"/>
        <v>40</v>
      </c>
      <c r="F41" s="13" t="s">
        <v>810</v>
      </c>
    </row>
    <row r="42" spans="1:6" s="13" customFormat="1" ht="17.100000000000001" customHeight="1" x14ac:dyDescent="0.2">
      <c r="A42" s="18">
        <v>21</v>
      </c>
      <c r="B42" s="19" t="s">
        <v>368</v>
      </c>
      <c r="C42" s="20">
        <v>27</v>
      </c>
      <c r="D42" s="20">
        <v>0</v>
      </c>
      <c r="E42" s="20">
        <f t="shared" si="1"/>
        <v>27</v>
      </c>
      <c r="F42" s="13" t="s">
        <v>810</v>
      </c>
    </row>
    <row r="43" spans="1:6" s="13" customFormat="1" ht="17.100000000000001" customHeight="1" x14ac:dyDescent="0.2">
      <c r="A43" s="18">
        <v>22</v>
      </c>
      <c r="B43" s="19" t="s">
        <v>376</v>
      </c>
      <c r="C43" s="20">
        <v>14</v>
      </c>
      <c r="D43" s="20">
        <v>0</v>
      </c>
      <c r="E43" s="20">
        <f t="shared" si="1"/>
        <v>14</v>
      </c>
      <c r="F43" s="13" t="s">
        <v>810</v>
      </c>
    </row>
    <row r="44" spans="1:6" s="13" customFormat="1" ht="17.100000000000001" customHeight="1" x14ac:dyDescent="0.2">
      <c r="A44" s="18">
        <v>23</v>
      </c>
      <c r="B44" s="19" t="s">
        <v>409</v>
      </c>
      <c r="C44" s="20">
        <v>10</v>
      </c>
      <c r="D44" s="20">
        <v>0</v>
      </c>
      <c r="E44" s="20">
        <f t="shared" si="1"/>
        <v>10</v>
      </c>
      <c r="F44" s="13" t="s">
        <v>827</v>
      </c>
    </row>
    <row r="45" spans="1:6" s="13" customFormat="1" ht="17.100000000000001" customHeight="1" x14ac:dyDescent="0.2">
      <c r="A45" s="18">
        <v>24</v>
      </c>
      <c r="B45" s="19" t="s">
        <v>381</v>
      </c>
      <c r="C45" s="20">
        <v>16</v>
      </c>
      <c r="D45" s="20">
        <v>0</v>
      </c>
      <c r="E45" s="20">
        <f t="shared" si="1"/>
        <v>16</v>
      </c>
      <c r="F45" s="13" t="s">
        <v>822</v>
      </c>
    </row>
    <row r="46" spans="1:6" s="13" customFormat="1" ht="17.100000000000001" customHeight="1" x14ac:dyDescent="0.2">
      <c r="A46" s="18">
        <v>25</v>
      </c>
      <c r="B46" s="19" t="s">
        <v>383</v>
      </c>
      <c r="C46" s="20">
        <v>16</v>
      </c>
      <c r="D46" s="20">
        <v>0</v>
      </c>
      <c r="E46" s="20">
        <f t="shared" si="1"/>
        <v>16</v>
      </c>
      <c r="F46" s="13" t="s">
        <v>811</v>
      </c>
    </row>
    <row r="47" spans="1:6" s="13" customFormat="1" ht="17.100000000000001" customHeight="1" x14ac:dyDescent="0.2">
      <c r="A47" s="18">
        <v>26</v>
      </c>
      <c r="B47" s="19" t="s">
        <v>390</v>
      </c>
      <c r="C47" s="20">
        <v>38</v>
      </c>
      <c r="D47" s="20">
        <v>0</v>
      </c>
      <c r="E47" s="20">
        <f t="shared" si="1"/>
        <v>38</v>
      </c>
      <c r="F47" s="13" t="s">
        <v>801</v>
      </c>
    </row>
    <row r="48" spans="1:6" s="13" customFormat="1" ht="17.100000000000001" customHeight="1" x14ac:dyDescent="0.2">
      <c r="A48" s="18">
        <v>27</v>
      </c>
      <c r="B48" s="19" t="s">
        <v>377</v>
      </c>
      <c r="C48" s="20">
        <v>32</v>
      </c>
      <c r="D48" s="20">
        <v>1</v>
      </c>
      <c r="E48" s="20">
        <f t="shared" si="1"/>
        <v>33</v>
      </c>
      <c r="F48" s="13" t="s">
        <v>801</v>
      </c>
    </row>
    <row r="49" spans="1:6" s="13" customFormat="1" ht="17.100000000000001" customHeight="1" x14ac:dyDescent="0.2">
      <c r="A49" s="18">
        <v>28</v>
      </c>
      <c r="B49" s="19" t="s">
        <v>351</v>
      </c>
      <c r="C49" s="20">
        <v>39</v>
      </c>
      <c r="D49" s="20">
        <v>0</v>
      </c>
      <c r="E49" s="20">
        <f t="shared" si="1"/>
        <v>39</v>
      </c>
      <c r="F49" s="13" t="s">
        <v>801</v>
      </c>
    </row>
    <row r="50" spans="1:6" s="13" customFormat="1" ht="17.100000000000001" customHeight="1" x14ac:dyDescent="0.2">
      <c r="A50" s="18">
        <v>29</v>
      </c>
      <c r="B50" s="19" t="s">
        <v>352</v>
      </c>
      <c r="C50" s="20">
        <v>45</v>
      </c>
      <c r="D50" s="20">
        <v>0</v>
      </c>
      <c r="E50" s="20">
        <f t="shared" si="1"/>
        <v>45</v>
      </c>
      <c r="F50" s="13" t="s">
        <v>801</v>
      </c>
    </row>
    <row r="51" spans="1:6" s="13" customFormat="1" ht="17.100000000000001" customHeight="1" x14ac:dyDescent="0.2">
      <c r="A51" s="18">
        <v>30</v>
      </c>
      <c r="B51" s="19" t="s">
        <v>353</v>
      </c>
      <c r="C51" s="20">
        <v>31</v>
      </c>
      <c r="D51" s="20">
        <v>0</v>
      </c>
      <c r="E51" s="20">
        <f t="shared" si="1"/>
        <v>31</v>
      </c>
      <c r="F51" s="13" t="s">
        <v>801</v>
      </c>
    </row>
    <row r="52" spans="1:6" s="13" customFormat="1" ht="17.100000000000001" customHeight="1" x14ac:dyDescent="0.2">
      <c r="A52" s="18">
        <v>31</v>
      </c>
      <c r="B52" s="19" t="s">
        <v>354</v>
      </c>
      <c r="C52" s="20">
        <v>32</v>
      </c>
      <c r="D52" s="20">
        <v>0</v>
      </c>
      <c r="E52" s="20">
        <f t="shared" si="1"/>
        <v>32</v>
      </c>
      <c r="F52" s="13" t="s">
        <v>801</v>
      </c>
    </row>
    <row r="53" spans="1:6" s="13" customFormat="1" ht="17.100000000000001" customHeight="1" x14ac:dyDescent="0.2">
      <c r="A53" s="18">
        <v>32</v>
      </c>
      <c r="B53" s="19" t="s">
        <v>356</v>
      </c>
      <c r="C53" s="20">
        <v>36</v>
      </c>
      <c r="D53" s="20">
        <v>0</v>
      </c>
      <c r="E53" s="20">
        <f t="shared" si="1"/>
        <v>36</v>
      </c>
      <c r="F53" s="13" t="s">
        <v>801</v>
      </c>
    </row>
    <row r="54" spans="1:6" s="13" customFormat="1" ht="17.100000000000001" customHeight="1" x14ac:dyDescent="0.2">
      <c r="A54" s="18">
        <v>33</v>
      </c>
      <c r="B54" s="19" t="s">
        <v>357</v>
      </c>
      <c r="C54" s="20">
        <v>47</v>
      </c>
      <c r="D54" s="20">
        <v>0</v>
      </c>
      <c r="E54" s="20">
        <f t="shared" ref="E54:E85" si="2">SUM(C54:D54)</f>
        <v>47</v>
      </c>
      <c r="F54" s="13" t="s">
        <v>801</v>
      </c>
    </row>
    <row r="55" spans="1:6" s="13" customFormat="1" ht="17.100000000000001" customHeight="1" x14ac:dyDescent="0.2">
      <c r="A55" s="18">
        <v>34</v>
      </c>
      <c r="B55" s="19" t="s">
        <v>358</v>
      </c>
      <c r="C55" s="20">
        <v>35</v>
      </c>
      <c r="D55" s="20">
        <v>0</v>
      </c>
      <c r="E55" s="20">
        <f t="shared" si="2"/>
        <v>35</v>
      </c>
      <c r="F55" s="13" t="s">
        <v>801</v>
      </c>
    </row>
    <row r="56" spans="1:6" s="13" customFormat="1" ht="17.100000000000001" customHeight="1" x14ac:dyDescent="0.2">
      <c r="A56" s="18">
        <v>35</v>
      </c>
      <c r="B56" s="19" t="s">
        <v>360</v>
      </c>
      <c r="C56" s="20">
        <v>42</v>
      </c>
      <c r="D56" s="20">
        <v>0</v>
      </c>
      <c r="E56" s="20">
        <f t="shared" si="2"/>
        <v>42</v>
      </c>
      <c r="F56" s="13" t="s">
        <v>801</v>
      </c>
    </row>
    <row r="57" spans="1:6" s="13" customFormat="1" ht="17.100000000000001" customHeight="1" x14ac:dyDescent="0.2">
      <c r="A57" s="18">
        <v>36</v>
      </c>
      <c r="B57" s="19" t="s">
        <v>361</v>
      </c>
      <c r="C57" s="20">
        <v>39</v>
      </c>
      <c r="D57" s="20">
        <v>0</v>
      </c>
      <c r="E57" s="20">
        <f t="shared" si="2"/>
        <v>39</v>
      </c>
      <c r="F57" s="13" t="s">
        <v>801</v>
      </c>
    </row>
    <row r="58" spans="1:6" s="13" customFormat="1" ht="17.100000000000001" customHeight="1" x14ac:dyDescent="0.2">
      <c r="A58" s="18">
        <v>37</v>
      </c>
      <c r="B58" s="19" t="s">
        <v>362</v>
      </c>
      <c r="C58" s="20">
        <v>28</v>
      </c>
      <c r="D58" s="20">
        <v>0</v>
      </c>
      <c r="E58" s="20">
        <f t="shared" si="2"/>
        <v>28</v>
      </c>
      <c r="F58" s="13" t="s">
        <v>801</v>
      </c>
    </row>
    <row r="59" spans="1:6" s="13" customFormat="1" ht="17.100000000000001" customHeight="1" x14ac:dyDescent="0.2">
      <c r="A59" s="18">
        <v>38</v>
      </c>
      <c r="B59" s="19" t="s">
        <v>364</v>
      </c>
      <c r="C59" s="20">
        <v>41</v>
      </c>
      <c r="D59" s="20">
        <v>0</v>
      </c>
      <c r="E59" s="20">
        <f t="shared" si="2"/>
        <v>41</v>
      </c>
      <c r="F59" s="13" t="s">
        <v>801</v>
      </c>
    </row>
    <row r="60" spans="1:6" s="13" customFormat="1" ht="17.100000000000001" customHeight="1" x14ac:dyDescent="0.2">
      <c r="A60" s="18">
        <v>39</v>
      </c>
      <c r="B60" s="19" t="s">
        <v>365</v>
      </c>
      <c r="C60" s="20">
        <v>44</v>
      </c>
      <c r="D60" s="20">
        <v>0</v>
      </c>
      <c r="E60" s="20">
        <f t="shared" si="2"/>
        <v>44</v>
      </c>
      <c r="F60" s="13" t="s">
        <v>801</v>
      </c>
    </row>
    <row r="61" spans="1:6" s="13" customFormat="1" ht="17.100000000000001" customHeight="1" x14ac:dyDescent="0.2">
      <c r="A61" s="18">
        <v>40</v>
      </c>
      <c r="B61" s="19" t="s">
        <v>399</v>
      </c>
      <c r="C61" s="20">
        <v>5</v>
      </c>
      <c r="D61" s="20">
        <v>25</v>
      </c>
      <c r="E61" s="20">
        <f t="shared" si="2"/>
        <v>30</v>
      </c>
      <c r="F61" s="13" t="s">
        <v>812</v>
      </c>
    </row>
    <row r="62" spans="1:6" s="13" customFormat="1" ht="17.100000000000001" customHeight="1" x14ac:dyDescent="0.2">
      <c r="A62" s="18">
        <v>41</v>
      </c>
      <c r="B62" s="19" t="s">
        <v>386</v>
      </c>
      <c r="C62" s="20">
        <v>39</v>
      </c>
      <c r="D62" s="20">
        <v>1</v>
      </c>
      <c r="E62" s="20">
        <f t="shared" si="2"/>
        <v>40</v>
      </c>
      <c r="F62" s="13" t="s">
        <v>814</v>
      </c>
    </row>
    <row r="63" spans="1:6" s="13" customFormat="1" ht="17.100000000000001" customHeight="1" x14ac:dyDescent="0.2">
      <c r="A63" s="18">
        <v>42</v>
      </c>
      <c r="B63" s="19" t="s">
        <v>396</v>
      </c>
      <c r="C63" s="20">
        <v>29</v>
      </c>
      <c r="D63" s="20">
        <v>5</v>
      </c>
      <c r="E63" s="20">
        <f t="shared" si="2"/>
        <v>34</v>
      </c>
      <c r="F63" s="13" t="s">
        <v>823</v>
      </c>
    </row>
    <row r="64" spans="1:6" s="13" customFormat="1" ht="17.100000000000001" customHeight="1" x14ac:dyDescent="0.2">
      <c r="A64" s="18">
        <v>43</v>
      </c>
      <c r="B64" s="19" t="s">
        <v>363</v>
      </c>
      <c r="C64" s="20">
        <v>24</v>
      </c>
      <c r="D64" s="20">
        <v>6</v>
      </c>
      <c r="E64" s="20">
        <f t="shared" si="2"/>
        <v>30</v>
      </c>
      <c r="F64" s="13" t="s">
        <v>823</v>
      </c>
    </row>
    <row r="65" spans="1:6" s="13" customFormat="1" ht="17.100000000000001" customHeight="1" x14ac:dyDescent="0.2">
      <c r="A65" s="18">
        <v>44</v>
      </c>
      <c r="B65" s="19" t="s">
        <v>397</v>
      </c>
      <c r="C65" s="20">
        <v>16</v>
      </c>
      <c r="D65" s="20">
        <v>3</v>
      </c>
      <c r="E65" s="20">
        <f t="shared" si="2"/>
        <v>19</v>
      </c>
      <c r="F65" s="13" t="s">
        <v>815</v>
      </c>
    </row>
    <row r="66" spans="1:6" s="13" customFormat="1" ht="17.100000000000001" customHeight="1" x14ac:dyDescent="0.2">
      <c r="A66" s="18">
        <v>45</v>
      </c>
      <c r="B66" s="19" t="s">
        <v>382</v>
      </c>
      <c r="C66" s="20">
        <v>18</v>
      </c>
      <c r="D66" s="20">
        <v>4</v>
      </c>
      <c r="E66" s="20">
        <f t="shared" si="2"/>
        <v>22</v>
      </c>
      <c r="F66" s="13" t="s">
        <v>828</v>
      </c>
    </row>
    <row r="67" spans="1:6" s="13" customFormat="1" ht="17.100000000000001" customHeight="1" x14ac:dyDescent="0.2">
      <c r="A67" s="18">
        <v>46</v>
      </c>
      <c r="B67" s="19" t="s">
        <v>394</v>
      </c>
      <c r="C67" s="20">
        <v>26</v>
      </c>
      <c r="D67" s="20">
        <v>0</v>
      </c>
      <c r="E67" s="20">
        <f t="shared" si="2"/>
        <v>26</v>
      </c>
      <c r="F67" s="13" t="s">
        <v>817</v>
      </c>
    </row>
    <row r="68" spans="1:6" s="13" customFormat="1" ht="17.100000000000001" customHeight="1" x14ac:dyDescent="0.2">
      <c r="A68" s="18">
        <v>47</v>
      </c>
      <c r="B68" s="19" t="s">
        <v>372</v>
      </c>
      <c r="C68" s="20">
        <v>27</v>
      </c>
      <c r="D68" s="20">
        <v>3</v>
      </c>
      <c r="E68" s="20">
        <f t="shared" si="2"/>
        <v>30</v>
      </c>
      <c r="F68" s="13" t="s">
        <v>817</v>
      </c>
    </row>
    <row r="69" spans="1:6" s="13" customFormat="1" ht="17.100000000000001" customHeight="1" x14ac:dyDescent="0.2">
      <c r="A69" s="18">
        <v>48</v>
      </c>
      <c r="B69" s="19" t="s">
        <v>395</v>
      </c>
      <c r="C69" s="20">
        <v>27</v>
      </c>
      <c r="D69" s="20">
        <v>2</v>
      </c>
      <c r="E69" s="20">
        <f t="shared" si="2"/>
        <v>29</v>
      </c>
      <c r="F69" s="13" t="s">
        <v>818</v>
      </c>
    </row>
    <row r="70" spans="1:6" s="13" customFormat="1" ht="17.100000000000001" customHeight="1" x14ac:dyDescent="0.2">
      <c r="A70" s="18">
        <v>49</v>
      </c>
      <c r="B70" s="19" t="s">
        <v>403</v>
      </c>
      <c r="C70" s="20">
        <v>7</v>
      </c>
      <c r="D70" s="20">
        <v>2</v>
      </c>
      <c r="E70" s="20">
        <f t="shared" si="2"/>
        <v>9</v>
      </c>
      <c r="F70" s="13" t="s">
        <v>829</v>
      </c>
    </row>
    <row r="71" spans="1:6" s="13" customFormat="1" ht="17.100000000000001" customHeight="1" x14ac:dyDescent="0.2">
      <c r="A71" s="18">
        <v>50</v>
      </c>
      <c r="B71" s="19" t="s">
        <v>402</v>
      </c>
      <c r="C71" s="20">
        <v>1</v>
      </c>
      <c r="D71" s="20">
        <v>1</v>
      </c>
      <c r="E71" s="20">
        <f t="shared" si="2"/>
        <v>2</v>
      </c>
      <c r="F71" s="13" t="s">
        <v>830</v>
      </c>
    </row>
    <row r="72" spans="1:6" s="13" customFormat="1" ht="17.100000000000001" customHeight="1" x14ac:dyDescent="0.2">
      <c r="A72" s="18">
        <v>51</v>
      </c>
      <c r="B72" s="19" t="s">
        <v>400</v>
      </c>
      <c r="C72" s="20">
        <v>5</v>
      </c>
      <c r="D72" s="20">
        <v>22</v>
      </c>
      <c r="E72" s="20">
        <f t="shared" si="2"/>
        <v>27</v>
      </c>
      <c r="F72" s="13" t="s">
        <v>819</v>
      </c>
    </row>
    <row r="73" spans="1:6" s="13" customFormat="1" ht="17.100000000000001" customHeight="1" x14ac:dyDescent="0.2">
      <c r="A73" s="18">
        <v>52</v>
      </c>
      <c r="B73" s="19" t="s">
        <v>401</v>
      </c>
      <c r="C73" s="20">
        <v>9</v>
      </c>
      <c r="D73" s="20">
        <v>9</v>
      </c>
      <c r="E73" s="20">
        <f t="shared" si="2"/>
        <v>18</v>
      </c>
      <c r="F73" s="13" t="s">
        <v>820</v>
      </c>
    </row>
    <row r="74" spans="1:6" s="13" customFormat="1" ht="17.100000000000001" customHeight="1" x14ac:dyDescent="0.2">
      <c r="A74" s="18">
        <v>53</v>
      </c>
      <c r="B74" s="19" t="s">
        <v>378</v>
      </c>
      <c r="C74" s="20">
        <v>4</v>
      </c>
      <c r="D74" s="20">
        <v>1</v>
      </c>
      <c r="E74" s="20">
        <f t="shared" si="2"/>
        <v>5</v>
      </c>
      <c r="F74" s="13" t="s">
        <v>831</v>
      </c>
    </row>
    <row r="75" spans="1:6" s="13" customFormat="1" ht="17.100000000000001" customHeight="1" x14ac:dyDescent="0.2">
      <c r="A75" s="18">
        <v>54</v>
      </c>
      <c r="B75" s="19" t="s">
        <v>379</v>
      </c>
      <c r="C75" s="20">
        <v>3</v>
      </c>
      <c r="D75" s="20">
        <v>1</v>
      </c>
      <c r="E75" s="20">
        <f t="shared" si="2"/>
        <v>4</v>
      </c>
      <c r="F75" s="13" t="s">
        <v>832</v>
      </c>
    </row>
    <row r="76" spans="1:6" s="13" customFormat="1" ht="17.100000000000001" customHeight="1" x14ac:dyDescent="0.2">
      <c r="A76" s="18">
        <v>55</v>
      </c>
      <c r="B76" s="19" t="s">
        <v>398</v>
      </c>
      <c r="C76" s="20">
        <v>5</v>
      </c>
      <c r="D76" s="20">
        <v>0</v>
      </c>
      <c r="E76" s="20">
        <f t="shared" si="2"/>
        <v>5</v>
      </c>
      <c r="F76" s="13" t="s">
        <v>824</v>
      </c>
    </row>
    <row r="77" spans="1:6" s="13" customFormat="1" ht="17.100000000000001" customHeight="1" x14ac:dyDescent="0.2">
      <c r="A77" s="18">
        <v>56</v>
      </c>
      <c r="B77" s="19" t="s">
        <v>380</v>
      </c>
      <c r="C77" s="20">
        <v>2</v>
      </c>
      <c r="D77" s="20">
        <v>1</v>
      </c>
      <c r="E77" s="20">
        <f t="shared" si="2"/>
        <v>3</v>
      </c>
      <c r="F77" s="13" t="s">
        <v>833</v>
      </c>
    </row>
    <row r="78" spans="1:6" s="13" customFormat="1" ht="17.100000000000001" customHeight="1" x14ac:dyDescent="0.2">
      <c r="A78" s="18">
        <v>57</v>
      </c>
      <c r="B78" s="19" t="s">
        <v>388</v>
      </c>
      <c r="C78" s="20">
        <v>7</v>
      </c>
      <c r="D78" s="20">
        <v>1</v>
      </c>
      <c r="E78" s="20">
        <f t="shared" si="2"/>
        <v>8</v>
      </c>
      <c r="F78" s="13" t="s">
        <v>821</v>
      </c>
    </row>
    <row r="79" spans="1:6" s="13" customFormat="1" ht="17.100000000000001" customHeight="1" x14ac:dyDescent="0.2">
      <c r="A79" s="18">
        <v>58</v>
      </c>
      <c r="B79" s="19" t="s">
        <v>404</v>
      </c>
      <c r="C79" s="20">
        <v>17</v>
      </c>
      <c r="D79" s="20">
        <v>0</v>
      </c>
      <c r="E79" s="20">
        <f t="shared" si="2"/>
        <v>17</v>
      </c>
      <c r="F79" s="13" t="s">
        <v>825</v>
      </c>
    </row>
    <row r="80" spans="1:6" s="13" customFormat="1" ht="17.100000000000001" customHeight="1" x14ac:dyDescent="0.2">
      <c r="A80" s="18">
        <v>59</v>
      </c>
      <c r="B80" s="19" t="s">
        <v>405</v>
      </c>
      <c r="C80" s="20">
        <v>5</v>
      </c>
      <c r="D80" s="20">
        <v>0</v>
      </c>
      <c r="E80" s="20">
        <f t="shared" si="2"/>
        <v>5</v>
      </c>
      <c r="F80" s="13" t="s">
        <v>834</v>
      </c>
    </row>
    <row r="81" spans="1:6" s="13" customFormat="1" ht="18" customHeight="1" x14ac:dyDescent="0.2">
      <c r="A81" s="22" t="s">
        <v>59</v>
      </c>
      <c r="B81" s="21"/>
      <c r="C81" s="24">
        <f>SUM(C22:C80)</f>
        <v>1390</v>
      </c>
      <c r="D81" s="24">
        <f>SUM(D22:D80)</f>
        <v>88</v>
      </c>
      <c r="E81" s="24">
        <f>SUM(E22:E80)</f>
        <v>1478</v>
      </c>
    </row>
    <row r="82" spans="1:6" s="13" customFormat="1" ht="9.9499999999999993" customHeight="1" x14ac:dyDescent="0.2">
      <c r="A82" s="28"/>
      <c r="B82" s="29"/>
      <c r="C82" s="30"/>
      <c r="D82" s="30"/>
      <c r="E82" s="30"/>
    </row>
    <row r="83" spans="1:6" s="13" customFormat="1" ht="18" customHeight="1" x14ac:dyDescent="0.2">
      <c r="A83" s="73" t="s">
        <v>212</v>
      </c>
      <c r="B83" s="74"/>
      <c r="C83" s="74"/>
      <c r="D83" s="74"/>
      <c r="E83" s="75"/>
    </row>
    <row r="84" spans="1:6" s="13" customFormat="1" ht="18" customHeight="1" x14ac:dyDescent="0.2">
      <c r="A84" s="76" t="s">
        <v>758</v>
      </c>
      <c r="B84" s="77"/>
      <c r="C84" s="77"/>
      <c r="D84" s="77"/>
      <c r="E84" s="78"/>
    </row>
    <row r="85" spans="1:6" s="13" customFormat="1" ht="17.100000000000001" customHeight="1" x14ac:dyDescent="0.2">
      <c r="A85" s="18">
        <v>1</v>
      </c>
      <c r="B85" s="19" t="s">
        <v>248</v>
      </c>
      <c r="C85" s="20">
        <v>43</v>
      </c>
      <c r="D85" s="20">
        <v>0</v>
      </c>
      <c r="E85" s="20">
        <f t="shared" ref="E85:E126" si="3">SUM(C85:D85)</f>
        <v>43</v>
      </c>
      <c r="F85" s="13" t="s">
        <v>800</v>
      </c>
    </row>
    <row r="86" spans="1:6" s="13" customFormat="1" ht="17.100000000000001" customHeight="1" x14ac:dyDescent="0.2">
      <c r="A86" s="18">
        <v>2</v>
      </c>
      <c r="B86" s="19" t="s">
        <v>238</v>
      </c>
      <c r="C86" s="20">
        <v>40</v>
      </c>
      <c r="D86" s="20">
        <v>0</v>
      </c>
      <c r="E86" s="20">
        <f t="shared" si="3"/>
        <v>40</v>
      </c>
      <c r="F86" s="13" t="s">
        <v>800</v>
      </c>
    </row>
    <row r="87" spans="1:6" s="13" customFormat="1" ht="17.100000000000001" customHeight="1" x14ac:dyDescent="0.2">
      <c r="A87" s="18">
        <v>3</v>
      </c>
      <c r="B87" s="19" t="s">
        <v>249</v>
      </c>
      <c r="C87" s="20">
        <v>58</v>
      </c>
      <c r="D87" s="20">
        <v>0</v>
      </c>
      <c r="E87" s="20">
        <f t="shared" si="3"/>
        <v>58</v>
      </c>
      <c r="F87" s="13" t="s">
        <v>802</v>
      </c>
    </row>
    <row r="88" spans="1:6" s="13" customFormat="1" ht="17.100000000000001" customHeight="1" x14ac:dyDescent="0.2">
      <c r="A88" s="18">
        <v>4</v>
      </c>
      <c r="B88" s="19" t="s">
        <v>241</v>
      </c>
      <c r="C88" s="20">
        <v>20</v>
      </c>
      <c r="D88" s="20">
        <v>1</v>
      </c>
      <c r="E88" s="20">
        <f t="shared" si="3"/>
        <v>21</v>
      </c>
      <c r="F88" s="13" t="s">
        <v>804</v>
      </c>
    </row>
    <row r="89" spans="1:6" s="13" customFormat="1" ht="17.100000000000001" customHeight="1" x14ac:dyDescent="0.2">
      <c r="A89" s="18">
        <v>5</v>
      </c>
      <c r="B89" s="19" t="s">
        <v>247</v>
      </c>
      <c r="C89" s="20">
        <v>30</v>
      </c>
      <c r="D89" s="20">
        <v>0</v>
      </c>
      <c r="E89" s="20">
        <f t="shared" si="3"/>
        <v>30</v>
      </c>
      <c r="F89" s="13" t="s">
        <v>805</v>
      </c>
    </row>
    <row r="90" spans="1:6" s="13" customFormat="1" ht="17.100000000000001" customHeight="1" x14ac:dyDescent="0.2">
      <c r="A90" s="18">
        <v>6</v>
      </c>
      <c r="B90" s="19" t="s">
        <v>261</v>
      </c>
      <c r="C90" s="20">
        <v>40</v>
      </c>
      <c r="D90" s="20">
        <v>1</v>
      </c>
      <c r="E90" s="20">
        <f t="shared" si="3"/>
        <v>41</v>
      </c>
      <c r="F90" s="13" t="s">
        <v>806</v>
      </c>
    </row>
    <row r="91" spans="1:6" s="13" customFormat="1" ht="17.100000000000001" customHeight="1" x14ac:dyDescent="0.2">
      <c r="A91" s="18">
        <v>7</v>
      </c>
      <c r="B91" s="19" t="s">
        <v>262</v>
      </c>
      <c r="C91" s="20">
        <v>42</v>
      </c>
      <c r="D91" s="20">
        <v>1</v>
      </c>
      <c r="E91" s="20">
        <f t="shared" si="3"/>
        <v>43</v>
      </c>
      <c r="F91" s="13" t="s">
        <v>807</v>
      </c>
    </row>
    <row r="92" spans="1:6" s="13" customFormat="1" ht="17.100000000000001" customHeight="1" x14ac:dyDescent="0.2">
      <c r="A92" s="18">
        <v>8</v>
      </c>
      <c r="B92" s="19" t="s">
        <v>243</v>
      </c>
      <c r="C92" s="20">
        <v>43</v>
      </c>
      <c r="D92" s="20">
        <v>0</v>
      </c>
      <c r="E92" s="20">
        <f t="shared" si="3"/>
        <v>43</v>
      </c>
      <c r="F92" s="13" t="s">
        <v>808</v>
      </c>
    </row>
    <row r="93" spans="1:6" s="13" customFormat="1" ht="17.100000000000001" customHeight="1" x14ac:dyDescent="0.2">
      <c r="A93" s="18">
        <v>9</v>
      </c>
      <c r="B93" s="19" t="s">
        <v>240</v>
      </c>
      <c r="C93" s="20">
        <v>43</v>
      </c>
      <c r="D93" s="20">
        <v>0</v>
      </c>
      <c r="E93" s="20">
        <f t="shared" si="3"/>
        <v>43</v>
      </c>
      <c r="F93" s="13" t="s">
        <v>809</v>
      </c>
    </row>
    <row r="94" spans="1:6" s="13" customFormat="1" ht="17.100000000000001" customHeight="1" x14ac:dyDescent="0.2">
      <c r="A94" s="18">
        <v>10</v>
      </c>
      <c r="B94" s="19" t="s">
        <v>230</v>
      </c>
      <c r="C94" s="20">
        <v>45</v>
      </c>
      <c r="D94" s="20">
        <v>0</v>
      </c>
      <c r="E94" s="20">
        <f t="shared" si="3"/>
        <v>45</v>
      </c>
      <c r="F94" s="13" t="s">
        <v>809</v>
      </c>
    </row>
    <row r="95" spans="1:6" s="13" customFormat="1" ht="17.100000000000001" customHeight="1" x14ac:dyDescent="0.2">
      <c r="A95" s="18">
        <v>11</v>
      </c>
      <c r="B95" s="19" t="s">
        <v>237</v>
      </c>
      <c r="C95" s="20">
        <v>38</v>
      </c>
      <c r="D95" s="20">
        <v>0</v>
      </c>
      <c r="E95" s="20">
        <f t="shared" si="3"/>
        <v>38</v>
      </c>
      <c r="F95" s="13" t="s">
        <v>809</v>
      </c>
    </row>
    <row r="96" spans="1:6" s="13" customFormat="1" ht="17.100000000000001" customHeight="1" x14ac:dyDescent="0.2">
      <c r="A96" s="18">
        <v>12</v>
      </c>
      <c r="B96" s="19" t="s">
        <v>225</v>
      </c>
      <c r="C96" s="20">
        <v>42</v>
      </c>
      <c r="D96" s="20">
        <v>0</v>
      </c>
      <c r="E96" s="20">
        <f t="shared" si="3"/>
        <v>42</v>
      </c>
      <c r="F96" s="13" t="s">
        <v>809</v>
      </c>
    </row>
    <row r="97" spans="1:6" s="13" customFormat="1" ht="17.100000000000001" customHeight="1" x14ac:dyDescent="0.2">
      <c r="A97" s="18">
        <v>13</v>
      </c>
      <c r="B97" s="19" t="s">
        <v>245</v>
      </c>
      <c r="C97" s="20">
        <v>26</v>
      </c>
      <c r="D97" s="20">
        <v>0</v>
      </c>
      <c r="E97" s="20">
        <f t="shared" si="3"/>
        <v>26</v>
      </c>
      <c r="F97" s="13" t="s">
        <v>810</v>
      </c>
    </row>
    <row r="98" spans="1:6" s="13" customFormat="1" ht="17.100000000000001" customHeight="1" x14ac:dyDescent="0.2">
      <c r="A98" s="18">
        <v>14</v>
      </c>
      <c r="B98" s="19" t="s">
        <v>246</v>
      </c>
      <c r="C98" s="20">
        <v>43</v>
      </c>
      <c r="D98" s="20">
        <v>0</v>
      </c>
      <c r="E98" s="20">
        <f t="shared" si="3"/>
        <v>43</v>
      </c>
      <c r="F98" s="13" t="s">
        <v>801</v>
      </c>
    </row>
    <row r="99" spans="1:6" s="13" customFormat="1" ht="17.100000000000001" customHeight="1" x14ac:dyDescent="0.2">
      <c r="A99" s="18">
        <v>15</v>
      </c>
      <c r="B99" s="19" t="s">
        <v>227</v>
      </c>
      <c r="C99" s="20">
        <v>47</v>
      </c>
      <c r="D99" s="20">
        <v>0</v>
      </c>
      <c r="E99" s="20">
        <f t="shared" si="3"/>
        <v>47</v>
      </c>
      <c r="F99" s="13" t="s">
        <v>801</v>
      </c>
    </row>
    <row r="100" spans="1:6" s="13" customFormat="1" ht="17.100000000000001" customHeight="1" x14ac:dyDescent="0.2">
      <c r="A100" s="18">
        <v>16</v>
      </c>
      <c r="B100" s="19" t="s">
        <v>233</v>
      </c>
      <c r="C100" s="20">
        <v>46</v>
      </c>
      <c r="D100" s="20">
        <v>0</v>
      </c>
      <c r="E100" s="20">
        <f t="shared" si="3"/>
        <v>46</v>
      </c>
      <c r="F100" s="13" t="s">
        <v>801</v>
      </c>
    </row>
    <row r="101" spans="1:6" s="13" customFormat="1" ht="17.100000000000001" customHeight="1" x14ac:dyDescent="0.2">
      <c r="A101" s="18">
        <v>17</v>
      </c>
      <c r="B101" s="19" t="s">
        <v>234</v>
      </c>
      <c r="C101" s="20">
        <v>46</v>
      </c>
      <c r="D101" s="20">
        <v>0</v>
      </c>
      <c r="E101" s="20">
        <f t="shared" si="3"/>
        <v>46</v>
      </c>
      <c r="F101" s="13" t="s">
        <v>801</v>
      </c>
    </row>
    <row r="102" spans="1:6" s="13" customFormat="1" ht="17.100000000000001" customHeight="1" x14ac:dyDescent="0.2">
      <c r="A102" s="18">
        <v>18</v>
      </c>
      <c r="B102" s="19" t="s">
        <v>235</v>
      </c>
      <c r="C102" s="20">
        <v>44</v>
      </c>
      <c r="D102" s="20">
        <v>0</v>
      </c>
      <c r="E102" s="20">
        <f t="shared" si="3"/>
        <v>44</v>
      </c>
      <c r="F102" s="13" t="s">
        <v>801</v>
      </c>
    </row>
    <row r="103" spans="1:6" s="13" customFormat="1" ht="17.100000000000001" customHeight="1" x14ac:dyDescent="0.2">
      <c r="A103" s="18">
        <v>19</v>
      </c>
      <c r="B103" s="19" t="s">
        <v>228</v>
      </c>
      <c r="C103" s="20">
        <v>50</v>
      </c>
      <c r="D103" s="20">
        <v>0</v>
      </c>
      <c r="E103" s="20">
        <f t="shared" si="3"/>
        <v>50</v>
      </c>
      <c r="F103" s="13" t="s">
        <v>801</v>
      </c>
    </row>
    <row r="104" spans="1:6" s="13" customFormat="1" ht="17.100000000000001" customHeight="1" x14ac:dyDescent="0.2">
      <c r="A104" s="18">
        <v>20</v>
      </c>
      <c r="B104" s="19" t="s">
        <v>229</v>
      </c>
      <c r="C104" s="20">
        <v>46</v>
      </c>
      <c r="D104" s="20">
        <v>0</v>
      </c>
      <c r="E104" s="20">
        <f t="shared" si="3"/>
        <v>46</v>
      </c>
      <c r="F104" s="13" t="s">
        <v>801</v>
      </c>
    </row>
    <row r="105" spans="1:6" s="13" customFormat="1" ht="17.100000000000001" customHeight="1" x14ac:dyDescent="0.2">
      <c r="A105" s="18">
        <v>21</v>
      </c>
      <c r="B105" s="19" t="s">
        <v>231</v>
      </c>
      <c r="C105" s="20">
        <v>43</v>
      </c>
      <c r="D105" s="20">
        <v>1</v>
      </c>
      <c r="E105" s="20">
        <f t="shared" si="3"/>
        <v>44</v>
      </c>
      <c r="F105" s="13" t="s">
        <v>801</v>
      </c>
    </row>
    <row r="106" spans="1:6" s="13" customFormat="1" ht="17.100000000000001" customHeight="1" x14ac:dyDescent="0.2">
      <c r="A106" s="18">
        <v>22</v>
      </c>
      <c r="B106" s="19" t="s">
        <v>232</v>
      </c>
      <c r="C106" s="20">
        <v>43</v>
      </c>
      <c r="D106" s="20">
        <v>1</v>
      </c>
      <c r="E106" s="20">
        <f t="shared" si="3"/>
        <v>44</v>
      </c>
      <c r="F106" s="13" t="s">
        <v>801</v>
      </c>
    </row>
    <row r="107" spans="1:6" s="13" customFormat="1" ht="17.100000000000001" customHeight="1" x14ac:dyDescent="0.2">
      <c r="A107" s="18">
        <v>23</v>
      </c>
      <c r="B107" s="19" t="s">
        <v>236</v>
      </c>
      <c r="C107" s="20">
        <v>50</v>
      </c>
      <c r="D107" s="20">
        <v>0</v>
      </c>
      <c r="E107" s="20">
        <f t="shared" si="3"/>
        <v>50</v>
      </c>
      <c r="F107" s="13" t="s">
        <v>801</v>
      </c>
    </row>
    <row r="108" spans="1:6" s="13" customFormat="1" ht="17.100000000000001" customHeight="1" x14ac:dyDescent="0.2">
      <c r="A108" s="18">
        <v>24</v>
      </c>
      <c r="B108" s="19" t="s">
        <v>255</v>
      </c>
      <c r="C108" s="20">
        <v>0</v>
      </c>
      <c r="D108" s="20">
        <v>11</v>
      </c>
      <c r="E108" s="20">
        <f t="shared" si="3"/>
        <v>11</v>
      </c>
      <c r="F108" s="13" t="s">
        <v>812</v>
      </c>
    </row>
    <row r="109" spans="1:6" s="13" customFormat="1" ht="17.100000000000001" customHeight="1" x14ac:dyDescent="0.2">
      <c r="A109" s="18">
        <v>25</v>
      </c>
      <c r="B109" s="19" t="s">
        <v>242</v>
      </c>
      <c r="C109" s="20">
        <v>49</v>
      </c>
      <c r="D109" s="20">
        <v>1</v>
      </c>
      <c r="E109" s="20">
        <f t="shared" si="3"/>
        <v>50</v>
      </c>
      <c r="F109" s="13" t="s">
        <v>835</v>
      </c>
    </row>
    <row r="110" spans="1:6" s="13" customFormat="1" ht="17.100000000000001" customHeight="1" x14ac:dyDescent="0.2">
      <c r="A110" s="18">
        <v>26</v>
      </c>
      <c r="B110" s="19" t="s">
        <v>252</v>
      </c>
      <c r="C110" s="20">
        <v>41</v>
      </c>
      <c r="D110" s="20">
        <v>6</v>
      </c>
      <c r="E110" s="20">
        <f t="shared" si="3"/>
        <v>47</v>
      </c>
      <c r="F110" s="13" t="s">
        <v>823</v>
      </c>
    </row>
    <row r="111" spans="1:6" s="13" customFormat="1" ht="17.100000000000001" customHeight="1" x14ac:dyDescent="0.2">
      <c r="A111" s="18">
        <v>27</v>
      </c>
      <c r="B111" s="19" t="s">
        <v>239</v>
      </c>
      <c r="C111" s="20">
        <v>33</v>
      </c>
      <c r="D111" s="20">
        <v>11</v>
      </c>
      <c r="E111" s="20">
        <f t="shared" si="3"/>
        <v>44</v>
      </c>
      <c r="F111" s="13" t="s">
        <v>823</v>
      </c>
    </row>
    <row r="112" spans="1:6" s="13" customFormat="1" ht="17.100000000000001" customHeight="1" x14ac:dyDescent="0.2">
      <c r="A112" s="18">
        <v>28</v>
      </c>
      <c r="B112" s="19" t="s">
        <v>253</v>
      </c>
      <c r="C112" s="20">
        <v>32</v>
      </c>
      <c r="D112" s="20">
        <v>2</v>
      </c>
      <c r="E112" s="20">
        <f t="shared" si="3"/>
        <v>34</v>
      </c>
      <c r="F112" s="13" t="s">
        <v>815</v>
      </c>
    </row>
    <row r="113" spans="1:6" s="13" customFormat="1" ht="17.100000000000001" customHeight="1" x14ac:dyDescent="0.2">
      <c r="A113" s="18">
        <v>29</v>
      </c>
      <c r="B113" s="19" t="s">
        <v>250</v>
      </c>
      <c r="C113" s="20">
        <v>30</v>
      </c>
      <c r="D113" s="20">
        <v>3</v>
      </c>
      <c r="E113" s="20">
        <f t="shared" si="3"/>
        <v>33</v>
      </c>
      <c r="F113" s="13" t="s">
        <v>817</v>
      </c>
    </row>
    <row r="114" spans="1:6" s="13" customFormat="1" ht="17.100000000000001" customHeight="1" x14ac:dyDescent="0.2">
      <c r="A114" s="18">
        <v>30</v>
      </c>
      <c r="B114" s="19" t="s">
        <v>226</v>
      </c>
      <c r="C114" s="20">
        <v>32</v>
      </c>
      <c r="D114" s="20">
        <v>0</v>
      </c>
      <c r="E114" s="20">
        <f t="shared" si="3"/>
        <v>32</v>
      </c>
      <c r="F114" s="13" t="s">
        <v>817</v>
      </c>
    </row>
    <row r="115" spans="1:6" s="13" customFormat="1" ht="17.100000000000001" customHeight="1" x14ac:dyDescent="0.2">
      <c r="A115" s="18">
        <v>31</v>
      </c>
      <c r="B115" s="19" t="s">
        <v>251</v>
      </c>
      <c r="C115" s="20">
        <v>25</v>
      </c>
      <c r="D115" s="20">
        <v>2</v>
      </c>
      <c r="E115" s="20">
        <f t="shared" si="3"/>
        <v>27</v>
      </c>
      <c r="F115" s="13" t="s">
        <v>818</v>
      </c>
    </row>
    <row r="116" spans="1:6" s="13" customFormat="1" ht="17.100000000000001" customHeight="1" x14ac:dyDescent="0.2">
      <c r="A116" s="18">
        <v>32</v>
      </c>
      <c r="B116" s="19" t="s">
        <v>259</v>
      </c>
      <c r="C116" s="20">
        <v>19</v>
      </c>
      <c r="D116" s="20">
        <v>10</v>
      </c>
      <c r="E116" s="20">
        <f t="shared" si="3"/>
        <v>29</v>
      </c>
      <c r="F116" s="13" t="s">
        <v>829</v>
      </c>
    </row>
    <row r="117" spans="1:6" s="13" customFormat="1" ht="17.100000000000001" customHeight="1" x14ac:dyDescent="0.2">
      <c r="A117" s="18">
        <v>33</v>
      </c>
      <c r="B117" s="19" t="s">
        <v>258</v>
      </c>
      <c r="C117" s="20">
        <v>9</v>
      </c>
      <c r="D117" s="20">
        <v>10</v>
      </c>
      <c r="E117" s="20">
        <f t="shared" si="3"/>
        <v>19</v>
      </c>
      <c r="F117" s="13" t="s">
        <v>830</v>
      </c>
    </row>
    <row r="118" spans="1:6" s="13" customFormat="1" ht="17.100000000000001" customHeight="1" x14ac:dyDescent="0.2">
      <c r="A118" s="18">
        <v>34</v>
      </c>
      <c r="B118" s="19" t="s">
        <v>256</v>
      </c>
      <c r="C118" s="20">
        <v>6</v>
      </c>
      <c r="D118" s="20">
        <v>33</v>
      </c>
      <c r="E118" s="20">
        <f t="shared" si="3"/>
        <v>39</v>
      </c>
      <c r="F118" s="13" t="s">
        <v>819</v>
      </c>
    </row>
    <row r="119" spans="1:6" s="13" customFormat="1" ht="17.100000000000001" customHeight="1" x14ac:dyDescent="0.2">
      <c r="A119" s="18">
        <v>35</v>
      </c>
      <c r="B119" s="19" t="s">
        <v>257</v>
      </c>
      <c r="C119" s="20">
        <v>21</v>
      </c>
      <c r="D119" s="20">
        <v>17</v>
      </c>
      <c r="E119" s="20">
        <f t="shared" si="3"/>
        <v>38</v>
      </c>
      <c r="F119" s="13" t="s">
        <v>820</v>
      </c>
    </row>
    <row r="120" spans="1:6" s="13" customFormat="1" ht="17.100000000000001" customHeight="1" x14ac:dyDescent="0.2">
      <c r="A120" s="18">
        <v>36</v>
      </c>
      <c r="B120" s="19" t="s">
        <v>224</v>
      </c>
      <c r="C120" s="20">
        <v>30</v>
      </c>
      <c r="D120" s="20">
        <v>21</v>
      </c>
      <c r="E120" s="20">
        <f t="shared" si="3"/>
        <v>51</v>
      </c>
      <c r="F120" s="13" t="s">
        <v>820</v>
      </c>
    </row>
    <row r="121" spans="1:6" s="13" customFormat="1" ht="17.100000000000001" customHeight="1" x14ac:dyDescent="0.2">
      <c r="A121" s="18">
        <v>37</v>
      </c>
      <c r="B121" s="19" t="s">
        <v>263</v>
      </c>
      <c r="C121" s="20">
        <v>10</v>
      </c>
      <c r="D121" s="20">
        <v>7</v>
      </c>
      <c r="E121" s="20">
        <f t="shared" si="3"/>
        <v>17</v>
      </c>
      <c r="F121" s="13" t="s">
        <v>831</v>
      </c>
    </row>
    <row r="122" spans="1:6" s="13" customFormat="1" ht="17.100000000000001" customHeight="1" x14ac:dyDescent="0.2">
      <c r="A122" s="18">
        <v>38</v>
      </c>
      <c r="B122" s="19" t="s">
        <v>264</v>
      </c>
      <c r="C122" s="20">
        <v>14</v>
      </c>
      <c r="D122" s="20">
        <v>6</v>
      </c>
      <c r="E122" s="20">
        <f t="shared" si="3"/>
        <v>20</v>
      </c>
      <c r="F122" s="13" t="s">
        <v>832</v>
      </c>
    </row>
    <row r="123" spans="1:6" s="13" customFormat="1" ht="17.100000000000001" customHeight="1" x14ac:dyDescent="0.2">
      <c r="A123" s="18">
        <v>39</v>
      </c>
      <c r="B123" s="19" t="s">
        <v>254</v>
      </c>
      <c r="C123" s="20">
        <v>12</v>
      </c>
      <c r="D123" s="20">
        <v>1</v>
      </c>
      <c r="E123" s="20">
        <f t="shared" si="3"/>
        <v>13</v>
      </c>
      <c r="F123" s="13" t="s">
        <v>824</v>
      </c>
    </row>
    <row r="124" spans="1:6" s="13" customFormat="1" ht="17.100000000000001" customHeight="1" x14ac:dyDescent="0.2">
      <c r="A124" s="18">
        <v>40</v>
      </c>
      <c r="B124" s="19" t="s">
        <v>265</v>
      </c>
      <c r="C124" s="20">
        <v>4</v>
      </c>
      <c r="D124" s="20">
        <v>7</v>
      </c>
      <c r="E124" s="20">
        <f t="shared" si="3"/>
        <v>11</v>
      </c>
      <c r="F124" s="13" t="s">
        <v>833</v>
      </c>
    </row>
    <row r="125" spans="1:6" s="13" customFormat="1" ht="17.100000000000001" customHeight="1" x14ac:dyDescent="0.2">
      <c r="A125" s="18">
        <v>41</v>
      </c>
      <c r="B125" s="19" t="s">
        <v>244</v>
      </c>
      <c r="C125" s="20">
        <v>25</v>
      </c>
      <c r="D125" s="20">
        <v>9</v>
      </c>
      <c r="E125" s="20">
        <f t="shared" si="3"/>
        <v>34</v>
      </c>
      <c r="F125" s="13" t="s">
        <v>821</v>
      </c>
    </row>
    <row r="126" spans="1:6" s="13" customFormat="1" ht="17.100000000000001" customHeight="1" x14ac:dyDescent="0.2">
      <c r="A126" s="18">
        <v>42</v>
      </c>
      <c r="B126" s="19" t="s">
        <v>260</v>
      </c>
      <c r="C126" s="20">
        <v>31</v>
      </c>
      <c r="D126" s="20">
        <v>0</v>
      </c>
      <c r="E126" s="20">
        <f t="shared" si="3"/>
        <v>31</v>
      </c>
      <c r="F126" s="13" t="s">
        <v>825</v>
      </c>
    </row>
    <row r="127" spans="1:6" s="13" customFormat="1" ht="18" customHeight="1" x14ac:dyDescent="0.2">
      <c r="A127" s="22" t="s">
        <v>59</v>
      </c>
      <c r="B127" s="21"/>
      <c r="C127" s="24">
        <f>SUM(C85:C126)</f>
        <v>1391</v>
      </c>
      <c r="D127" s="24">
        <f>SUM(D85:D126)</f>
        <v>162</v>
      </c>
      <c r="E127" s="24">
        <f>SUM(E85:E126)</f>
        <v>1553</v>
      </c>
    </row>
    <row r="128" spans="1:6" s="13" customFormat="1" ht="9.9499999999999993" customHeight="1" x14ac:dyDescent="0.2">
      <c r="A128" s="28"/>
      <c r="B128" s="29"/>
      <c r="C128" s="30"/>
      <c r="D128" s="30"/>
      <c r="E128" s="30"/>
    </row>
    <row r="129" spans="1:6" s="13" customFormat="1" ht="17.45" customHeight="1" x14ac:dyDescent="0.2">
      <c r="A129" s="73" t="s">
        <v>110</v>
      </c>
      <c r="B129" s="74"/>
      <c r="C129" s="74"/>
      <c r="D129" s="74"/>
      <c r="E129" s="75"/>
    </row>
    <row r="130" spans="1:6" s="13" customFormat="1" ht="17.45" customHeight="1" x14ac:dyDescent="0.2">
      <c r="A130" s="76" t="s">
        <v>758</v>
      </c>
      <c r="B130" s="77"/>
      <c r="C130" s="77"/>
      <c r="D130" s="77"/>
      <c r="E130" s="78"/>
    </row>
    <row r="131" spans="1:6" s="13" customFormat="1" ht="17.45" customHeight="1" x14ac:dyDescent="0.2">
      <c r="A131" s="18">
        <v>1</v>
      </c>
      <c r="B131" s="19" t="s">
        <v>142</v>
      </c>
      <c r="C131" s="20">
        <v>57</v>
      </c>
      <c r="D131" s="20">
        <v>0</v>
      </c>
      <c r="E131" s="20">
        <f t="shared" ref="E131:E174" si="4">SUM(C131:D131)</f>
        <v>57</v>
      </c>
      <c r="F131" s="13" t="s">
        <v>800</v>
      </c>
    </row>
    <row r="132" spans="1:6" s="13" customFormat="1" ht="17.45" customHeight="1" x14ac:dyDescent="0.2">
      <c r="A132" s="18">
        <v>2</v>
      </c>
      <c r="B132" s="19" t="s">
        <v>129</v>
      </c>
      <c r="C132" s="20">
        <v>35</v>
      </c>
      <c r="D132" s="20">
        <v>0</v>
      </c>
      <c r="E132" s="20">
        <f t="shared" si="4"/>
        <v>35</v>
      </c>
      <c r="F132" s="13" t="s">
        <v>800</v>
      </c>
    </row>
    <row r="133" spans="1:6" s="13" customFormat="1" ht="17.45" customHeight="1" x14ac:dyDescent="0.2">
      <c r="A133" s="18">
        <v>3</v>
      </c>
      <c r="B133" s="19" t="s">
        <v>136</v>
      </c>
      <c r="C133" s="20">
        <v>57</v>
      </c>
      <c r="D133" s="20">
        <v>0</v>
      </c>
      <c r="E133" s="20">
        <f t="shared" si="4"/>
        <v>57</v>
      </c>
      <c r="F133" s="13" t="s">
        <v>802</v>
      </c>
    </row>
    <row r="134" spans="1:6" s="13" customFormat="1" ht="17.45" customHeight="1" x14ac:dyDescent="0.2">
      <c r="A134" s="18">
        <v>4</v>
      </c>
      <c r="B134" s="19" t="s">
        <v>133</v>
      </c>
      <c r="C134" s="20">
        <v>56</v>
      </c>
      <c r="D134" s="20">
        <v>2</v>
      </c>
      <c r="E134" s="20">
        <f t="shared" si="4"/>
        <v>58</v>
      </c>
      <c r="F134" s="13" t="s">
        <v>804</v>
      </c>
    </row>
    <row r="135" spans="1:6" s="13" customFormat="1" ht="17.45" customHeight="1" x14ac:dyDescent="0.2">
      <c r="A135" s="18">
        <v>5</v>
      </c>
      <c r="B135" s="19" t="s">
        <v>137</v>
      </c>
      <c r="C135" s="20">
        <v>44</v>
      </c>
      <c r="D135" s="20">
        <v>0</v>
      </c>
      <c r="E135" s="20">
        <f t="shared" si="4"/>
        <v>44</v>
      </c>
      <c r="F135" s="13" t="s">
        <v>805</v>
      </c>
    </row>
    <row r="136" spans="1:6" s="13" customFormat="1" ht="17.45" customHeight="1" x14ac:dyDescent="0.2">
      <c r="A136" s="18">
        <v>6</v>
      </c>
      <c r="B136" s="19" t="s">
        <v>145</v>
      </c>
      <c r="C136" s="20">
        <v>64</v>
      </c>
      <c r="D136" s="20">
        <v>0</v>
      </c>
      <c r="E136" s="20">
        <f t="shared" si="4"/>
        <v>64</v>
      </c>
      <c r="F136" s="13" t="s">
        <v>806</v>
      </c>
    </row>
    <row r="137" spans="1:6" s="13" customFormat="1" ht="17.45" customHeight="1" x14ac:dyDescent="0.2">
      <c r="A137" s="18">
        <v>7</v>
      </c>
      <c r="B137" s="19" t="s">
        <v>159</v>
      </c>
      <c r="C137" s="20">
        <v>62</v>
      </c>
      <c r="D137" s="20">
        <v>0</v>
      </c>
      <c r="E137" s="20">
        <f t="shared" si="4"/>
        <v>62</v>
      </c>
      <c r="F137" s="13" t="s">
        <v>807</v>
      </c>
    </row>
    <row r="138" spans="1:6" s="13" customFormat="1" ht="17.45" customHeight="1" x14ac:dyDescent="0.2">
      <c r="A138" s="18">
        <v>8</v>
      </c>
      <c r="B138" s="19" t="s">
        <v>139</v>
      </c>
      <c r="C138" s="20">
        <v>20</v>
      </c>
      <c r="D138" s="20">
        <v>0</v>
      </c>
      <c r="E138" s="20">
        <f t="shared" si="4"/>
        <v>20</v>
      </c>
      <c r="F138" s="13" t="s">
        <v>808</v>
      </c>
    </row>
    <row r="139" spans="1:6" s="13" customFormat="1" ht="17.45" customHeight="1" x14ac:dyDescent="0.2">
      <c r="A139" s="18">
        <v>9</v>
      </c>
      <c r="B139" s="19" t="s">
        <v>135</v>
      </c>
      <c r="C139" s="20">
        <v>61</v>
      </c>
      <c r="D139" s="20">
        <v>0</v>
      </c>
      <c r="E139" s="20">
        <f t="shared" si="4"/>
        <v>61</v>
      </c>
      <c r="F139" s="13" t="s">
        <v>809</v>
      </c>
    </row>
    <row r="140" spans="1:6" s="13" customFormat="1" ht="17.45" customHeight="1" x14ac:dyDescent="0.2">
      <c r="A140" s="18">
        <v>10</v>
      </c>
      <c r="B140" s="19" t="s">
        <v>121</v>
      </c>
      <c r="C140" s="20">
        <v>59</v>
      </c>
      <c r="D140" s="20">
        <v>1</v>
      </c>
      <c r="E140" s="20">
        <f t="shared" si="4"/>
        <v>60</v>
      </c>
      <c r="F140" s="13" t="s">
        <v>809</v>
      </c>
    </row>
    <row r="141" spans="1:6" s="13" customFormat="1" ht="17.45" customHeight="1" x14ac:dyDescent="0.2">
      <c r="A141" s="18">
        <v>11</v>
      </c>
      <c r="B141" s="19" t="s">
        <v>127</v>
      </c>
      <c r="C141" s="20">
        <v>60</v>
      </c>
      <c r="D141" s="20">
        <v>1</v>
      </c>
      <c r="E141" s="20">
        <f t="shared" si="4"/>
        <v>61</v>
      </c>
      <c r="F141" s="13" t="s">
        <v>809</v>
      </c>
    </row>
    <row r="142" spans="1:6" s="13" customFormat="1" ht="17.45" customHeight="1" x14ac:dyDescent="0.2">
      <c r="A142" s="18">
        <v>12</v>
      </c>
      <c r="B142" s="19" t="s">
        <v>130</v>
      </c>
      <c r="C142" s="20">
        <v>60</v>
      </c>
      <c r="D142" s="20">
        <v>0</v>
      </c>
      <c r="E142" s="20">
        <f t="shared" si="4"/>
        <v>60</v>
      </c>
      <c r="F142" s="13" t="s">
        <v>809</v>
      </c>
    </row>
    <row r="143" spans="1:6" s="13" customFormat="1" ht="17.45" customHeight="1" x14ac:dyDescent="0.2">
      <c r="A143" s="18">
        <v>13</v>
      </c>
      <c r="B143" s="19" t="s">
        <v>134</v>
      </c>
      <c r="C143" s="20">
        <v>55</v>
      </c>
      <c r="D143" s="20">
        <v>0</v>
      </c>
      <c r="E143" s="20">
        <f t="shared" si="4"/>
        <v>55</v>
      </c>
      <c r="F143" s="13" t="s">
        <v>810</v>
      </c>
    </row>
    <row r="144" spans="1:6" s="13" customFormat="1" ht="17.45" customHeight="1" x14ac:dyDescent="0.2">
      <c r="A144" s="18">
        <v>14</v>
      </c>
      <c r="B144" s="19" t="s">
        <v>141</v>
      </c>
      <c r="C144" s="20">
        <v>53</v>
      </c>
      <c r="D144" s="20">
        <v>0</v>
      </c>
      <c r="E144" s="20">
        <f t="shared" si="4"/>
        <v>53</v>
      </c>
      <c r="F144" s="13" t="s">
        <v>836</v>
      </c>
    </row>
    <row r="145" spans="1:6" s="13" customFormat="1" ht="17.45" customHeight="1" x14ac:dyDescent="0.2">
      <c r="A145" s="18">
        <v>15</v>
      </c>
      <c r="B145" s="19" t="s">
        <v>117</v>
      </c>
      <c r="C145" s="20">
        <v>56</v>
      </c>
      <c r="D145" s="20">
        <v>0</v>
      </c>
      <c r="E145" s="20">
        <f t="shared" si="4"/>
        <v>56</v>
      </c>
      <c r="F145" s="13" t="s">
        <v>836</v>
      </c>
    </row>
    <row r="146" spans="1:6" s="13" customFormat="1" ht="17.45" customHeight="1" x14ac:dyDescent="0.2">
      <c r="A146" s="18">
        <v>16</v>
      </c>
      <c r="B146" s="19" t="s">
        <v>118</v>
      </c>
      <c r="C146" s="20">
        <v>58</v>
      </c>
      <c r="D146" s="20">
        <v>0</v>
      </c>
      <c r="E146" s="20">
        <f t="shared" si="4"/>
        <v>58</v>
      </c>
      <c r="F146" s="13" t="s">
        <v>836</v>
      </c>
    </row>
    <row r="147" spans="1:6" s="13" customFormat="1" ht="17.45" customHeight="1" x14ac:dyDescent="0.2">
      <c r="A147" s="18">
        <v>17</v>
      </c>
      <c r="B147" s="19" t="s">
        <v>119</v>
      </c>
      <c r="C147" s="20">
        <v>56</v>
      </c>
      <c r="D147" s="20">
        <v>2</v>
      </c>
      <c r="E147" s="20">
        <f t="shared" si="4"/>
        <v>58</v>
      </c>
      <c r="F147" s="13" t="s">
        <v>836</v>
      </c>
    </row>
    <row r="148" spans="1:6" s="13" customFormat="1" ht="17.45" customHeight="1" x14ac:dyDescent="0.2">
      <c r="A148" s="18">
        <v>18</v>
      </c>
      <c r="B148" s="19" t="s">
        <v>120</v>
      </c>
      <c r="C148" s="20">
        <v>56</v>
      </c>
      <c r="D148" s="20">
        <v>0</v>
      </c>
      <c r="E148" s="20">
        <f t="shared" si="4"/>
        <v>56</v>
      </c>
      <c r="F148" s="13" t="s">
        <v>836</v>
      </c>
    </row>
    <row r="149" spans="1:6" s="13" customFormat="1" ht="17.45" customHeight="1" x14ac:dyDescent="0.2">
      <c r="A149" s="18">
        <v>19</v>
      </c>
      <c r="B149" s="19" t="s">
        <v>122</v>
      </c>
      <c r="C149" s="20">
        <v>58</v>
      </c>
      <c r="D149" s="20">
        <v>0</v>
      </c>
      <c r="E149" s="20">
        <f t="shared" si="4"/>
        <v>58</v>
      </c>
      <c r="F149" s="13" t="s">
        <v>836</v>
      </c>
    </row>
    <row r="150" spans="1:6" s="13" customFormat="1" ht="17.45" customHeight="1" x14ac:dyDescent="0.2">
      <c r="A150" s="18">
        <v>20</v>
      </c>
      <c r="B150" s="19" t="s">
        <v>124</v>
      </c>
      <c r="C150" s="20">
        <v>58</v>
      </c>
      <c r="D150" s="20">
        <v>0</v>
      </c>
      <c r="E150" s="20">
        <f t="shared" si="4"/>
        <v>58</v>
      </c>
      <c r="F150" s="13" t="s">
        <v>836</v>
      </c>
    </row>
    <row r="151" spans="1:6" s="13" customFormat="1" ht="17.45" customHeight="1" x14ac:dyDescent="0.2">
      <c r="A151" s="18">
        <v>21</v>
      </c>
      <c r="B151" s="19" t="s">
        <v>126</v>
      </c>
      <c r="C151" s="20">
        <v>58</v>
      </c>
      <c r="D151" s="20">
        <v>0</v>
      </c>
      <c r="E151" s="20">
        <f t="shared" si="4"/>
        <v>58</v>
      </c>
      <c r="F151" s="13" t="s">
        <v>836</v>
      </c>
    </row>
    <row r="152" spans="1:6" s="13" customFormat="1" ht="17.45" customHeight="1" x14ac:dyDescent="0.2">
      <c r="A152" s="18">
        <v>22</v>
      </c>
      <c r="B152" s="19" t="s">
        <v>128</v>
      </c>
      <c r="C152" s="20">
        <v>57</v>
      </c>
      <c r="D152" s="20">
        <v>0</v>
      </c>
      <c r="E152" s="20">
        <f t="shared" si="4"/>
        <v>57</v>
      </c>
      <c r="F152" s="13" t="s">
        <v>836</v>
      </c>
    </row>
    <row r="153" spans="1:6" s="13" customFormat="1" ht="17.45" customHeight="1" x14ac:dyDescent="0.2">
      <c r="A153" s="18">
        <v>23</v>
      </c>
      <c r="B153" s="19" t="s">
        <v>131</v>
      </c>
      <c r="C153" s="20">
        <v>45</v>
      </c>
      <c r="D153" s="20">
        <v>0</v>
      </c>
      <c r="E153" s="20">
        <f t="shared" si="4"/>
        <v>45</v>
      </c>
      <c r="F153" s="13" t="s">
        <v>836</v>
      </c>
    </row>
    <row r="154" spans="1:6" s="13" customFormat="1" ht="17.45" customHeight="1" x14ac:dyDescent="0.2">
      <c r="A154" s="18">
        <v>24</v>
      </c>
      <c r="B154" s="19" t="s">
        <v>140</v>
      </c>
      <c r="C154" s="20">
        <v>3</v>
      </c>
      <c r="D154" s="20">
        <v>17</v>
      </c>
      <c r="E154" s="20">
        <f t="shared" si="4"/>
        <v>20</v>
      </c>
      <c r="F154" s="13" t="s">
        <v>812</v>
      </c>
    </row>
    <row r="155" spans="1:6" s="13" customFormat="1" ht="17.45" customHeight="1" x14ac:dyDescent="0.2">
      <c r="A155" s="18">
        <v>25</v>
      </c>
      <c r="B155" s="19" t="s">
        <v>138</v>
      </c>
      <c r="C155" s="20">
        <v>63</v>
      </c>
      <c r="D155" s="20">
        <v>1</v>
      </c>
      <c r="E155" s="20">
        <f t="shared" si="4"/>
        <v>64</v>
      </c>
      <c r="F155" s="13" t="s">
        <v>835</v>
      </c>
    </row>
    <row r="156" spans="1:6" s="13" customFormat="1" ht="17.45" customHeight="1" x14ac:dyDescent="0.2">
      <c r="A156" s="18">
        <v>26</v>
      </c>
      <c r="B156" s="19" t="s">
        <v>154</v>
      </c>
      <c r="C156" s="20">
        <v>40</v>
      </c>
      <c r="D156" s="20">
        <v>16</v>
      </c>
      <c r="E156" s="20">
        <f t="shared" si="4"/>
        <v>56</v>
      </c>
      <c r="F156" s="13" t="s">
        <v>823</v>
      </c>
    </row>
    <row r="157" spans="1:6" s="13" customFormat="1" ht="17.45" customHeight="1" x14ac:dyDescent="0.2">
      <c r="A157" s="18">
        <v>27</v>
      </c>
      <c r="B157" s="19" t="s">
        <v>125</v>
      </c>
      <c r="C157" s="20">
        <v>42</v>
      </c>
      <c r="D157" s="20">
        <v>9</v>
      </c>
      <c r="E157" s="20">
        <f t="shared" si="4"/>
        <v>51</v>
      </c>
      <c r="F157" s="13" t="s">
        <v>823</v>
      </c>
    </row>
    <row r="158" spans="1:6" s="13" customFormat="1" ht="17.45" customHeight="1" x14ac:dyDescent="0.2">
      <c r="A158" s="18">
        <v>28</v>
      </c>
      <c r="B158" s="19" t="s">
        <v>155</v>
      </c>
      <c r="C158" s="20">
        <v>28</v>
      </c>
      <c r="D158" s="20">
        <v>1</v>
      </c>
      <c r="E158" s="20">
        <f t="shared" si="4"/>
        <v>29</v>
      </c>
      <c r="F158" s="13" t="s">
        <v>815</v>
      </c>
    </row>
    <row r="159" spans="1:6" s="13" customFormat="1" ht="17.45" customHeight="1" x14ac:dyDescent="0.2">
      <c r="A159" s="18">
        <v>29</v>
      </c>
      <c r="B159" s="19" t="s">
        <v>158</v>
      </c>
      <c r="C159" s="20">
        <v>22</v>
      </c>
      <c r="D159" s="20">
        <v>3</v>
      </c>
      <c r="E159" s="20">
        <f t="shared" si="4"/>
        <v>25</v>
      </c>
      <c r="F159" s="13" t="s">
        <v>816</v>
      </c>
    </row>
    <row r="160" spans="1:6" s="13" customFormat="1" ht="17.45" customHeight="1" x14ac:dyDescent="0.2">
      <c r="A160" s="18">
        <v>30</v>
      </c>
      <c r="B160" s="19" t="s">
        <v>147</v>
      </c>
      <c r="C160" s="20">
        <v>63</v>
      </c>
      <c r="D160" s="20">
        <v>3</v>
      </c>
      <c r="E160" s="20">
        <f t="shared" si="4"/>
        <v>66</v>
      </c>
      <c r="F160" s="13" t="s">
        <v>817</v>
      </c>
    </row>
    <row r="161" spans="1:6" s="13" customFormat="1" ht="17.45" customHeight="1" x14ac:dyDescent="0.2">
      <c r="A161" s="18">
        <v>31</v>
      </c>
      <c r="B161" s="19" t="s">
        <v>152</v>
      </c>
      <c r="C161" s="20">
        <v>27</v>
      </c>
      <c r="D161" s="20">
        <v>1</v>
      </c>
      <c r="E161" s="20">
        <f t="shared" si="4"/>
        <v>28</v>
      </c>
      <c r="F161" s="13" t="s">
        <v>818</v>
      </c>
    </row>
    <row r="162" spans="1:6" s="13" customFormat="1" ht="17.45" customHeight="1" x14ac:dyDescent="0.2">
      <c r="A162" s="18">
        <v>32</v>
      </c>
      <c r="B162" s="19" t="s">
        <v>148</v>
      </c>
      <c r="C162" s="20">
        <v>39</v>
      </c>
      <c r="D162" s="20">
        <v>8</v>
      </c>
      <c r="E162" s="20">
        <f t="shared" si="4"/>
        <v>47</v>
      </c>
      <c r="F162" s="13" t="s">
        <v>829</v>
      </c>
    </row>
    <row r="163" spans="1:6" s="13" customFormat="1" ht="17.45" customHeight="1" x14ac:dyDescent="0.2">
      <c r="A163" s="18">
        <v>33</v>
      </c>
      <c r="B163" s="19" t="s">
        <v>143</v>
      </c>
      <c r="C163" s="20">
        <v>16</v>
      </c>
      <c r="D163" s="20">
        <v>45</v>
      </c>
      <c r="E163" s="20">
        <f t="shared" si="4"/>
        <v>61</v>
      </c>
      <c r="F163" s="13" t="s">
        <v>819</v>
      </c>
    </row>
    <row r="164" spans="1:6" s="13" customFormat="1" ht="17.45" customHeight="1" x14ac:dyDescent="0.2">
      <c r="A164" s="18">
        <v>34</v>
      </c>
      <c r="B164" s="19" t="s">
        <v>149</v>
      </c>
      <c r="C164" s="20">
        <v>40</v>
      </c>
      <c r="D164" s="20">
        <v>23</v>
      </c>
      <c r="E164" s="20">
        <f t="shared" si="4"/>
        <v>63</v>
      </c>
      <c r="F164" s="13" t="s">
        <v>820</v>
      </c>
    </row>
    <row r="165" spans="1:6" s="13" customFormat="1" ht="17.45" customHeight="1" x14ac:dyDescent="0.2">
      <c r="A165" s="18">
        <v>35</v>
      </c>
      <c r="B165" s="19" t="s">
        <v>132</v>
      </c>
      <c r="C165" s="20">
        <v>32</v>
      </c>
      <c r="D165" s="20">
        <v>20</v>
      </c>
      <c r="E165" s="20">
        <f t="shared" si="4"/>
        <v>52</v>
      </c>
      <c r="F165" s="13" t="s">
        <v>820</v>
      </c>
    </row>
    <row r="166" spans="1:6" s="13" customFormat="1" ht="17.45" customHeight="1" x14ac:dyDescent="0.2">
      <c r="A166" s="18">
        <v>36</v>
      </c>
      <c r="B166" s="19" t="s">
        <v>151</v>
      </c>
      <c r="C166" s="20">
        <v>15</v>
      </c>
      <c r="D166" s="20">
        <v>2</v>
      </c>
      <c r="E166" s="20">
        <f t="shared" si="4"/>
        <v>17</v>
      </c>
      <c r="F166" s="13" t="s">
        <v>837</v>
      </c>
    </row>
    <row r="167" spans="1:6" s="13" customFormat="1" ht="17.45" customHeight="1" x14ac:dyDescent="0.2">
      <c r="A167" s="18">
        <v>37</v>
      </c>
      <c r="B167" s="19" t="s">
        <v>150</v>
      </c>
      <c r="C167" s="20">
        <v>13</v>
      </c>
      <c r="D167" s="20">
        <v>20</v>
      </c>
      <c r="E167" s="20">
        <f t="shared" si="4"/>
        <v>33</v>
      </c>
      <c r="F167" s="13" t="s">
        <v>831</v>
      </c>
    </row>
    <row r="168" spans="1:6" s="13" customFormat="1" ht="17.45" customHeight="1" x14ac:dyDescent="0.2">
      <c r="A168" s="18">
        <v>38</v>
      </c>
      <c r="B168" s="19" t="s">
        <v>153</v>
      </c>
      <c r="C168" s="20">
        <v>18</v>
      </c>
      <c r="D168" s="20">
        <v>11</v>
      </c>
      <c r="E168" s="20">
        <f t="shared" si="4"/>
        <v>29</v>
      </c>
      <c r="F168" s="13" t="s">
        <v>832</v>
      </c>
    </row>
    <row r="169" spans="1:6" s="13" customFormat="1" ht="17.45" customHeight="1" x14ac:dyDescent="0.2">
      <c r="A169" s="18">
        <v>39</v>
      </c>
      <c r="B169" s="19" t="s">
        <v>156</v>
      </c>
      <c r="C169" s="20">
        <v>28</v>
      </c>
      <c r="D169" s="20">
        <v>12</v>
      </c>
      <c r="E169" s="20">
        <f t="shared" si="4"/>
        <v>40</v>
      </c>
      <c r="F169" s="13" t="s">
        <v>824</v>
      </c>
    </row>
    <row r="170" spans="1:6" s="13" customFormat="1" ht="17.45" customHeight="1" x14ac:dyDescent="0.2">
      <c r="A170" s="18">
        <v>40</v>
      </c>
      <c r="B170" s="19" t="s">
        <v>144</v>
      </c>
      <c r="C170" s="20">
        <v>8</v>
      </c>
      <c r="D170" s="20">
        <v>10</v>
      </c>
      <c r="E170" s="20">
        <f t="shared" si="4"/>
        <v>18</v>
      </c>
      <c r="F170" s="13" t="s">
        <v>833</v>
      </c>
    </row>
    <row r="171" spans="1:6" s="13" customFormat="1" ht="17.45" customHeight="1" x14ac:dyDescent="0.2">
      <c r="A171" s="18">
        <v>41</v>
      </c>
      <c r="B171" s="19" t="s">
        <v>157</v>
      </c>
      <c r="C171" s="20">
        <v>22</v>
      </c>
      <c r="D171" s="20">
        <v>20</v>
      </c>
      <c r="E171" s="20">
        <f t="shared" si="4"/>
        <v>42</v>
      </c>
      <c r="F171" s="13" t="s">
        <v>821</v>
      </c>
    </row>
    <row r="172" spans="1:6" s="13" customFormat="1" ht="17.45" customHeight="1" x14ac:dyDescent="0.2">
      <c r="A172" s="18">
        <v>42</v>
      </c>
      <c r="B172" s="19" t="s">
        <v>123</v>
      </c>
      <c r="C172" s="20">
        <v>24</v>
      </c>
      <c r="D172" s="20">
        <v>16</v>
      </c>
      <c r="E172" s="20">
        <f t="shared" si="4"/>
        <v>40</v>
      </c>
      <c r="F172" s="13" t="s">
        <v>821</v>
      </c>
    </row>
    <row r="173" spans="1:6" s="13" customFormat="1" ht="17.45" customHeight="1" x14ac:dyDescent="0.2">
      <c r="A173" s="18">
        <v>43</v>
      </c>
      <c r="B173" s="19" t="s">
        <v>160</v>
      </c>
      <c r="C173" s="20">
        <v>13</v>
      </c>
      <c r="D173" s="20">
        <v>11</v>
      </c>
      <c r="E173" s="20">
        <f t="shared" si="4"/>
        <v>24</v>
      </c>
      <c r="F173" s="13" t="s">
        <v>838</v>
      </c>
    </row>
    <row r="174" spans="1:6" s="13" customFormat="1" ht="17.45" customHeight="1" x14ac:dyDescent="0.2">
      <c r="A174" s="18">
        <v>44</v>
      </c>
      <c r="B174" s="19" t="s">
        <v>146</v>
      </c>
      <c r="C174" s="20">
        <v>28</v>
      </c>
      <c r="D174" s="20">
        <v>0</v>
      </c>
      <c r="E174" s="20">
        <f t="shared" si="4"/>
        <v>28</v>
      </c>
      <c r="F174" s="13" t="s">
        <v>825</v>
      </c>
    </row>
    <row r="175" spans="1:6" s="13" customFormat="1" ht="17.45" customHeight="1" x14ac:dyDescent="0.2">
      <c r="A175" s="22" t="s">
        <v>59</v>
      </c>
      <c r="B175" s="21"/>
      <c r="C175" s="24">
        <f>SUM(C131:C174)</f>
        <v>1829</v>
      </c>
      <c r="D175" s="24">
        <f>SUM(D131:D174)</f>
        <v>255</v>
      </c>
      <c r="E175" s="24">
        <f>SUM(E131:E174)</f>
        <v>2084</v>
      </c>
    </row>
    <row r="176" spans="1:6" s="13" customFormat="1" ht="9.9499999999999993" customHeight="1" x14ac:dyDescent="0.2">
      <c r="A176" s="28"/>
      <c r="B176" s="29"/>
      <c r="C176" s="30"/>
      <c r="D176" s="30"/>
      <c r="E176" s="30"/>
    </row>
    <row r="177" spans="1:6" s="13" customFormat="1" ht="18" customHeight="1" x14ac:dyDescent="0.2">
      <c r="A177" s="76" t="s">
        <v>760</v>
      </c>
      <c r="B177" s="77"/>
      <c r="C177" s="77"/>
      <c r="D177" s="77"/>
      <c r="E177" s="78"/>
    </row>
    <row r="178" spans="1:6" s="13" customFormat="1" ht="18" customHeight="1" x14ac:dyDescent="0.2">
      <c r="A178" s="18">
        <v>1</v>
      </c>
      <c r="B178" s="62" t="s">
        <v>855</v>
      </c>
      <c r="C178" s="20">
        <v>4</v>
      </c>
      <c r="D178" s="20">
        <v>0</v>
      </c>
      <c r="E178" s="20">
        <f t="shared" ref="E178" si="5">SUM(C178:D178)</f>
        <v>4</v>
      </c>
    </row>
    <row r="179" spans="1:6" s="13" customFormat="1" ht="18" customHeight="1" x14ac:dyDescent="0.2">
      <c r="A179" s="22" t="s">
        <v>59</v>
      </c>
      <c r="B179" s="21"/>
      <c r="C179" s="24">
        <f>SUM(C178:C178)</f>
        <v>4</v>
      </c>
      <c r="D179" s="24">
        <f>SUM(D178:D178)</f>
        <v>0</v>
      </c>
      <c r="E179" s="24">
        <f>SUM(E178:E178)</f>
        <v>4</v>
      </c>
    </row>
    <row r="180" spans="1:6" s="13" customFormat="1" ht="9.9499999999999993" customHeight="1" x14ac:dyDescent="0.2">
      <c r="A180" s="28"/>
      <c r="B180" s="29"/>
      <c r="C180" s="30"/>
      <c r="D180" s="30"/>
      <c r="E180" s="30"/>
    </row>
    <row r="181" spans="1:6" s="13" customFormat="1" ht="18" customHeight="1" x14ac:dyDescent="0.2">
      <c r="A181" s="73" t="s">
        <v>337</v>
      </c>
      <c r="B181" s="74"/>
      <c r="C181" s="74"/>
      <c r="D181" s="74"/>
      <c r="E181" s="75"/>
    </row>
    <row r="182" spans="1:6" s="13" customFormat="1" ht="18" customHeight="1" x14ac:dyDescent="0.2">
      <c r="A182" s="76" t="s">
        <v>760</v>
      </c>
      <c r="B182" s="77"/>
      <c r="C182" s="77"/>
      <c r="D182" s="77"/>
      <c r="E182" s="78"/>
    </row>
    <row r="183" spans="1:6" s="13" customFormat="1" ht="17.100000000000001" customHeight="1" x14ac:dyDescent="0.2">
      <c r="A183" s="18">
        <v>1</v>
      </c>
      <c r="B183" s="19" t="s">
        <v>338</v>
      </c>
      <c r="C183" s="20">
        <v>12</v>
      </c>
      <c r="D183" s="20">
        <v>0</v>
      </c>
      <c r="E183" s="20">
        <f t="shared" ref="E183:E188" si="6">SUM(C183:D183)</f>
        <v>12</v>
      </c>
      <c r="F183" s="13" t="s">
        <v>802</v>
      </c>
    </row>
    <row r="184" spans="1:6" s="13" customFormat="1" ht="17.100000000000001" customHeight="1" x14ac:dyDescent="0.2">
      <c r="A184" s="18">
        <v>2</v>
      </c>
      <c r="B184" s="19" t="s">
        <v>340</v>
      </c>
      <c r="C184" s="20">
        <v>22</v>
      </c>
      <c r="D184" s="20">
        <v>0</v>
      </c>
      <c r="E184" s="20">
        <f t="shared" si="6"/>
        <v>22</v>
      </c>
      <c r="F184" s="13" t="s">
        <v>809</v>
      </c>
    </row>
    <row r="185" spans="1:6" s="13" customFormat="1" ht="17.100000000000001" customHeight="1" x14ac:dyDescent="0.2">
      <c r="A185" s="18">
        <v>3</v>
      </c>
      <c r="B185" s="19" t="s">
        <v>339</v>
      </c>
      <c r="C185" s="20">
        <v>14</v>
      </c>
      <c r="D185" s="20">
        <v>0</v>
      </c>
      <c r="E185" s="20">
        <f t="shared" si="6"/>
        <v>14</v>
      </c>
      <c r="F185" s="13" t="s">
        <v>810</v>
      </c>
    </row>
    <row r="186" spans="1:6" s="13" customFormat="1" ht="17.100000000000001" customHeight="1" x14ac:dyDescent="0.2">
      <c r="A186" s="18">
        <v>4</v>
      </c>
      <c r="B186" s="19" t="s">
        <v>341</v>
      </c>
      <c r="C186" s="20">
        <v>32</v>
      </c>
      <c r="D186" s="20">
        <v>0</v>
      </c>
      <c r="E186" s="20">
        <f t="shared" si="6"/>
        <v>32</v>
      </c>
      <c r="F186" s="13" t="s">
        <v>801</v>
      </c>
    </row>
    <row r="187" spans="1:6" s="13" customFormat="1" ht="17.100000000000001" customHeight="1" x14ac:dyDescent="0.2">
      <c r="A187" s="18">
        <v>5</v>
      </c>
      <c r="B187" s="19" t="s">
        <v>342</v>
      </c>
      <c r="C187" s="20">
        <v>30</v>
      </c>
      <c r="D187" s="20">
        <v>0</v>
      </c>
      <c r="E187" s="20">
        <f t="shared" si="6"/>
        <v>30</v>
      </c>
      <c r="F187" s="13" t="s">
        <v>801</v>
      </c>
    </row>
    <row r="188" spans="1:6" s="13" customFormat="1" ht="17.100000000000001" customHeight="1" x14ac:dyDescent="0.2">
      <c r="A188" s="18">
        <v>6</v>
      </c>
      <c r="B188" s="19" t="s">
        <v>343</v>
      </c>
      <c r="C188" s="20">
        <v>34</v>
      </c>
      <c r="D188" s="20">
        <v>0</v>
      </c>
      <c r="E188" s="20">
        <f t="shared" si="6"/>
        <v>34</v>
      </c>
      <c r="F188" s="13" t="s">
        <v>801</v>
      </c>
    </row>
    <row r="189" spans="1:6" s="13" customFormat="1" ht="18" customHeight="1" x14ac:dyDescent="0.2">
      <c r="A189" s="22" t="s">
        <v>59</v>
      </c>
      <c r="B189" s="21"/>
      <c r="C189" s="24">
        <f>SUM(C183:C188)</f>
        <v>144</v>
      </c>
      <c r="D189" s="24">
        <f>SUM(D183:D188)</f>
        <v>0</v>
      </c>
      <c r="E189" s="24">
        <f>SUM(E183:E188)</f>
        <v>144</v>
      </c>
    </row>
    <row r="190" spans="1:6" s="13" customFormat="1" ht="9.9499999999999993" customHeight="1" x14ac:dyDescent="0.2">
      <c r="A190" s="28"/>
      <c r="B190" s="29"/>
      <c r="C190" s="30"/>
      <c r="D190" s="30"/>
      <c r="E190" s="30"/>
    </row>
    <row r="191" spans="1:6" s="13" customFormat="1" ht="18" customHeight="1" x14ac:dyDescent="0.2">
      <c r="A191" s="73" t="s">
        <v>212</v>
      </c>
      <c r="B191" s="74"/>
      <c r="C191" s="74"/>
      <c r="D191" s="74"/>
      <c r="E191" s="75"/>
    </row>
    <row r="192" spans="1:6" s="13" customFormat="1" ht="18" customHeight="1" x14ac:dyDescent="0.2">
      <c r="A192" s="76" t="s">
        <v>760</v>
      </c>
      <c r="B192" s="77"/>
      <c r="C192" s="77"/>
      <c r="D192" s="77"/>
      <c r="E192" s="78"/>
    </row>
    <row r="193" spans="1:6" s="13" customFormat="1" ht="17.100000000000001" customHeight="1" x14ac:dyDescent="0.2">
      <c r="A193" s="18">
        <v>1</v>
      </c>
      <c r="B193" s="19" t="s">
        <v>214</v>
      </c>
      <c r="C193" s="20">
        <v>12</v>
      </c>
      <c r="D193" s="20">
        <v>1</v>
      </c>
      <c r="E193" s="20">
        <f t="shared" ref="E193:E199" si="7">SUM(C193:D193)</f>
        <v>13</v>
      </c>
      <c r="F193" s="13" t="s">
        <v>804</v>
      </c>
    </row>
    <row r="194" spans="1:6" s="13" customFormat="1" ht="17.100000000000001" customHeight="1" x14ac:dyDescent="0.2">
      <c r="A194" s="18">
        <v>2</v>
      </c>
      <c r="B194" s="19" t="s">
        <v>213</v>
      </c>
      <c r="C194" s="20">
        <v>18</v>
      </c>
      <c r="D194" s="20">
        <v>0</v>
      </c>
      <c r="E194" s="20">
        <f t="shared" si="7"/>
        <v>18</v>
      </c>
      <c r="F194" s="13" t="s">
        <v>809</v>
      </c>
    </row>
    <row r="195" spans="1:6" s="13" customFormat="1" ht="17.100000000000001" customHeight="1" x14ac:dyDescent="0.2">
      <c r="A195" s="18">
        <v>3</v>
      </c>
      <c r="B195" s="19" t="s">
        <v>215</v>
      </c>
      <c r="C195" s="20">
        <v>31</v>
      </c>
      <c r="D195" s="20">
        <v>0</v>
      </c>
      <c r="E195" s="20">
        <f t="shared" si="7"/>
        <v>31</v>
      </c>
      <c r="F195" s="13" t="s">
        <v>801</v>
      </c>
    </row>
    <row r="196" spans="1:6" s="13" customFormat="1" ht="17.100000000000001" customHeight="1" x14ac:dyDescent="0.2">
      <c r="A196" s="18">
        <v>4</v>
      </c>
      <c r="B196" s="19" t="s">
        <v>217</v>
      </c>
      <c r="C196" s="20">
        <v>25</v>
      </c>
      <c r="D196" s="20">
        <v>0</v>
      </c>
      <c r="E196" s="20">
        <f t="shared" si="7"/>
        <v>25</v>
      </c>
      <c r="F196" s="13" t="s">
        <v>801</v>
      </c>
    </row>
    <row r="197" spans="1:6" s="13" customFormat="1" ht="17.100000000000001" customHeight="1" x14ac:dyDescent="0.2">
      <c r="A197" s="18">
        <v>5</v>
      </c>
      <c r="B197" s="19" t="s">
        <v>219</v>
      </c>
      <c r="C197" s="20">
        <v>28</v>
      </c>
      <c r="D197" s="20">
        <v>0</v>
      </c>
      <c r="E197" s="20">
        <f t="shared" si="7"/>
        <v>28</v>
      </c>
      <c r="F197" s="13" t="s">
        <v>801</v>
      </c>
    </row>
    <row r="198" spans="1:6" s="13" customFormat="1" ht="17.100000000000001" customHeight="1" x14ac:dyDescent="0.2">
      <c r="A198" s="18">
        <v>6</v>
      </c>
      <c r="B198" s="19" t="s">
        <v>218</v>
      </c>
      <c r="C198" s="20">
        <v>25</v>
      </c>
      <c r="D198" s="20">
        <v>0</v>
      </c>
      <c r="E198" s="20">
        <f t="shared" si="7"/>
        <v>25</v>
      </c>
      <c r="F198" s="13" t="s">
        <v>801</v>
      </c>
    </row>
    <row r="199" spans="1:6" s="13" customFormat="1" ht="17.100000000000001" customHeight="1" x14ac:dyDescent="0.2">
      <c r="A199" s="18">
        <v>7</v>
      </c>
      <c r="B199" s="19" t="s">
        <v>216</v>
      </c>
      <c r="C199" s="20">
        <v>21</v>
      </c>
      <c r="D199" s="20">
        <v>0</v>
      </c>
      <c r="E199" s="20">
        <f t="shared" si="7"/>
        <v>21</v>
      </c>
      <c r="F199" s="13" t="s">
        <v>817</v>
      </c>
    </row>
    <row r="200" spans="1:6" s="13" customFormat="1" ht="18" customHeight="1" x14ac:dyDescent="0.2">
      <c r="A200" s="22" t="s">
        <v>59</v>
      </c>
      <c r="B200" s="21"/>
      <c r="C200" s="24">
        <f>SUM(C193:C199)</f>
        <v>160</v>
      </c>
      <c r="D200" s="24">
        <f>SUM(D193:D199)</f>
        <v>1</v>
      </c>
      <c r="E200" s="24">
        <f>SUM(E193:E199)</f>
        <v>161</v>
      </c>
    </row>
    <row r="201" spans="1:6" s="13" customFormat="1" ht="9.9499999999999993" customHeight="1" x14ac:dyDescent="0.2">
      <c r="A201" s="28"/>
      <c r="B201" s="29"/>
      <c r="C201" s="30"/>
      <c r="D201" s="30"/>
      <c r="E201" s="30"/>
    </row>
    <row r="202" spans="1:6" s="13" customFormat="1" ht="18" customHeight="1" x14ac:dyDescent="0.2">
      <c r="A202" s="73" t="s">
        <v>110</v>
      </c>
      <c r="B202" s="74"/>
      <c r="C202" s="74"/>
      <c r="D202" s="74"/>
      <c r="E202" s="75"/>
    </row>
    <row r="203" spans="1:6" s="13" customFormat="1" ht="18" customHeight="1" x14ac:dyDescent="0.2">
      <c r="A203" s="76" t="s">
        <v>760</v>
      </c>
      <c r="B203" s="77"/>
      <c r="C203" s="77"/>
      <c r="D203" s="77"/>
      <c r="E203" s="78"/>
    </row>
    <row r="204" spans="1:6" s="13" customFormat="1" ht="17.100000000000001" customHeight="1" x14ac:dyDescent="0.2">
      <c r="A204" s="18">
        <v>1</v>
      </c>
      <c r="B204" s="19" t="s">
        <v>112</v>
      </c>
      <c r="C204" s="20">
        <v>19</v>
      </c>
      <c r="D204" s="20">
        <v>0</v>
      </c>
      <c r="E204" s="20">
        <f t="shared" ref="E204:E207" si="8">SUM(C204:D204)</f>
        <v>19</v>
      </c>
      <c r="F204" s="13" t="s">
        <v>809</v>
      </c>
    </row>
    <row r="205" spans="1:6" s="13" customFormat="1" ht="17.100000000000001" customHeight="1" x14ac:dyDescent="0.2">
      <c r="A205" s="18">
        <v>2</v>
      </c>
      <c r="B205" s="19" t="s">
        <v>113</v>
      </c>
      <c r="C205" s="20">
        <v>40</v>
      </c>
      <c r="D205" s="20">
        <v>0</v>
      </c>
      <c r="E205" s="20">
        <f t="shared" si="8"/>
        <v>40</v>
      </c>
      <c r="F205" s="13" t="s">
        <v>801</v>
      </c>
    </row>
    <row r="206" spans="1:6" s="13" customFormat="1" ht="17.100000000000001" customHeight="1" x14ac:dyDescent="0.2">
      <c r="A206" s="18">
        <v>3</v>
      </c>
      <c r="B206" s="19" t="s">
        <v>114</v>
      </c>
      <c r="C206" s="20">
        <v>33</v>
      </c>
      <c r="D206" s="20">
        <v>0</v>
      </c>
      <c r="E206" s="20">
        <f t="shared" si="8"/>
        <v>33</v>
      </c>
      <c r="F206" s="13" t="s">
        <v>801</v>
      </c>
    </row>
    <row r="207" spans="1:6" s="13" customFormat="1" ht="17.100000000000001" customHeight="1" x14ac:dyDescent="0.2">
      <c r="A207" s="18">
        <v>4</v>
      </c>
      <c r="B207" s="19" t="s">
        <v>115</v>
      </c>
      <c r="C207" s="20">
        <v>43</v>
      </c>
      <c r="D207" s="20">
        <v>0</v>
      </c>
      <c r="E207" s="20">
        <f t="shared" si="8"/>
        <v>43</v>
      </c>
      <c r="F207" s="13" t="s">
        <v>801</v>
      </c>
    </row>
    <row r="208" spans="1:6" s="13" customFormat="1" ht="18" customHeight="1" x14ac:dyDescent="0.2">
      <c r="A208" s="22" t="s">
        <v>59</v>
      </c>
      <c r="B208" s="21"/>
      <c r="C208" s="24">
        <f>SUM(C204:C207)</f>
        <v>135</v>
      </c>
      <c r="D208" s="24">
        <f>SUM(D204:D207)</f>
        <v>0</v>
      </c>
      <c r="E208" s="24">
        <f>SUM(E204:E207)</f>
        <v>135</v>
      </c>
    </row>
    <row r="209" spans="1:6" s="13" customFormat="1" ht="9.9499999999999993" customHeight="1" x14ac:dyDescent="0.2">
      <c r="A209" s="28"/>
      <c r="B209" s="29"/>
      <c r="C209" s="30"/>
      <c r="D209" s="30"/>
      <c r="E209" s="30"/>
    </row>
    <row r="210" spans="1:6" s="13" customFormat="1" ht="18" customHeight="1" x14ac:dyDescent="0.2">
      <c r="A210" s="73" t="s">
        <v>453</v>
      </c>
      <c r="B210" s="74"/>
      <c r="C210" s="74"/>
      <c r="D210" s="74"/>
      <c r="E210" s="75"/>
    </row>
    <row r="211" spans="1:6" s="13" customFormat="1" ht="18" customHeight="1" x14ac:dyDescent="0.2">
      <c r="A211" s="73" t="s">
        <v>454</v>
      </c>
      <c r="B211" s="74"/>
      <c r="C211" s="74"/>
      <c r="D211" s="74"/>
      <c r="E211" s="75"/>
    </row>
    <row r="212" spans="1:6" s="13" customFormat="1" ht="18" customHeight="1" x14ac:dyDescent="0.2">
      <c r="A212" s="18">
        <v>1</v>
      </c>
      <c r="B212" s="19" t="s">
        <v>455</v>
      </c>
      <c r="C212" s="20">
        <v>16</v>
      </c>
      <c r="D212" s="20">
        <v>0</v>
      </c>
      <c r="E212" s="20">
        <f>SUM(C212:D212)</f>
        <v>16</v>
      </c>
      <c r="F212" s="13" t="s">
        <v>801</v>
      </c>
    </row>
    <row r="213" spans="1:6" s="13" customFormat="1" ht="18" customHeight="1" x14ac:dyDescent="0.2">
      <c r="A213" s="22" t="s">
        <v>59</v>
      </c>
      <c r="B213" s="21"/>
      <c r="C213" s="24">
        <f>SUM(C212:C212)</f>
        <v>16</v>
      </c>
      <c r="D213" s="24">
        <f>SUM(D212:D212)</f>
        <v>0</v>
      </c>
      <c r="E213" s="24">
        <f>SUM(E212:E212)</f>
        <v>16</v>
      </c>
    </row>
    <row r="214" spans="1:6" s="13" customFormat="1" ht="9.9499999999999993" customHeight="1" x14ac:dyDescent="0.2">
      <c r="A214" s="28"/>
      <c r="B214" s="29"/>
      <c r="C214" s="30"/>
      <c r="D214" s="30"/>
      <c r="E214" s="30"/>
    </row>
    <row r="215" spans="1:6" s="13" customFormat="1" ht="18" customHeight="1" x14ac:dyDescent="0.2">
      <c r="A215" s="73" t="s">
        <v>337</v>
      </c>
      <c r="B215" s="74"/>
      <c r="C215" s="74"/>
      <c r="D215" s="74"/>
      <c r="E215" s="75"/>
    </row>
    <row r="216" spans="1:6" s="13" customFormat="1" ht="18" customHeight="1" x14ac:dyDescent="0.2">
      <c r="A216" s="76" t="s">
        <v>761</v>
      </c>
      <c r="B216" s="77"/>
      <c r="C216" s="77"/>
      <c r="D216" s="77"/>
      <c r="E216" s="78"/>
    </row>
    <row r="217" spans="1:6" s="13" customFormat="1" ht="18" customHeight="1" x14ac:dyDescent="0.2">
      <c r="A217" s="18">
        <v>1</v>
      </c>
      <c r="B217" s="19" t="s">
        <v>345</v>
      </c>
      <c r="C217" s="20">
        <v>9</v>
      </c>
      <c r="D217" s="20">
        <v>0</v>
      </c>
      <c r="E217" s="20">
        <f>SUM(C217:D217)</f>
        <v>9</v>
      </c>
      <c r="F217" s="13" t="s">
        <v>804</v>
      </c>
    </row>
    <row r="218" spans="1:6" s="13" customFormat="1" ht="18" customHeight="1" x14ac:dyDescent="0.2">
      <c r="A218" s="18">
        <v>2</v>
      </c>
      <c r="B218" s="19" t="s">
        <v>344</v>
      </c>
      <c r="C218" s="20">
        <v>13</v>
      </c>
      <c r="D218" s="20">
        <v>0</v>
      </c>
      <c r="E218" s="20">
        <f>SUM(C218:D218)</f>
        <v>13</v>
      </c>
      <c r="F218" s="13" t="s">
        <v>801</v>
      </c>
    </row>
    <row r="219" spans="1:6" s="13" customFormat="1" ht="18" customHeight="1" x14ac:dyDescent="0.2">
      <c r="A219" s="22" t="s">
        <v>59</v>
      </c>
      <c r="B219" s="21"/>
      <c r="C219" s="24">
        <f>SUM(C217:C218)</f>
        <v>22</v>
      </c>
      <c r="D219" s="24">
        <f>SUM(D217:D218)</f>
        <v>0</v>
      </c>
      <c r="E219" s="24">
        <f>SUM(E217:E218)</f>
        <v>22</v>
      </c>
    </row>
    <row r="220" spans="1:6" s="13" customFormat="1" ht="9.9499999999999993" customHeight="1" x14ac:dyDescent="0.2">
      <c r="A220" s="28"/>
      <c r="B220" s="29"/>
      <c r="C220" s="30"/>
      <c r="D220" s="30"/>
      <c r="E220" s="30"/>
    </row>
    <row r="221" spans="1:6" s="13" customFormat="1" ht="18" customHeight="1" x14ac:dyDescent="0.2">
      <c r="A221" s="73" t="s">
        <v>212</v>
      </c>
      <c r="B221" s="74"/>
      <c r="C221" s="74"/>
      <c r="D221" s="74"/>
      <c r="E221" s="75"/>
    </row>
    <row r="222" spans="1:6" s="13" customFormat="1" ht="18" customHeight="1" x14ac:dyDescent="0.2">
      <c r="A222" s="76" t="s">
        <v>761</v>
      </c>
      <c r="B222" s="77"/>
      <c r="C222" s="77"/>
      <c r="D222" s="77"/>
      <c r="E222" s="78"/>
    </row>
    <row r="223" spans="1:6" s="13" customFormat="1" ht="18" customHeight="1" x14ac:dyDescent="0.2">
      <c r="A223" s="18">
        <v>1</v>
      </c>
      <c r="B223" s="19" t="s">
        <v>221</v>
      </c>
      <c r="C223" s="20">
        <v>14</v>
      </c>
      <c r="D223" s="20">
        <v>0</v>
      </c>
      <c r="E223" s="20">
        <f>SUM(C223:D223)</f>
        <v>14</v>
      </c>
      <c r="F223" s="13" t="s">
        <v>804</v>
      </c>
    </row>
    <row r="224" spans="1:6" s="13" customFormat="1" ht="18" customHeight="1" x14ac:dyDescent="0.2">
      <c r="A224" s="18">
        <v>2</v>
      </c>
      <c r="B224" s="19" t="s">
        <v>220</v>
      </c>
      <c r="C224" s="20">
        <v>14</v>
      </c>
      <c r="D224" s="20">
        <v>0</v>
      </c>
      <c r="E224" s="20">
        <f>SUM(C224:D224)</f>
        <v>14</v>
      </c>
      <c r="F224" s="13" t="s">
        <v>801</v>
      </c>
    </row>
    <row r="225" spans="1:6" s="13" customFormat="1" ht="18" customHeight="1" x14ac:dyDescent="0.2">
      <c r="A225" s="22" t="s">
        <v>59</v>
      </c>
      <c r="B225" s="21"/>
      <c r="C225" s="24">
        <f>SUM(C223:C224)</f>
        <v>28</v>
      </c>
      <c r="D225" s="24">
        <f>SUM(D223:D224)</f>
        <v>0</v>
      </c>
      <c r="E225" s="24">
        <f>SUM(E223:E224)</f>
        <v>28</v>
      </c>
    </row>
    <row r="226" spans="1:6" s="13" customFormat="1" ht="9.9499999999999993" customHeight="1" x14ac:dyDescent="0.2">
      <c r="A226" s="28"/>
      <c r="B226" s="29"/>
      <c r="C226" s="30"/>
      <c r="D226" s="30"/>
      <c r="E226" s="30"/>
    </row>
    <row r="227" spans="1:6" s="13" customFormat="1" ht="18" customHeight="1" x14ac:dyDescent="0.2">
      <c r="A227" s="73" t="s">
        <v>337</v>
      </c>
      <c r="B227" s="74"/>
      <c r="C227" s="74"/>
      <c r="D227" s="74"/>
      <c r="E227" s="75"/>
    </row>
    <row r="228" spans="1:6" s="13" customFormat="1" ht="18" customHeight="1" x14ac:dyDescent="0.2">
      <c r="A228" s="76" t="s">
        <v>762</v>
      </c>
      <c r="B228" s="77"/>
      <c r="C228" s="77"/>
      <c r="D228" s="77"/>
      <c r="E228" s="78"/>
    </row>
    <row r="229" spans="1:6" s="13" customFormat="1" ht="18" customHeight="1" x14ac:dyDescent="0.2">
      <c r="A229" s="18">
        <v>1</v>
      </c>
      <c r="B229" s="19" t="s">
        <v>350</v>
      </c>
      <c r="C229" s="20">
        <v>13</v>
      </c>
      <c r="D229" s="20">
        <v>0</v>
      </c>
      <c r="E229" s="20">
        <f>SUM(C229:D229)</f>
        <v>13</v>
      </c>
      <c r="F229" s="13" t="s">
        <v>804</v>
      </c>
    </row>
    <row r="230" spans="1:6" s="13" customFormat="1" ht="18" customHeight="1" x14ac:dyDescent="0.2">
      <c r="A230" s="18">
        <v>2</v>
      </c>
      <c r="B230" s="19" t="s">
        <v>346</v>
      </c>
      <c r="C230" s="20">
        <v>19</v>
      </c>
      <c r="D230" s="20">
        <v>0</v>
      </c>
      <c r="E230" s="20">
        <f>SUM(C230:D230)</f>
        <v>19</v>
      </c>
      <c r="F230" s="13" t="s">
        <v>801</v>
      </c>
    </row>
    <row r="231" spans="1:6" s="13" customFormat="1" ht="18" customHeight="1" x14ac:dyDescent="0.2">
      <c r="A231" s="18">
        <v>3</v>
      </c>
      <c r="B231" s="19" t="s">
        <v>347</v>
      </c>
      <c r="C231" s="20">
        <v>22</v>
      </c>
      <c r="D231" s="20">
        <v>0</v>
      </c>
      <c r="E231" s="20">
        <f>SUM(C231:D231)</f>
        <v>22</v>
      </c>
      <c r="F231" s="13" t="s">
        <v>801</v>
      </c>
    </row>
    <row r="232" spans="1:6" s="13" customFormat="1" ht="18" customHeight="1" x14ac:dyDescent="0.2">
      <c r="A232" s="18">
        <v>4</v>
      </c>
      <c r="B232" s="19" t="s">
        <v>348</v>
      </c>
      <c r="C232" s="20">
        <v>25</v>
      </c>
      <c r="D232" s="20">
        <v>0</v>
      </c>
      <c r="E232" s="20">
        <f>SUM(C232:D232)</f>
        <v>25</v>
      </c>
      <c r="F232" s="13" t="s">
        <v>801</v>
      </c>
    </row>
    <row r="233" spans="1:6" s="13" customFormat="1" ht="18" customHeight="1" x14ac:dyDescent="0.2">
      <c r="A233" s="18">
        <v>5</v>
      </c>
      <c r="B233" s="19" t="s">
        <v>349</v>
      </c>
      <c r="C233" s="20">
        <v>22</v>
      </c>
      <c r="D233" s="20">
        <v>0</v>
      </c>
      <c r="E233" s="20">
        <f>SUM(C233:D233)</f>
        <v>22</v>
      </c>
      <c r="F233" s="13" t="s">
        <v>801</v>
      </c>
    </row>
    <row r="234" spans="1:6" s="13" customFormat="1" ht="18" customHeight="1" x14ac:dyDescent="0.2">
      <c r="A234" s="22" t="s">
        <v>59</v>
      </c>
      <c r="B234" s="21"/>
      <c r="C234" s="24">
        <f>SUM(C229:C233)</f>
        <v>101</v>
      </c>
      <c r="D234" s="24">
        <f>SUM(D229:D233)</f>
        <v>0</v>
      </c>
      <c r="E234" s="24">
        <f>SUM(E229:E233)</f>
        <v>101</v>
      </c>
    </row>
    <row r="235" spans="1:6" s="13" customFormat="1" ht="9.9499999999999993" customHeight="1" x14ac:dyDescent="0.2">
      <c r="A235" s="28"/>
      <c r="B235" s="29"/>
      <c r="C235" s="30"/>
      <c r="D235" s="30"/>
      <c r="E235" s="30"/>
    </row>
    <row r="236" spans="1:6" s="13" customFormat="1" ht="18" customHeight="1" x14ac:dyDescent="0.2">
      <c r="A236" s="73" t="s">
        <v>212</v>
      </c>
      <c r="B236" s="74"/>
      <c r="C236" s="74"/>
      <c r="D236" s="74"/>
      <c r="E236" s="75"/>
    </row>
    <row r="237" spans="1:6" s="13" customFormat="1" ht="18" customHeight="1" x14ac:dyDescent="0.2">
      <c r="A237" s="76" t="s">
        <v>762</v>
      </c>
      <c r="B237" s="77"/>
      <c r="C237" s="77"/>
      <c r="D237" s="77"/>
      <c r="E237" s="78"/>
    </row>
    <row r="238" spans="1:6" s="13" customFormat="1" ht="18" customHeight="1" x14ac:dyDescent="0.2">
      <c r="A238" s="18">
        <v>1</v>
      </c>
      <c r="B238" s="19" t="s">
        <v>222</v>
      </c>
      <c r="C238" s="20">
        <v>27</v>
      </c>
      <c r="D238" s="20">
        <v>0</v>
      </c>
      <c r="E238" s="20">
        <f t="shared" ref="E238:E239" si="9">SUM(C238:D238)</f>
        <v>27</v>
      </c>
      <c r="F238" s="13" t="s">
        <v>801</v>
      </c>
    </row>
    <row r="239" spans="1:6" s="13" customFormat="1" ht="18" customHeight="1" x14ac:dyDescent="0.2">
      <c r="A239" s="18">
        <v>2</v>
      </c>
      <c r="B239" s="19" t="s">
        <v>223</v>
      </c>
      <c r="C239" s="20">
        <v>27</v>
      </c>
      <c r="D239" s="20">
        <v>0</v>
      </c>
      <c r="E239" s="20">
        <f t="shared" si="9"/>
        <v>27</v>
      </c>
      <c r="F239" s="13" t="s">
        <v>801</v>
      </c>
    </row>
    <row r="240" spans="1:6" s="13" customFormat="1" ht="18" customHeight="1" x14ac:dyDescent="0.2">
      <c r="A240" s="22" t="s">
        <v>59</v>
      </c>
      <c r="B240" s="21"/>
      <c r="C240" s="24">
        <f>SUM(C238:C239)</f>
        <v>54</v>
      </c>
      <c r="D240" s="24">
        <f>SUM(D238:D239)</f>
        <v>0</v>
      </c>
      <c r="E240" s="24">
        <f>SUM(E238:E239)</f>
        <v>54</v>
      </c>
    </row>
    <row r="241" spans="1:6" s="13" customFormat="1" ht="9.9499999999999993" customHeight="1" x14ac:dyDescent="0.2">
      <c r="A241" s="28"/>
      <c r="B241" s="29"/>
      <c r="C241" s="30"/>
      <c r="D241" s="30"/>
      <c r="E241" s="30"/>
    </row>
    <row r="242" spans="1:6" s="13" customFormat="1" ht="20.100000000000001" customHeight="1" x14ac:dyDescent="0.2">
      <c r="A242" s="73" t="s">
        <v>110</v>
      </c>
      <c r="B242" s="74"/>
      <c r="C242" s="74"/>
      <c r="D242" s="74"/>
      <c r="E242" s="75"/>
    </row>
    <row r="243" spans="1:6" s="13" customFormat="1" ht="20.100000000000001" customHeight="1" x14ac:dyDescent="0.2">
      <c r="A243" s="76" t="s">
        <v>762</v>
      </c>
      <c r="B243" s="77"/>
      <c r="C243" s="77"/>
      <c r="D243" s="77"/>
      <c r="E243" s="78"/>
    </row>
    <row r="244" spans="1:6" s="13" customFormat="1" ht="20.100000000000001" customHeight="1" x14ac:dyDescent="0.2">
      <c r="A244" s="18">
        <v>1</v>
      </c>
      <c r="B244" s="19" t="s">
        <v>116</v>
      </c>
      <c r="C244" s="20">
        <v>18</v>
      </c>
      <c r="D244" s="20">
        <v>0</v>
      </c>
      <c r="E244" s="20">
        <f t="shared" ref="E244" si="10">SUM(C244:D244)</f>
        <v>18</v>
      </c>
      <c r="F244" s="13" t="s">
        <v>801</v>
      </c>
    </row>
    <row r="245" spans="1:6" s="13" customFormat="1" ht="20.100000000000001" customHeight="1" x14ac:dyDescent="0.2">
      <c r="A245" s="22" t="s">
        <v>59</v>
      </c>
      <c r="B245" s="21"/>
      <c r="C245" s="24">
        <f>SUM(C244:C244)</f>
        <v>18</v>
      </c>
      <c r="D245" s="24">
        <f>SUM(D244:D244)</f>
        <v>0</v>
      </c>
      <c r="E245" s="24">
        <f>SUM(E244:E244)</f>
        <v>18</v>
      </c>
    </row>
    <row r="246" spans="1:6" s="13" customFormat="1" ht="9.9499999999999993" customHeight="1" x14ac:dyDescent="0.2">
      <c r="A246" s="28"/>
      <c r="B246" s="29"/>
      <c r="C246" s="30"/>
      <c r="D246" s="30"/>
      <c r="E246" s="30"/>
    </row>
    <row r="247" spans="1:6" s="13" customFormat="1" ht="18" customHeight="1" x14ac:dyDescent="0.2">
      <c r="A247" s="73" t="s">
        <v>212</v>
      </c>
      <c r="B247" s="74"/>
      <c r="C247" s="74"/>
      <c r="D247" s="74"/>
      <c r="E247" s="75"/>
    </row>
    <row r="248" spans="1:6" s="13" customFormat="1" ht="18" customHeight="1" x14ac:dyDescent="0.2">
      <c r="A248" s="76" t="s">
        <v>765</v>
      </c>
      <c r="B248" s="77"/>
      <c r="C248" s="77"/>
      <c r="D248" s="77"/>
      <c r="E248" s="78"/>
    </row>
    <row r="249" spans="1:6" s="13" customFormat="1" ht="18" customHeight="1" x14ac:dyDescent="0.2">
      <c r="A249" s="18">
        <v>1</v>
      </c>
      <c r="B249" s="19" t="s">
        <v>267</v>
      </c>
      <c r="C249" s="20">
        <v>13</v>
      </c>
      <c r="D249" s="20">
        <v>0</v>
      </c>
      <c r="E249" s="20">
        <f>SUM(C249:D249)</f>
        <v>13</v>
      </c>
      <c r="F249" s="13" t="s">
        <v>800</v>
      </c>
    </row>
    <row r="250" spans="1:6" s="13" customFormat="1" ht="18" customHeight="1" x14ac:dyDescent="0.2">
      <c r="A250" s="18">
        <v>2</v>
      </c>
      <c r="B250" s="19" t="s">
        <v>266</v>
      </c>
      <c r="C250" s="20">
        <v>33</v>
      </c>
      <c r="D250" s="20">
        <v>0</v>
      </c>
      <c r="E250" s="20">
        <f>SUM(C250:D250)</f>
        <v>33</v>
      </c>
      <c r="F250" s="13" t="s">
        <v>809</v>
      </c>
    </row>
    <row r="251" spans="1:6" s="13" customFormat="1" ht="18" customHeight="1" x14ac:dyDescent="0.2">
      <c r="A251" s="18">
        <v>3</v>
      </c>
      <c r="B251" s="19" t="s">
        <v>269</v>
      </c>
      <c r="C251" s="20">
        <v>12</v>
      </c>
      <c r="D251" s="20">
        <v>0</v>
      </c>
      <c r="E251" s="20">
        <f>SUM(C251:D251)</f>
        <v>12</v>
      </c>
      <c r="F251" s="13" t="s">
        <v>817</v>
      </c>
    </row>
    <row r="252" spans="1:6" s="13" customFormat="1" ht="18" customHeight="1" x14ac:dyDescent="0.2">
      <c r="A252" s="18">
        <v>4</v>
      </c>
      <c r="B252" s="19" t="s">
        <v>268</v>
      </c>
      <c r="C252" s="20">
        <v>3</v>
      </c>
      <c r="D252" s="20">
        <v>7</v>
      </c>
      <c r="E252" s="20">
        <f>SUM(C252:D252)</f>
        <v>10</v>
      </c>
      <c r="F252" s="13" t="s">
        <v>821</v>
      </c>
    </row>
    <row r="253" spans="1:6" s="13" customFormat="1" ht="18" customHeight="1" x14ac:dyDescent="0.2">
      <c r="A253" s="22" t="s">
        <v>59</v>
      </c>
      <c r="B253" s="21"/>
      <c r="C253" s="24">
        <f>SUM(C249:C252)</f>
        <v>61</v>
      </c>
      <c r="D253" s="24">
        <f>SUM(D249:D252)</f>
        <v>7</v>
      </c>
      <c r="E253" s="24">
        <f>SUM(E249:E252)</f>
        <v>68</v>
      </c>
    </row>
    <row r="254" spans="1:6" s="13" customFormat="1" ht="9.9499999999999993" customHeight="1" x14ac:dyDescent="0.2">
      <c r="A254" s="28"/>
      <c r="B254" s="29"/>
      <c r="C254" s="30"/>
      <c r="D254" s="30"/>
      <c r="E254" s="30"/>
    </row>
    <row r="255" spans="1:6" s="13" customFormat="1" ht="18" customHeight="1" x14ac:dyDescent="0.2">
      <c r="A255" s="73" t="s">
        <v>110</v>
      </c>
      <c r="B255" s="74"/>
      <c r="C255" s="74"/>
      <c r="D255" s="74"/>
      <c r="E255" s="75"/>
    </row>
    <row r="256" spans="1:6" s="13" customFormat="1" ht="18" customHeight="1" x14ac:dyDescent="0.2">
      <c r="A256" s="76" t="s">
        <v>765</v>
      </c>
      <c r="B256" s="77"/>
      <c r="C256" s="77"/>
      <c r="D256" s="77"/>
      <c r="E256" s="78"/>
    </row>
    <row r="257" spans="1:6" s="13" customFormat="1" ht="18" customHeight="1" x14ac:dyDescent="0.2">
      <c r="A257" s="18">
        <v>1</v>
      </c>
      <c r="B257" s="19" t="s">
        <v>161</v>
      </c>
      <c r="C257" s="20">
        <v>21</v>
      </c>
      <c r="D257" s="20">
        <v>0</v>
      </c>
      <c r="E257" s="20">
        <f t="shared" ref="E257:E258" si="11">SUM(C257:D257)</f>
        <v>21</v>
      </c>
      <c r="F257" s="13" t="s">
        <v>809</v>
      </c>
    </row>
    <row r="258" spans="1:6" s="13" customFormat="1" ht="18" customHeight="1" x14ac:dyDescent="0.2">
      <c r="A258" s="18">
        <v>2</v>
      </c>
      <c r="B258" s="19" t="s">
        <v>162</v>
      </c>
      <c r="C258" s="20">
        <v>13</v>
      </c>
      <c r="D258" s="20">
        <v>1</v>
      </c>
      <c r="E258" s="20">
        <f t="shared" si="11"/>
        <v>14</v>
      </c>
      <c r="F258" s="13" t="s">
        <v>817</v>
      </c>
    </row>
    <row r="259" spans="1:6" s="13" customFormat="1" ht="18" customHeight="1" x14ac:dyDescent="0.2">
      <c r="A259" s="22" t="s">
        <v>59</v>
      </c>
      <c r="B259" s="21"/>
      <c r="C259" s="24">
        <f>SUM(C257:C258)</f>
        <v>34</v>
      </c>
      <c r="D259" s="24">
        <f>SUM(D257:D258)</f>
        <v>1</v>
      </c>
      <c r="E259" s="24">
        <f>SUM(E257:E258)</f>
        <v>35</v>
      </c>
    </row>
    <row r="260" spans="1:6" s="13" customFormat="1" ht="9.9499999999999993" customHeight="1" x14ac:dyDescent="0.2">
      <c r="A260" s="28"/>
      <c r="B260" s="29"/>
      <c r="C260" s="30"/>
      <c r="D260" s="30"/>
      <c r="E260" s="30"/>
    </row>
    <row r="261" spans="1:6" s="13" customFormat="1" ht="18" customHeight="1" x14ac:dyDescent="0.2">
      <c r="A261" s="76" t="s">
        <v>759</v>
      </c>
      <c r="B261" s="77"/>
      <c r="C261" s="77"/>
      <c r="D261" s="77"/>
      <c r="E261" s="78"/>
    </row>
    <row r="262" spans="1:6" s="13" customFormat="1" ht="18" customHeight="1" x14ac:dyDescent="0.2">
      <c r="A262" s="18">
        <v>1</v>
      </c>
      <c r="B262" s="62" t="s">
        <v>856</v>
      </c>
      <c r="C262" s="20">
        <v>1</v>
      </c>
      <c r="D262" s="20">
        <v>0</v>
      </c>
      <c r="E262" s="20">
        <f>SUM(C262:D262)</f>
        <v>1</v>
      </c>
    </row>
    <row r="263" spans="1:6" s="13" customFormat="1" ht="18" customHeight="1" x14ac:dyDescent="0.2">
      <c r="A263" s="18">
        <v>2</v>
      </c>
      <c r="B263" s="62" t="s">
        <v>857</v>
      </c>
      <c r="C263" s="20">
        <v>176</v>
      </c>
      <c r="D263" s="20">
        <v>29</v>
      </c>
      <c r="E263" s="20">
        <f>SUM(C263:D263)</f>
        <v>205</v>
      </c>
    </row>
    <row r="264" spans="1:6" s="13" customFormat="1" ht="18" customHeight="1" x14ac:dyDescent="0.2">
      <c r="A264" s="18">
        <v>3</v>
      </c>
      <c r="B264" s="62" t="s">
        <v>858</v>
      </c>
      <c r="C264" s="20">
        <v>190</v>
      </c>
      <c r="D264" s="20">
        <v>25</v>
      </c>
      <c r="E264" s="20">
        <f>SUM(C264:D264)</f>
        <v>215</v>
      </c>
    </row>
    <row r="265" spans="1:6" s="13" customFormat="1" ht="18" customHeight="1" x14ac:dyDescent="0.2">
      <c r="A265" s="22" t="s">
        <v>59</v>
      </c>
      <c r="B265" s="21"/>
      <c r="C265" s="24">
        <f>SUM(C262:C264)</f>
        <v>367</v>
      </c>
      <c r="D265" s="24">
        <f>SUM(D262:D264)</f>
        <v>54</v>
      </c>
      <c r="E265" s="24">
        <f>SUM(E262:E264)</f>
        <v>421</v>
      </c>
    </row>
    <row r="266" spans="1:6" s="13" customFormat="1" ht="9.9499999999999993" customHeight="1" x14ac:dyDescent="0.2">
      <c r="A266" s="28"/>
      <c r="B266" s="29"/>
      <c r="C266" s="30"/>
      <c r="D266" s="30"/>
      <c r="E266" s="30"/>
    </row>
    <row r="267" spans="1:6" s="13" customFormat="1" ht="20.100000000000001" customHeight="1" x14ac:dyDescent="0.2">
      <c r="A267" s="73" t="s">
        <v>209</v>
      </c>
      <c r="B267" s="74"/>
      <c r="C267" s="74"/>
      <c r="D267" s="74"/>
      <c r="E267" s="75"/>
    </row>
    <row r="268" spans="1:6" s="13" customFormat="1" ht="20.100000000000001" customHeight="1" x14ac:dyDescent="0.2">
      <c r="A268" s="76" t="s">
        <v>759</v>
      </c>
      <c r="B268" s="77"/>
      <c r="C268" s="77"/>
      <c r="D268" s="77"/>
      <c r="E268" s="78"/>
    </row>
    <row r="269" spans="1:6" s="13" customFormat="1" ht="20.100000000000001" customHeight="1" x14ac:dyDescent="0.2">
      <c r="A269" s="18">
        <v>1</v>
      </c>
      <c r="B269" s="19" t="s">
        <v>210</v>
      </c>
      <c r="C269" s="20">
        <v>26</v>
      </c>
      <c r="D269" s="20">
        <v>0</v>
      </c>
      <c r="E269" s="20">
        <f t="shared" ref="E269" si="12">SUM(C269:D269)</f>
        <v>26</v>
      </c>
      <c r="F269" s="13" t="s">
        <v>801</v>
      </c>
    </row>
    <row r="270" spans="1:6" s="13" customFormat="1" ht="20.100000000000001" customHeight="1" x14ac:dyDescent="0.2">
      <c r="A270" s="22" t="s">
        <v>59</v>
      </c>
      <c r="B270" s="21"/>
      <c r="C270" s="24">
        <f>SUM(C269:C269)</f>
        <v>26</v>
      </c>
      <c r="D270" s="24">
        <f>SUM(D269:D269)</f>
        <v>0</v>
      </c>
      <c r="E270" s="24">
        <f>SUM(E269:E269)</f>
        <v>26</v>
      </c>
    </row>
    <row r="271" spans="1:6" s="13" customFormat="1" ht="9.9499999999999993" customHeight="1" x14ac:dyDescent="0.2">
      <c r="A271" s="28"/>
      <c r="B271" s="29"/>
      <c r="C271" s="30"/>
      <c r="D271" s="30"/>
      <c r="E271" s="30"/>
    </row>
    <row r="272" spans="1:6" s="13" customFormat="1" ht="18" customHeight="1" x14ac:dyDescent="0.2">
      <c r="A272" s="73" t="s">
        <v>67</v>
      </c>
      <c r="B272" s="74"/>
      <c r="C272" s="74"/>
      <c r="D272" s="74"/>
      <c r="E272" s="75"/>
    </row>
    <row r="273" spans="1:6" s="13" customFormat="1" ht="18" customHeight="1" x14ac:dyDescent="0.2">
      <c r="A273" s="76" t="s">
        <v>759</v>
      </c>
      <c r="B273" s="77"/>
      <c r="C273" s="77"/>
      <c r="D273" s="77"/>
      <c r="E273" s="78"/>
    </row>
    <row r="274" spans="1:6" s="14" customFormat="1" ht="15.95" customHeight="1" x14ac:dyDescent="0.2">
      <c r="A274" s="71">
        <v>1</v>
      </c>
      <c r="B274" s="19" t="s">
        <v>72</v>
      </c>
      <c r="C274" s="20">
        <v>31</v>
      </c>
      <c r="D274" s="20">
        <v>0</v>
      </c>
      <c r="E274" s="20">
        <f t="shared" ref="E274:E286" si="13">SUM(C274:D274)</f>
        <v>31</v>
      </c>
      <c r="F274" s="13" t="s">
        <v>800</v>
      </c>
    </row>
    <row r="275" spans="1:6" s="14" customFormat="1" ht="15.95" customHeight="1" x14ac:dyDescent="0.2">
      <c r="A275" s="72"/>
      <c r="B275" s="19" t="s">
        <v>80</v>
      </c>
      <c r="C275" s="20">
        <v>17</v>
      </c>
      <c r="D275" s="20">
        <v>0</v>
      </c>
      <c r="E275" s="20">
        <f t="shared" si="13"/>
        <v>17</v>
      </c>
      <c r="F275" s="13" t="s">
        <v>804</v>
      </c>
    </row>
    <row r="276" spans="1:6" s="14" customFormat="1" ht="15.95" customHeight="1" x14ac:dyDescent="0.2">
      <c r="A276" s="18">
        <v>2</v>
      </c>
      <c r="B276" s="19" t="s">
        <v>74</v>
      </c>
      <c r="C276" s="20">
        <v>37</v>
      </c>
      <c r="D276" s="20">
        <v>0</v>
      </c>
      <c r="E276" s="20">
        <f t="shared" si="13"/>
        <v>37</v>
      </c>
      <c r="F276" s="13" t="s">
        <v>806</v>
      </c>
    </row>
    <row r="277" spans="1:6" s="14" customFormat="1" ht="15.95" customHeight="1" x14ac:dyDescent="0.2">
      <c r="A277" s="18">
        <v>3</v>
      </c>
      <c r="B277" s="19" t="s">
        <v>81</v>
      </c>
      <c r="C277" s="20">
        <v>44</v>
      </c>
      <c r="D277" s="20">
        <v>0</v>
      </c>
      <c r="E277" s="20">
        <f t="shared" si="13"/>
        <v>44</v>
      </c>
      <c r="F277" s="13" t="s">
        <v>809</v>
      </c>
    </row>
    <row r="278" spans="1:6" s="14" customFormat="1" ht="15.95" customHeight="1" x14ac:dyDescent="0.2">
      <c r="A278" s="18">
        <v>4</v>
      </c>
      <c r="B278" s="19" t="s">
        <v>71</v>
      </c>
      <c r="C278" s="20">
        <v>45</v>
      </c>
      <c r="D278" s="20">
        <v>0</v>
      </c>
      <c r="E278" s="20">
        <f t="shared" si="13"/>
        <v>45</v>
      </c>
      <c r="F278" s="13" t="s">
        <v>801</v>
      </c>
    </row>
    <row r="279" spans="1:6" s="14" customFormat="1" ht="15.95" customHeight="1" x14ac:dyDescent="0.2">
      <c r="A279" s="18">
        <v>5</v>
      </c>
      <c r="B279" s="19" t="s">
        <v>75</v>
      </c>
      <c r="C279" s="20">
        <v>26</v>
      </c>
      <c r="D279" s="20">
        <v>5</v>
      </c>
      <c r="E279" s="20">
        <f t="shared" si="13"/>
        <v>31</v>
      </c>
      <c r="F279" s="13" t="s">
        <v>817</v>
      </c>
    </row>
    <row r="280" spans="1:6" s="14" customFormat="1" ht="15.95" customHeight="1" x14ac:dyDescent="0.2">
      <c r="A280" s="71">
        <v>6</v>
      </c>
      <c r="B280" s="19" t="s">
        <v>69</v>
      </c>
      <c r="C280" s="20">
        <v>14</v>
      </c>
      <c r="D280" s="20">
        <v>0</v>
      </c>
      <c r="E280" s="20">
        <f t="shared" si="13"/>
        <v>14</v>
      </c>
      <c r="F280" s="13" t="s">
        <v>835</v>
      </c>
    </row>
    <row r="281" spans="1:6" s="14" customFormat="1" ht="15.95" customHeight="1" x14ac:dyDescent="0.2">
      <c r="A281" s="72"/>
      <c r="B281" s="19" t="s">
        <v>77</v>
      </c>
      <c r="C281" s="20">
        <v>23</v>
      </c>
      <c r="D281" s="20">
        <v>1</v>
      </c>
      <c r="E281" s="20">
        <f t="shared" si="13"/>
        <v>24</v>
      </c>
      <c r="F281" s="13" t="s">
        <v>818</v>
      </c>
    </row>
    <row r="282" spans="1:6" s="14" customFormat="1" ht="15.95" customHeight="1" x14ac:dyDescent="0.2">
      <c r="A282" s="71">
        <v>7</v>
      </c>
      <c r="B282" s="19" t="s">
        <v>78</v>
      </c>
      <c r="C282" s="20">
        <v>15</v>
      </c>
      <c r="D282" s="20">
        <v>6</v>
      </c>
      <c r="E282" s="20">
        <f t="shared" si="13"/>
        <v>21</v>
      </c>
      <c r="F282" s="13" t="s">
        <v>823</v>
      </c>
    </row>
    <row r="283" spans="1:6" s="14" customFormat="1" ht="15.95" customHeight="1" x14ac:dyDescent="0.2">
      <c r="A283" s="72"/>
      <c r="B283" s="19" t="s">
        <v>70</v>
      </c>
      <c r="C283" s="20">
        <v>1</v>
      </c>
      <c r="D283" s="20">
        <v>7</v>
      </c>
      <c r="E283" s="20">
        <f t="shared" si="13"/>
        <v>8</v>
      </c>
      <c r="F283" s="13" t="s">
        <v>812</v>
      </c>
    </row>
    <row r="284" spans="1:6" s="14" customFormat="1" ht="15.95" customHeight="1" x14ac:dyDescent="0.2">
      <c r="A284" s="71">
        <v>8</v>
      </c>
      <c r="B284" s="19" t="s">
        <v>73</v>
      </c>
      <c r="C284" s="20">
        <v>3</v>
      </c>
      <c r="D284" s="20">
        <v>21</v>
      </c>
      <c r="E284" s="20">
        <f t="shared" si="13"/>
        <v>24</v>
      </c>
      <c r="F284" s="13" t="s">
        <v>819</v>
      </c>
    </row>
    <row r="285" spans="1:6" s="14" customFormat="1" ht="15.95" customHeight="1" x14ac:dyDescent="0.2">
      <c r="A285" s="72"/>
      <c r="B285" s="19" t="s">
        <v>76</v>
      </c>
      <c r="C285" s="20">
        <v>8</v>
      </c>
      <c r="D285" s="20">
        <v>17</v>
      </c>
      <c r="E285" s="20">
        <f t="shared" si="13"/>
        <v>25</v>
      </c>
      <c r="F285" s="13" t="s">
        <v>820</v>
      </c>
    </row>
    <row r="286" spans="1:6" s="14" customFormat="1" ht="15.95" customHeight="1" x14ac:dyDescent="0.2">
      <c r="A286" s="18">
        <v>9</v>
      </c>
      <c r="B286" s="19" t="s">
        <v>79</v>
      </c>
      <c r="C286" s="20">
        <v>14</v>
      </c>
      <c r="D286" s="20">
        <v>23</v>
      </c>
      <c r="E286" s="20">
        <f t="shared" si="13"/>
        <v>37</v>
      </c>
      <c r="F286" s="13" t="s">
        <v>821</v>
      </c>
    </row>
    <row r="287" spans="1:6" s="14" customFormat="1" ht="18" customHeight="1" x14ac:dyDescent="0.25">
      <c r="A287" s="22" t="s">
        <v>59</v>
      </c>
      <c r="B287" s="21"/>
      <c r="C287" s="24">
        <f>SUM(C274:C286)</f>
        <v>278</v>
      </c>
      <c r="D287" s="24">
        <f>SUM(D274:D286)</f>
        <v>80</v>
      </c>
      <c r="E287" s="24">
        <f>SUM(E274:E286)</f>
        <v>358</v>
      </c>
    </row>
    <row r="288" spans="1:6" s="15" customFormat="1" ht="9.9499999999999993" customHeight="1" x14ac:dyDescent="0.25">
      <c r="A288" s="25"/>
      <c r="B288" s="26"/>
      <c r="C288" s="27"/>
      <c r="D288" s="27"/>
      <c r="E288" s="27"/>
    </row>
    <row r="289" spans="1:6" s="13" customFormat="1" ht="18" customHeight="1" x14ac:dyDescent="0.2">
      <c r="A289" s="73" t="s">
        <v>67</v>
      </c>
      <c r="B289" s="74"/>
      <c r="C289" s="74"/>
      <c r="D289" s="74"/>
      <c r="E289" s="75"/>
    </row>
    <row r="290" spans="1:6" s="13" customFormat="1" ht="18" customHeight="1" x14ac:dyDescent="0.2">
      <c r="A290" s="76" t="s">
        <v>766</v>
      </c>
      <c r="B290" s="77"/>
      <c r="C290" s="77"/>
      <c r="D290" s="77"/>
      <c r="E290" s="78"/>
    </row>
    <row r="291" spans="1:6" s="14" customFormat="1" ht="16.5" customHeight="1" x14ac:dyDescent="0.2">
      <c r="A291" s="18">
        <v>1</v>
      </c>
      <c r="B291" s="19" t="s">
        <v>92</v>
      </c>
      <c r="C291" s="20">
        <v>60</v>
      </c>
      <c r="D291" s="20">
        <v>0</v>
      </c>
      <c r="E291" s="20">
        <f t="shared" ref="E291:E316" si="14">SUM(C291:D291)</f>
        <v>60</v>
      </c>
      <c r="F291" s="13" t="s">
        <v>800</v>
      </c>
    </row>
    <row r="292" spans="1:6" s="14" customFormat="1" ht="16.5" customHeight="1" x14ac:dyDescent="0.2">
      <c r="A292" s="71">
        <v>2</v>
      </c>
      <c r="B292" s="19" t="s">
        <v>88</v>
      </c>
      <c r="C292" s="20">
        <v>20</v>
      </c>
      <c r="D292" s="20">
        <v>1</v>
      </c>
      <c r="E292" s="20">
        <f t="shared" si="14"/>
        <v>21</v>
      </c>
      <c r="F292" s="13" t="s">
        <v>802</v>
      </c>
    </row>
    <row r="293" spans="1:6" s="14" customFormat="1" ht="16.5" customHeight="1" x14ac:dyDescent="0.2">
      <c r="A293" s="72"/>
      <c r="B293" s="19" t="s">
        <v>90</v>
      </c>
      <c r="C293" s="20">
        <v>1</v>
      </c>
      <c r="D293" s="20">
        <v>8</v>
      </c>
      <c r="E293" s="20">
        <f t="shared" si="14"/>
        <v>9</v>
      </c>
      <c r="F293" s="13" t="s">
        <v>812</v>
      </c>
    </row>
    <row r="294" spans="1:6" s="14" customFormat="1" ht="16.5" customHeight="1" x14ac:dyDescent="0.2">
      <c r="A294" s="71">
        <v>3</v>
      </c>
      <c r="B294" s="19" t="s">
        <v>94</v>
      </c>
      <c r="C294" s="20">
        <v>31</v>
      </c>
      <c r="D294" s="20">
        <v>0</v>
      </c>
      <c r="E294" s="20">
        <f t="shared" si="14"/>
        <v>31</v>
      </c>
      <c r="F294" s="13" t="s">
        <v>806</v>
      </c>
    </row>
    <row r="295" spans="1:6" s="14" customFormat="1" ht="16.5" customHeight="1" x14ac:dyDescent="0.2">
      <c r="A295" s="72"/>
      <c r="B295" s="19" t="s">
        <v>107</v>
      </c>
      <c r="C295" s="20">
        <v>23</v>
      </c>
      <c r="D295" s="20">
        <v>0</v>
      </c>
      <c r="E295" s="20">
        <f t="shared" si="14"/>
        <v>23</v>
      </c>
      <c r="F295" s="13" t="s">
        <v>807</v>
      </c>
    </row>
    <row r="296" spans="1:6" s="14" customFormat="1" ht="16.5" customHeight="1" x14ac:dyDescent="0.2">
      <c r="A296" s="71">
        <v>4</v>
      </c>
      <c r="B296" s="19" t="s">
        <v>87</v>
      </c>
      <c r="C296" s="20">
        <v>39</v>
      </c>
      <c r="D296" s="20">
        <v>0</v>
      </c>
      <c r="E296" s="20">
        <f t="shared" si="14"/>
        <v>39</v>
      </c>
      <c r="F296" s="13" t="s">
        <v>809</v>
      </c>
    </row>
    <row r="297" spans="1:6" s="14" customFormat="1" ht="16.5" customHeight="1" x14ac:dyDescent="0.2">
      <c r="A297" s="72"/>
      <c r="B297" s="19" t="s">
        <v>86</v>
      </c>
      <c r="C297" s="20">
        <v>32</v>
      </c>
      <c r="D297" s="20">
        <v>0</v>
      </c>
      <c r="E297" s="20">
        <f t="shared" si="14"/>
        <v>32</v>
      </c>
      <c r="F297" s="13" t="s">
        <v>810</v>
      </c>
    </row>
    <row r="298" spans="1:6" s="14" customFormat="1" ht="16.5" customHeight="1" x14ac:dyDescent="0.2">
      <c r="A298" s="18">
        <v>5</v>
      </c>
      <c r="B298" s="19" t="s">
        <v>91</v>
      </c>
      <c r="C298" s="20">
        <v>73</v>
      </c>
      <c r="D298" s="20">
        <v>0</v>
      </c>
      <c r="E298" s="20">
        <f t="shared" si="14"/>
        <v>73</v>
      </c>
      <c r="F298" s="13" t="s">
        <v>801</v>
      </c>
    </row>
    <row r="299" spans="1:6" s="14" customFormat="1" ht="16.5" customHeight="1" x14ac:dyDescent="0.2">
      <c r="A299" s="18">
        <v>6</v>
      </c>
      <c r="B299" s="19" t="s">
        <v>82</v>
      </c>
      <c r="C299" s="20">
        <v>65</v>
      </c>
      <c r="D299" s="20">
        <v>0</v>
      </c>
      <c r="E299" s="20">
        <f t="shared" si="14"/>
        <v>65</v>
      </c>
      <c r="F299" s="13" t="s">
        <v>801</v>
      </c>
    </row>
    <row r="300" spans="1:6" s="14" customFormat="1" ht="16.5" customHeight="1" x14ac:dyDescent="0.2">
      <c r="A300" s="71">
        <v>7</v>
      </c>
      <c r="B300" s="19" t="s">
        <v>84</v>
      </c>
      <c r="C300" s="20">
        <v>21</v>
      </c>
      <c r="D300" s="20">
        <v>3</v>
      </c>
      <c r="E300" s="20">
        <f t="shared" si="14"/>
        <v>24</v>
      </c>
      <c r="F300" s="13" t="s">
        <v>813</v>
      </c>
    </row>
    <row r="301" spans="1:6" s="14" customFormat="1" ht="16.5" customHeight="1" x14ac:dyDescent="0.2">
      <c r="A301" s="72"/>
      <c r="B301" s="19" t="s">
        <v>106</v>
      </c>
      <c r="C301" s="20">
        <v>32</v>
      </c>
      <c r="D301" s="20">
        <v>10</v>
      </c>
      <c r="E301" s="20">
        <f t="shared" si="14"/>
        <v>42</v>
      </c>
      <c r="F301" s="13" t="s">
        <v>816</v>
      </c>
    </row>
    <row r="302" spans="1:6" s="14" customFormat="1" ht="16.5" customHeight="1" x14ac:dyDescent="0.2">
      <c r="A302" s="18">
        <v>8</v>
      </c>
      <c r="B302" s="19" t="s">
        <v>102</v>
      </c>
      <c r="C302" s="20">
        <v>37</v>
      </c>
      <c r="D302" s="20">
        <v>32</v>
      </c>
      <c r="E302" s="20">
        <f t="shared" si="14"/>
        <v>69</v>
      </c>
      <c r="F302" s="13" t="s">
        <v>823</v>
      </c>
    </row>
    <row r="303" spans="1:6" s="14" customFormat="1" ht="16.5" customHeight="1" x14ac:dyDescent="0.2">
      <c r="A303" s="18">
        <v>9</v>
      </c>
      <c r="B303" s="19" t="s">
        <v>103</v>
      </c>
      <c r="C303" s="20">
        <v>33</v>
      </c>
      <c r="D303" s="20">
        <v>9</v>
      </c>
      <c r="E303" s="20">
        <f t="shared" si="14"/>
        <v>42</v>
      </c>
      <c r="F303" s="13" t="s">
        <v>815</v>
      </c>
    </row>
    <row r="304" spans="1:6" s="14" customFormat="1" ht="16.5" customHeight="1" x14ac:dyDescent="0.2">
      <c r="A304" s="71">
        <v>10</v>
      </c>
      <c r="B304" s="19" t="s">
        <v>89</v>
      </c>
      <c r="C304" s="20">
        <v>29</v>
      </c>
      <c r="D304" s="20">
        <v>0</v>
      </c>
      <c r="E304" s="20">
        <f t="shared" si="14"/>
        <v>29</v>
      </c>
      <c r="F304" s="13" t="s">
        <v>835</v>
      </c>
    </row>
    <row r="305" spans="1:6" s="14" customFormat="1" ht="16.5" customHeight="1" x14ac:dyDescent="0.2">
      <c r="A305" s="72"/>
      <c r="B305" s="19" t="s">
        <v>100</v>
      </c>
      <c r="C305" s="20">
        <v>41</v>
      </c>
      <c r="D305" s="20">
        <v>5</v>
      </c>
      <c r="E305" s="20">
        <f t="shared" si="14"/>
        <v>46</v>
      </c>
      <c r="F305" s="13" t="s">
        <v>818</v>
      </c>
    </row>
    <row r="306" spans="1:6" s="14" customFormat="1" ht="16.5" customHeight="1" x14ac:dyDescent="0.2">
      <c r="A306" s="18">
        <v>11</v>
      </c>
      <c r="B306" s="19" t="s">
        <v>97</v>
      </c>
      <c r="C306" s="20">
        <v>49</v>
      </c>
      <c r="D306" s="20">
        <v>7</v>
      </c>
      <c r="E306" s="20">
        <f t="shared" si="14"/>
        <v>56</v>
      </c>
      <c r="F306" s="13" t="s">
        <v>817</v>
      </c>
    </row>
    <row r="307" spans="1:6" s="14" customFormat="1" ht="16.5" customHeight="1" x14ac:dyDescent="0.2">
      <c r="A307" s="18">
        <v>12</v>
      </c>
      <c r="B307" s="19" t="s">
        <v>93</v>
      </c>
      <c r="C307" s="20">
        <v>8</v>
      </c>
      <c r="D307" s="20">
        <v>49</v>
      </c>
      <c r="E307" s="20">
        <f t="shared" si="14"/>
        <v>57</v>
      </c>
      <c r="F307" s="13" t="s">
        <v>819</v>
      </c>
    </row>
    <row r="308" spans="1:6" s="14" customFormat="1" ht="16.5" customHeight="1" x14ac:dyDescent="0.2">
      <c r="A308" s="18">
        <v>13</v>
      </c>
      <c r="B308" s="19" t="s">
        <v>99</v>
      </c>
      <c r="C308" s="20">
        <v>10</v>
      </c>
      <c r="D308" s="20">
        <v>26</v>
      </c>
      <c r="E308" s="20">
        <f t="shared" si="14"/>
        <v>36</v>
      </c>
      <c r="F308" s="13" t="s">
        <v>820</v>
      </c>
    </row>
    <row r="309" spans="1:6" s="14" customFormat="1" ht="16.5" customHeight="1" x14ac:dyDescent="0.2">
      <c r="A309" s="18">
        <v>14</v>
      </c>
      <c r="B309" s="19" t="s">
        <v>105</v>
      </c>
      <c r="C309" s="20">
        <v>13</v>
      </c>
      <c r="D309" s="20">
        <v>30</v>
      </c>
      <c r="E309" s="20">
        <f t="shared" si="14"/>
        <v>43</v>
      </c>
      <c r="F309" s="13" t="s">
        <v>821</v>
      </c>
    </row>
    <row r="310" spans="1:6" s="14" customFormat="1" ht="16.5" customHeight="1" x14ac:dyDescent="0.2">
      <c r="A310" s="71">
        <v>15</v>
      </c>
      <c r="B310" s="19" t="s">
        <v>96</v>
      </c>
      <c r="C310" s="20">
        <v>22</v>
      </c>
      <c r="D310" s="20">
        <v>0</v>
      </c>
      <c r="E310" s="20">
        <f t="shared" si="14"/>
        <v>22</v>
      </c>
      <c r="F310" s="13" t="s">
        <v>826</v>
      </c>
    </row>
    <row r="311" spans="1:6" s="14" customFormat="1" ht="16.5" customHeight="1" x14ac:dyDescent="0.2">
      <c r="A311" s="72"/>
      <c r="B311" s="19" t="s">
        <v>85</v>
      </c>
      <c r="C311" s="20">
        <v>20</v>
      </c>
      <c r="D311" s="20">
        <v>0</v>
      </c>
      <c r="E311" s="20">
        <f t="shared" si="14"/>
        <v>20</v>
      </c>
      <c r="F311" s="13" t="s">
        <v>804</v>
      </c>
    </row>
    <row r="312" spans="1:6" s="14" customFormat="1" ht="16.5" customHeight="1" x14ac:dyDescent="0.2">
      <c r="A312" s="71">
        <v>16</v>
      </c>
      <c r="B312" s="19" t="s">
        <v>98</v>
      </c>
      <c r="C312" s="20">
        <v>10</v>
      </c>
      <c r="D312" s="20">
        <v>8</v>
      </c>
      <c r="E312" s="20">
        <f t="shared" si="14"/>
        <v>18</v>
      </c>
      <c r="F312" s="13" t="s">
        <v>829</v>
      </c>
    </row>
    <row r="313" spans="1:6" s="14" customFormat="1" ht="16.5" customHeight="1" x14ac:dyDescent="0.2">
      <c r="A313" s="72"/>
      <c r="B313" s="19" t="s">
        <v>101</v>
      </c>
      <c r="C313" s="20">
        <v>5</v>
      </c>
      <c r="D313" s="20">
        <v>11</v>
      </c>
      <c r="E313" s="20">
        <f t="shared" si="14"/>
        <v>16</v>
      </c>
      <c r="F313" s="13" t="s">
        <v>830</v>
      </c>
    </row>
    <row r="314" spans="1:6" s="14" customFormat="1" ht="16.5" customHeight="1" x14ac:dyDescent="0.2">
      <c r="A314" s="18">
        <v>17</v>
      </c>
      <c r="B314" s="19" t="s">
        <v>83</v>
      </c>
      <c r="C314" s="20">
        <v>14</v>
      </c>
      <c r="D314" s="20">
        <v>35</v>
      </c>
      <c r="E314" s="20">
        <f t="shared" si="14"/>
        <v>49</v>
      </c>
      <c r="F314" s="13" t="s">
        <v>821</v>
      </c>
    </row>
    <row r="315" spans="1:6" s="14" customFormat="1" ht="16.5" customHeight="1" x14ac:dyDescent="0.2">
      <c r="A315" s="18"/>
      <c r="B315" s="19" t="s">
        <v>104</v>
      </c>
      <c r="C315" s="20">
        <v>2</v>
      </c>
      <c r="D315" s="20">
        <v>5</v>
      </c>
      <c r="E315" s="20">
        <f t="shared" si="14"/>
        <v>7</v>
      </c>
      <c r="F315" s="13" t="s">
        <v>824</v>
      </c>
    </row>
    <row r="316" spans="1:6" s="14" customFormat="1" ht="16.5" customHeight="1" x14ac:dyDescent="0.2">
      <c r="A316" s="18"/>
      <c r="B316" s="19" t="s">
        <v>95</v>
      </c>
      <c r="C316" s="20">
        <v>9</v>
      </c>
      <c r="D316" s="20">
        <v>0</v>
      </c>
      <c r="E316" s="20">
        <f t="shared" si="14"/>
        <v>9</v>
      </c>
      <c r="F316" s="13" t="s">
        <v>825</v>
      </c>
    </row>
    <row r="317" spans="1:6" s="14" customFormat="1" ht="18" customHeight="1" x14ac:dyDescent="0.25">
      <c r="A317" s="22" t="s">
        <v>59</v>
      </c>
      <c r="B317" s="21"/>
      <c r="C317" s="24">
        <f>SUM(C291:C316)</f>
        <v>699</v>
      </c>
      <c r="D317" s="24">
        <f>SUM(D291:D316)</f>
        <v>239</v>
      </c>
      <c r="E317" s="24">
        <f>SUM(E291:E316)</f>
        <v>938</v>
      </c>
    </row>
    <row r="318" spans="1:6" s="15" customFormat="1" ht="9.9499999999999993" customHeight="1" x14ac:dyDescent="0.25">
      <c r="A318" s="25"/>
      <c r="B318" s="26"/>
      <c r="C318" s="27"/>
      <c r="D318" s="27"/>
      <c r="E318" s="27"/>
    </row>
    <row r="319" spans="1:6" s="13" customFormat="1" ht="18" customHeight="1" x14ac:dyDescent="0.2">
      <c r="A319" s="76" t="s">
        <v>756</v>
      </c>
      <c r="B319" s="77"/>
      <c r="C319" s="77"/>
      <c r="D319" s="77"/>
      <c r="E319" s="78"/>
    </row>
    <row r="320" spans="1:6" s="13" customFormat="1" ht="18" customHeight="1" x14ac:dyDescent="0.2">
      <c r="A320" s="18">
        <v>1</v>
      </c>
      <c r="B320" s="62" t="s">
        <v>859</v>
      </c>
      <c r="C320" s="20">
        <v>6</v>
      </c>
      <c r="D320" s="20">
        <v>0</v>
      </c>
      <c r="E320" s="20">
        <f t="shared" ref="E320" si="15">SUM(C320:D320)</f>
        <v>6</v>
      </c>
    </row>
    <row r="321" spans="1:5" s="13" customFormat="1" ht="18" customHeight="1" x14ac:dyDescent="0.2">
      <c r="A321" s="22" t="s">
        <v>59</v>
      </c>
      <c r="B321" s="21"/>
      <c r="C321" s="23">
        <f>SUM(C320:C320)</f>
        <v>6</v>
      </c>
      <c r="D321" s="23">
        <f>SUM(D320:D320)</f>
        <v>0</v>
      </c>
      <c r="E321" s="23">
        <f>SUM(E320:E320)</f>
        <v>6</v>
      </c>
    </row>
    <row r="322" spans="1:5" s="13" customFormat="1" ht="9.9499999999999993" customHeight="1" x14ac:dyDescent="0.2">
      <c r="A322" s="28"/>
      <c r="B322" s="29"/>
      <c r="C322" s="30"/>
      <c r="D322" s="30"/>
      <c r="E322" s="30"/>
    </row>
    <row r="323" spans="1:5" s="13" customFormat="1" ht="18" customHeight="1" x14ac:dyDescent="0.2">
      <c r="A323" s="73" t="s">
        <v>725</v>
      </c>
      <c r="B323" s="74"/>
      <c r="C323" s="74"/>
      <c r="D323" s="74"/>
      <c r="E323" s="75"/>
    </row>
    <row r="324" spans="1:5" s="13" customFormat="1" ht="18" customHeight="1" x14ac:dyDescent="0.2">
      <c r="A324" s="18">
        <v>1</v>
      </c>
      <c r="B324" s="62" t="s">
        <v>860</v>
      </c>
      <c r="C324" s="20">
        <v>59</v>
      </c>
      <c r="D324" s="20">
        <v>1</v>
      </c>
      <c r="E324" s="20">
        <f>SUM(C324:D324)</f>
        <v>60</v>
      </c>
    </row>
    <row r="325" spans="1:5" s="13" customFormat="1" ht="18" customHeight="1" x14ac:dyDescent="0.2">
      <c r="A325" s="22" t="s">
        <v>59</v>
      </c>
      <c r="B325" s="21"/>
      <c r="C325" s="24">
        <f>SUM(C324:C324)</f>
        <v>59</v>
      </c>
      <c r="D325" s="24">
        <f>SUM(D324:D324)</f>
        <v>1</v>
      </c>
      <c r="E325" s="24">
        <f>SUM(E324:E324)</f>
        <v>60</v>
      </c>
    </row>
    <row r="326" spans="1:5" s="13" customFormat="1" ht="9.9499999999999993" customHeight="1" x14ac:dyDescent="0.2">
      <c r="A326" s="28"/>
      <c r="B326" s="29"/>
      <c r="C326" s="30"/>
      <c r="D326" s="30"/>
      <c r="E326" s="30"/>
    </row>
    <row r="327" spans="1:5" s="13" customFormat="1" ht="18" customHeight="1" x14ac:dyDescent="0.2">
      <c r="A327" s="76" t="s">
        <v>757</v>
      </c>
      <c r="B327" s="77"/>
      <c r="C327" s="77"/>
      <c r="D327" s="77"/>
      <c r="E327" s="78"/>
    </row>
    <row r="328" spans="1:5" s="13" customFormat="1" ht="18" customHeight="1" x14ac:dyDescent="0.2">
      <c r="A328" s="18">
        <v>1</v>
      </c>
      <c r="B328" s="62" t="s">
        <v>861</v>
      </c>
      <c r="C328" s="20">
        <v>34</v>
      </c>
      <c r="D328" s="20">
        <v>15</v>
      </c>
      <c r="E328" s="20">
        <f>SUM(C328:D328)</f>
        <v>49</v>
      </c>
    </row>
    <row r="329" spans="1:5" s="13" customFormat="1" ht="18" customHeight="1" x14ac:dyDescent="0.2">
      <c r="A329" s="22" t="s">
        <v>59</v>
      </c>
      <c r="B329" s="21"/>
      <c r="C329" s="23">
        <f>SUM(C328:C328)</f>
        <v>34</v>
      </c>
      <c r="D329" s="23">
        <f>SUM(D328:D328)</f>
        <v>15</v>
      </c>
      <c r="E329" s="23">
        <f>SUM(E328:E328)</f>
        <v>49</v>
      </c>
    </row>
    <row r="330" spans="1:5" s="13" customFormat="1" ht="9.9499999999999993" customHeight="1" x14ac:dyDescent="0.2">
      <c r="A330" s="28"/>
      <c r="B330" s="29"/>
      <c r="C330" s="30"/>
      <c r="D330" s="30"/>
      <c r="E330" s="30"/>
    </row>
    <row r="331" spans="1:5" s="13" customFormat="1" ht="18" customHeight="1" x14ac:dyDescent="0.2">
      <c r="A331" s="73" t="s">
        <v>733</v>
      </c>
      <c r="B331" s="74"/>
      <c r="C331" s="74"/>
      <c r="D331" s="74"/>
      <c r="E331" s="75"/>
    </row>
    <row r="332" spans="1:5" s="13" customFormat="1" ht="18" customHeight="1" x14ac:dyDescent="0.2">
      <c r="A332" s="18">
        <v>1</v>
      </c>
      <c r="B332" s="62" t="s">
        <v>862</v>
      </c>
      <c r="C332" s="20">
        <v>118</v>
      </c>
      <c r="D332" s="20">
        <v>11</v>
      </c>
      <c r="E332" s="20">
        <f>SUM(C332:D332)</f>
        <v>129</v>
      </c>
    </row>
    <row r="333" spans="1:5" s="13" customFormat="1" ht="18" customHeight="1" x14ac:dyDescent="0.2">
      <c r="A333" s="22" t="s">
        <v>59</v>
      </c>
      <c r="B333" s="21"/>
      <c r="C333" s="23">
        <f>SUM(C332:C332)</f>
        <v>118</v>
      </c>
      <c r="D333" s="23">
        <f>SUM(D332:D332)</f>
        <v>11</v>
      </c>
      <c r="E333" s="23">
        <f>SUM(E332:E332)</f>
        <v>129</v>
      </c>
    </row>
    <row r="334" spans="1:5" s="13" customFormat="1" ht="9.9499999999999993" customHeight="1" x14ac:dyDescent="0.2">
      <c r="A334" s="28"/>
      <c r="B334" s="29"/>
      <c r="C334" s="30"/>
      <c r="D334" s="30"/>
      <c r="E334" s="30"/>
    </row>
    <row r="335" spans="1:5" s="13" customFormat="1" ht="18" customHeight="1" x14ac:dyDescent="0.2">
      <c r="A335" s="73" t="s">
        <v>68</v>
      </c>
      <c r="B335" s="74"/>
      <c r="C335" s="74"/>
      <c r="D335" s="74"/>
      <c r="E335" s="75"/>
    </row>
    <row r="336" spans="1:5" s="13" customFormat="1" ht="18" customHeight="1" x14ac:dyDescent="0.2">
      <c r="A336" s="18">
        <v>1</v>
      </c>
      <c r="B336" s="62" t="s">
        <v>863</v>
      </c>
      <c r="C336" s="20">
        <v>13</v>
      </c>
      <c r="D336" s="20">
        <v>0</v>
      </c>
      <c r="E336" s="20">
        <f t="shared" ref="E336:E338" si="16">SUM(C336:D336)</f>
        <v>13</v>
      </c>
    </row>
    <row r="337" spans="1:6" s="13" customFormat="1" ht="18" customHeight="1" x14ac:dyDescent="0.2">
      <c r="A337" s="18">
        <v>2</v>
      </c>
      <c r="B337" s="62" t="s">
        <v>864</v>
      </c>
      <c r="C337" s="20">
        <v>52</v>
      </c>
      <c r="D337" s="20">
        <v>2</v>
      </c>
      <c r="E337" s="20">
        <f t="shared" si="16"/>
        <v>54</v>
      </c>
    </row>
    <row r="338" spans="1:6" s="13" customFormat="1" ht="18" customHeight="1" x14ac:dyDescent="0.2">
      <c r="A338" s="18">
        <v>3</v>
      </c>
      <c r="B338" s="62" t="s">
        <v>865</v>
      </c>
      <c r="C338" s="20">
        <v>6</v>
      </c>
      <c r="D338" s="20">
        <v>3</v>
      </c>
      <c r="E338" s="20">
        <f t="shared" si="16"/>
        <v>9</v>
      </c>
    </row>
    <row r="339" spans="1:6" s="13" customFormat="1" ht="18" customHeight="1" x14ac:dyDescent="0.2">
      <c r="A339" s="22" t="s">
        <v>59</v>
      </c>
      <c r="B339" s="21"/>
      <c r="C339" s="24">
        <f>SUM(C336:C338)</f>
        <v>71</v>
      </c>
      <c r="D339" s="24">
        <f>SUM(D336:D338)</f>
        <v>5</v>
      </c>
      <c r="E339" s="24">
        <f>SUM(E336:E338)</f>
        <v>76</v>
      </c>
    </row>
    <row r="340" spans="1:6" s="13" customFormat="1" ht="9.9499999999999993" customHeight="1" x14ac:dyDescent="0.2">
      <c r="A340" s="28"/>
      <c r="B340" s="29"/>
      <c r="C340" s="30"/>
      <c r="D340" s="30"/>
      <c r="E340" s="30"/>
    </row>
    <row r="341" spans="1:6" s="13" customFormat="1" ht="18" customHeight="1" x14ac:dyDescent="0.2">
      <c r="A341" s="73" t="s">
        <v>209</v>
      </c>
      <c r="B341" s="74"/>
      <c r="C341" s="74"/>
      <c r="D341" s="74"/>
      <c r="E341" s="75"/>
    </row>
    <row r="342" spans="1:6" s="13" customFormat="1" ht="18" customHeight="1" x14ac:dyDescent="0.2">
      <c r="A342" s="73" t="s">
        <v>68</v>
      </c>
      <c r="B342" s="74"/>
      <c r="C342" s="74"/>
      <c r="D342" s="74"/>
      <c r="E342" s="75"/>
    </row>
    <row r="343" spans="1:6" s="13" customFormat="1" ht="18" customHeight="1" x14ac:dyDescent="0.2">
      <c r="A343" s="18">
        <v>1</v>
      </c>
      <c r="B343" s="19" t="s">
        <v>211</v>
      </c>
      <c r="C343" s="20">
        <v>13</v>
      </c>
      <c r="D343" s="20">
        <v>1</v>
      </c>
      <c r="E343" s="20">
        <f t="shared" ref="E343" si="17">SUM(C343:D343)</f>
        <v>14</v>
      </c>
      <c r="F343" s="13" t="s">
        <v>800</v>
      </c>
    </row>
    <row r="344" spans="1:6" s="13" customFormat="1" ht="18" customHeight="1" x14ac:dyDescent="0.2">
      <c r="A344" s="22" t="s">
        <v>59</v>
      </c>
      <c r="B344" s="21"/>
      <c r="C344" s="24">
        <f>SUM(C343:C343)</f>
        <v>13</v>
      </c>
      <c r="D344" s="24">
        <f>SUM(D343:D343)</f>
        <v>1</v>
      </c>
      <c r="E344" s="24">
        <f>SUM(E343:E343)</f>
        <v>14</v>
      </c>
    </row>
    <row r="345" spans="1:6" s="13" customFormat="1" ht="9.9499999999999993" customHeight="1" x14ac:dyDescent="0.2">
      <c r="A345" s="28"/>
      <c r="B345" s="29"/>
      <c r="C345" s="30"/>
      <c r="D345" s="30"/>
      <c r="E345" s="30"/>
    </row>
    <row r="346" spans="1:6" s="13" customFormat="1" ht="18" customHeight="1" x14ac:dyDescent="0.2">
      <c r="A346" s="73" t="s">
        <v>67</v>
      </c>
      <c r="B346" s="74"/>
      <c r="C346" s="74"/>
      <c r="D346" s="74"/>
      <c r="E346" s="75"/>
    </row>
    <row r="347" spans="1:6" s="13" customFormat="1" ht="18" customHeight="1" x14ac:dyDescent="0.2">
      <c r="A347" s="73" t="s">
        <v>68</v>
      </c>
      <c r="B347" s="74"/>
      <c r="C347" s="74"/>
      <c r="D347" s="74"/>
      <c r="E347" s="75"/>
    </row>
    <row r="348" spans="1:6" s="14" customFormat="1" ht="18" customHeight="1" x14ac:dyDescent="0.2">
      <c r="A348" s="18">
        <v>1</v>
      </c>
      <c r="B348" s="19" t="s">
        <v>108</v>
      </c>
      <c r="C348" s="20">
        <v>17</v>
      </c>
      <c r="D348" s="20">
        <v>0</v>
      </c>
      <c r="E348" s="20">
        <f t="shared" ref="E348:E349" si="18">SUM(C348:D348)</f>
        <v>17</v>
      </c>
      <c r="F348" s="13" t="s">
        <v>801</v>
      </c>
    </row>
    <row r="349" spans="1:6" s="14" customFormat="1" ht="18" customHeight="1" x14ac:dyDescent="0.2">
      <c r="A349" s="18">
        <v>2</v>
      </c>
      <c r="B349" s="19" t="s">
        <v>109</v>
      </c>
      <c r="C349" s="20">
        <v>17</v>
      </c>
      <c r="D349" s="20">
        <v>7</v>
      </c>
      <c r="E349" s="20">
        <f t="shared" si="18"/>
        <v>24</v>
      </c>
      <c r="F349" s="13" t="s">
        <v>821</v>
      </c>
    </row>
    <row r="350" spans="1:6" s="14" customFormat="1" ht="18" customHeight="1" x14ac:dyDescent="0.25">
      <c r="A350" s="22" t="s">
        <v>59</v>
      </c>
      <c r="B350" s="21"/>
      <c r="C350" s="24">
        <f>SUM(C348:C349)</f>
        <v>34</v>
      </c>
      <c r="D350" s="24">
        <f>SUM(D348:D349)</f>
        <v>7</v>
      </c>
      <c r="E350" s="24">
        <f>SUM(E348:E349)</f>
        <v>41</v>
      </c>
    </row>
    <row r="351" spans="1:6" s="15" customFormat="1" ht="9.9499999999999993" customHeight="1" x14ac:dyDescent="0.25">
      <c r="A351" s="25"/>
      <c r="B351" s="26"/>
      <c r="C351" s="27"/>
      <c r="D351" s="27"/>
      <c r="E351" s="27"/>
    </row>
    <row r="352" spans="1:6" s="13" customFormat="1" ht="18" customHeight="1" x14ac:dyDescent="0.2">
      <c r="A352" s="73" t="s">
        <v>111</v>
      </c>
      <c r="B352" s="74"/>
      <c r="C352" s="74"/>
      <c r="D352" s="74"/>
      <c r="E352" s="75"/>
    </row>
    <row r="353" spans="1:6" s="13" customFormat="1" ht="18" customHeight="1" x14ac:dyDescent="0.2">
      <c r="A353" s="18">
        <v>1</v>
      </c>
      <c r="B353" s="62" t="s">
        <v>866</v>
      </c>
      <c r="C353" s="20">
        <v>267</v>
      </c>
      <c r="D353" s="20">
        <v>42</v>
      </c>
      <c r="E353" s="20">
        <f>SUM(C353:D353)</f>
        <v>309</v>
      </c>
    </row>
    <row r="354" spans="1:6" s="13" customFormat="1" ht="18" customHeight="1" x14ac:dyDescent="0.2">
      <c r="A354" s="18">
        <v>2</v>
      </c>
      <c r="B354" s="62" t="s">
        <v>867</v>
      </c>
      <c r="C354" s="20">
        <v>361</v>
      </c>
      <c r="D354" s="20">
        <v>87</v>
      </c>
      <c r="E354" s="20">
        <f>SUM(C354:D354)</f>
        <v>448</v>
      </c>
    </row>
    <row r="355" spans="1:6" s="13" customFormat="1" ht="18" customHeight="1" x14ac:dyDescent="0.2">
      <c r="A355" s="18">
        <v>3</v>
      </c>
      <c r="B355" s="62" t="s">
        <v>868</v>
      </c>
      <c r="C355" s="20">
        <v>545</v>
      </c>
      <c r="D355" s="20">
        <v>112</v>
      </c>
      <c r="E355" s="20">
        <f>SUM(C355:D355)</f>
        <v>657</v>
      </c>
    </row>
    <row r="356" spans="1:6" s="13" customFormat="1" ht="18" customHeight="1" x14ac:dyDescent="0.2">
      <c r="A356" s="22" t="s">
        <v>59</v>
      </c>
      <c r="B356" s="21"/>
      <c r="C356" s="24">
        <f>SUM(C353:C355)</f>
        <v>1173</v>
      </c>
      <c r="D356" s="24">
        <f>SUM(D353:D355)</f>
        <v>241</v>
      </c>
      <c r="E356" s="24">
        <f>SUM(E353:E355)</f>
        <v>1414</v>
      </c>
    </row>
    <row r="357" spans="1:6" s="13" customFormat="1" ht="9.9499999999999993" customHeight="1" x14ac:dyDescent="0.2">
      <c r="A357" s="28"/>
      <c r="B357" s="29"/>
      <c r="C357" s="30"/>
      <c r="D357" s="30"/>
      <c r="E357" s="30"/>
    </row>
    <row r="358" spans="1:6" s="13" customFormat="1" ht="18" customHeight="1" x14ac:dyDescent="0.2">
      <c r="A358" s="73" t="s">
        <v>337</v>
      </c>
      <c r="B358" s="74"/>
      <c r="C358" s="74"/>
      <c r="D358" s="74"/>
      <c r="E358" s="75"/>
    </row>
    <row r="359" spans="1:6" s="13" customFormat="1" ht="18" customHeight="1" x14ac:dyDescent="0.2">
      <c r="A359" s="73" t="s">
        <v>111</v>
      </c>
      <c r="B359" s="74"/>
      <c r="C359" s="74"/>
      <c r="D359" s="74"/>
      <c r="E359" s="75"/>
    </row>
    <row r="360" spans="1:6" s="13" customFormat="1" ht="15.95" customHeight="1" x14ac:dyDescent="0.2">
      <c r="A360" s="18">
        <v>1</v>
      </c>
      <c r="B360" s="19" t="s">
        <v>429</v>
      </c>
      <c r="C360" s="20">
        <v>55</v>
      </c>
      <c r="D360" s="20">
        <v>0</v>
      </c>
      <c r="E360" s="20">
        <f t="shared" ref="E360:E402" si="19">SUM(C360:D360)</f>
        <v>55</v>
      </c>
      <c r="F360" s="13" t="s">
        <v>800</v>
      </c>
    </row>
    <row r="361" spans="1:6" s="13" customFormat="1" ht="15.95" customHeight="1" x14ac:dyDescent="0.2">
      <c r="A361" s="18">
        <v>2</v>
      </c>
      <c r="B361" s="19" t="s">
        <v>427</v>
      </c>
      <c r="C361" s="20">
        <v>33</v>
      </c>
      <c r="D361" s="20">
        <v>0</v>
      </c>
      <c r="E361" s="20">
        <f t="shared" si="19"/>
        <v>33</v>
      </c>
      <c r="F361" s="13" t="s">
        <v>802</v>
      </c>
    </row>
    <row r="362" spans="1:6" s="13" customFormat="1" ht="15.95" customHeight="1" x14ac:dyDescent="0.2">
      <c r="A362" s="18">
        <v>3</v>
      </c>
      <c r="B362" s="19" t="s">
        <v>426</v>
      </c>
      <c r="C362" s="20">
        <v>57</v>
      </c>
      <c r="D362" s="20">
        <v>0</v>
      </c>
      <c r="E362" s="20">
        <f t="shared" si="19"/>
        <v>57</v>
      </c>
      <c r="F362" s="13" t="s">
        <v>804</v>
      </c>
    </row>
    <row r="363" spans="1:6" s="13" customFormat="1" ht="15.95" customHeight="1" x14ac:dyDescent="0.2">
      <c r="A363" s="18">
        <v>4</v>
      </c>
      <c r="B363" s="19" t="s">
        <v>428</v>
      </c>
      <c r="C363" s="20">
        <v>31</v>
      </c>
      <c r="D363" s="20">
        <v>0</v>
      </c>
      <c r="E363" s="20">
        <f t="shared" si="19"/>
        <v>31</v>
      </c>
      <c r="F363" s="13" t="s">
        <v>847</v>
      </c>
    </row>
    <row r="364" spans="1:6" s="13" customFormat="1" ht="15.95" customHeight="1" x14ac:dyDescent="0.2">
      <c r="A364" s="18">
        <v>5</v>
      </c>
      <c r="B364" s="19" t="s">
        <v>432</v>
      </c>
      <c r="C364" s="20">
        <v>34</v>
      </c>
      <c r="D364" s="20">
        <v>0</v>
      </c>
      <c r="E364" s="20">
        <f t="shared" si="19"/>
        <v>34</v>
      </c>
      <c r="F364" s="13" t="s">
        <v>806</v>
      </c>
    </row>
    <row r="365" spans="1:6" s="13" customFormat="1" ht="15.95" customHeight="1" x14ac:dyDescent="0.2">
      <c r="A365" s="18">
        <v>6</v>
      </c>
      <c r="B365" s="19" t="s">
        <v>433</v>
      </c>
      <c r="C365" s="20">
        <v>51</v>
      </c>
      <c r="D365" s="20">
        <v>0</v>
      </c>
      <c r="E365" s="20">
        <f t="shared" si="19"/>
        <v>51</v>
      </c>
      <c r="F365" s="13" t="s">
        <v>807</v>
      </c>
    </row>
    <row r="366" spans="1:6" s="13" customFormat="1" ht="15.95" customHeight="1" x14ac:dyDescent="0.2">
      <c r="A366" s="18">
        <v>7</v>
      </c>
      <c r="B366" s="19" t="s">
        <v>430</v>
      </c>
      <c r="C366" s="20">
        <v>17</v>
      </c>
      <c r="D366" s="20">
        <v>0</v>
      </c>
      <c r="E366" s="20">
        <f t="shared" si="19"/>
        <v>17</v>
      </c>
      <c r="F366" s="61" t="s">
        <v>826</v>
      </c>
    </row>
    <row r="367" spans="1:6" s="13" customFormat="1" ht="15.95" customHeight="1" x14ac:dyDescent="0.2">
      <c r="A367" s="18">
        <v>8</v>
      </c>
      <c r="B367" s="19" t="s">
        <v>431</v>
      </c>
      <c r="C367" s="20">
        <v>18</v>
      </c>
      <c r="D367" s="20">
        <v>0</v>
      </c>
      <c r="E367" s="20">
        <f t="shared" si="19"/>
        <v>18</v>
      </c>
      <c r="F367" s="13" t="s">
        <v>808</v>
      </c>
    </row>
    <row r="368" spans="1:6" s="13" customFormat="1" ht="15.95" customHeight="1" x14ac:dyDescent="0.2">
      <c r="A368" s="18">
        <v>9</v>
      </c>
      <c r="B368" s="19" t="s">
        <v>435</v>
      </c>
      <c r="C368" s="20">
        <v>36</v>
      </c>
      <c r="D368" s="20">
        <v>1</v>
      </c>
      <c r="E368" s="20">
        <f t="shared" si="19"/>
        <v>37</v>
      </c>
      <c r="F368" s="13" t="s">
        <v>809</v>
      </c>
    </row>
    <row r="369" spans="1:6" s="13" customFormat="1" ht="15.95" customHeight="1" x14ac:dyDescent="0.2">
      <c r="A369" s="18">
        <v>10</v>
      </c>
      <c r="B369" s="19" t="s">
        <v>410</v>
      </c>
      <c r="C369" s="20">
        <v>24</v>
      </c>
      <c r="D369" s="20">
        <v>0</v>
      </c>
      <c r="E369" s="20">
        <f t="shared" si="19"/>
        <v>24</v>
      </c>
      <c r="F369" s="13" t="s">
        <v>809</v>
      </c>
    </row>
    <row r="370" spans="1:6" s="13" customFormat="1" ht="15.95" customHeight="1" x14ac:dyDescent="0.2">
      <c r="A370" s="18">
        <v>11</v>
      </c>
      <c r="B370" s="19" t="s">
        <v>436</v>
      </c>
      <c r="C370" s="20">
        <v>58</v>
      </c>
      <c r="D370" s="20">
        <v>0</v>
      </c>
      <c r="E370" s="20">
        <f t="shared" si="19"/>
        <v>58</v>
      </c>
      <c r="F370" s="13" t="s">
        <v>846</v>
      </c>
    </row>
    <row r="371" spans="1:6" s="13" customFormat="1" ht="15.95" customHeight="1" x14ac:dyDescent="0.2">
      <c r="A371" s="18">
        <v>12</v>
      </c>
      <c r="B371" s="19" t="s">
        <v>434</v>
      </c>
      <c r="C371" s="20">
        <v>16</v>
      </c>
      <c r="D371" s="20">
        <v>0</v>
      </c>
      <c r="E371" s="20">
        <f t="shared" si="19"/>
        <v>16</v>
      </c>
      <c r="F371" s="13" t="s">
        <v>822</v>
      </c>
    </row>
    <row r="372" spans="1:6" s="13" customFormat="1" ht="15.95" customHeight="1" x14ac:dyDescent="0.2">
      <c r="A372" s="18">
        <v>13</v>
      </c>
      <c r="B372" s="19" t="s">
        <v>437</v>
      </c>
      <c r="C372" s="20">
        <v>40</v>
      </c>
      <c r="D372" s="20">
        <v>0</v>
      </c>
      <c r="E372" s="20">
        <f t="shared" si="19"/>
        <v>40</v>
      </c>
      <c r="F372" s="13" t="s">
        <v>801</v>
      </c>
    </row>
    <row r="373" spans="1:6" s="13" customFormat="1" ht="15.95" customHeight="1" x14ac:dyDescent="0.2">
      <c r="A373" s="18">
        <v>14</v>
      </c>
      <c r="B373" s="19" t="s">
        <v>412</v>
      </c>
      <c r="C373" s="20">
        <v>33</v>
      </c>
      <c r="D373" s="20">
        <v>1</v>
      </c>
      <c r="E373" s="20">
        <f t="shared" si="19"/>
        <v>34</v>
      </c>
      <c r="F373" s="13" t="s">
        <v>801</v>
      </c>
    </row>
    <row r="374" spans="1:6" s="13" customFormat="1" ht="15.95" customHeight="1" x14ac:dyDescent="0.2">
      <c r="A374" s="18">
        <v>15</v>
      </c>
      <c r="B374" s="19" t="s">
        <v>417</v>
      </c>
      <c r="C374" s="20">
        <v>34</v>
      </c>
      <c r="D374" s="20">
        <v>0</v>
      </c>
      <c r="E374" s="20">
        <f t="shared" si="19"/>
        <v>34</v>
      </c>
      <c r="F374" s="13" t="s">
        <v>801</v>
      </c>
    </row>
    <row r="375" spans="1:6" s="13" customFormat="1" ht="15.95" customHeight="1" x14ac:dyDescent="0.2">
      <c r="A375" s="18">
        <v>16</v>
      </c>
      <c r="B375" s="19" t="s">
        <v>419</v>
      </c>
      <c r="C375" s="20">
        <v>31</v>
      </c>
      <c r="D375" s="20">
        <v>0</v>
      </c>
      <c r="E375" s="20">
        <f t="shared" si="19"/>
        <v>31</v>
      </c>
      <c r="F375" s="13" t="s">
        <v>801</v>
      </c>
    </row>
    <row r="376" spans="1:6" s="13" customFormat="1" ht="15.95" customHeight="1" x14ac:dyDescent="0.2">
      <c r="A376" s="18">
        <v>17</v>
      </c>
      <c r="B376" s="19" t="s">
        <v>413</v>
      </c>
      <c r="C376" s="20">
        <v>36</v>
      </c>
      <c r="D376" s="20">
        <v>0</v>
      </c>
      <c r="E376" s="20">
        <f t="shared" si="19"/>
        <v>36</v>
      </c>
      <c r="F376" s="13" t="s">
        <v>801</v>
      </c>
    </row>
    <row r="377" spans="1:6" s="13" customFormat="1" ht="15.95" customHeight="1" x14ac:dyDescent="0.2">
      <c r="A377" s="18">
        <v>18</v>
      </c>
      <c r="B377" s="19" t="s">
        <v>448</v>
      </c>
      <c r="C377" s="20">
        <v>3</v>
      </c>
      <c r="D377" s="20">
        <v>24</v>
      </c>
      <c r="E377" s="20">
        <f t="shared" si="19"/>
        <v>27</v>
      </c>
      <c r="F377" s="13" t="s">
        <v>845</v>
      </c>
    </row>
    <row r="378" spans="1:6" s="13" customFormat="1" ht="15.95" customHeight="1" x14ac:dyDescent="0.2">
      <c r="A378" s="18">
        <v>19</v>
      </c>
      <c r="B378" s="19" t="s">
        <v>440</v>
      </c>
      <c r="C378" s="20">
        <v>23</v>
      </c>
      <c r="D378" s="20">
        <v>2</v>
      </c>
      <c r="E378" s="20">
        <f t="shared" si="19"/>
        <v>25</v>
      </c>
      <c r="F378" s="13" t="s">
        <v>813</v>
      </c>
    </row>
    <row r="379" spans="1:6" s="13" customFormat="1" ht="15.95" customHeight="1" x14ac:dyDescent="0.2">
      <c r="A379" s="18">
        <v>20</v>
      </c>
      <c r="B379" s="19" t="s">
        <v>441</v>
      </c>
      <c r="C379" s="20">
        <v>44</v>
      </c>
      <c r="D379" s="20">
        <v>1</v>
      </c>
      <c r="E379" s="20">
        <f t="shared" si="19"/>
        <v>45</v>
      </c>
      <c r="F379" s="13" t="s">
        <v>835</v>
      </c>
    </row>
    <row r="380" spans="1:6" s="13" customFormat="1" ht="15.95" customHeight="1" x14ac:dyDescent="0.2">
      <c r="A380" s="18">
        <v>21</v>
      </c>
      <c r="B380" s="19" t="s">
        <v>446</v>
      </c>
      <c r="C380" s="20">
        <v>23</v>
      </c>
      <c r="D380" s="20">
        <v>20</v>
      </c>
      <c r="E380" s="20">
        <f t="shared" si="19"/>
        <v>43</v>
      </c>
      <c r="F380" s="13" t="s">
        <v>823</v>
      </c>
    </row>
    <row r="381" spans="1:6" s="13" customFormat="1" ht="15.95" customHeight="1" x14ac:dyDescent="0.2">
      <c r="A381" s="18">
        <v>22</v>
      </c>
      <c r="B381" s="19" t="s">
        <v>418</v>
      </c>
      <c r="C381" s="20">
        <v>28</v>
      </c>
      <c r="D381" s="20">
        <v>11</v>
      </c>
      <c r="E381" s="20">
        <f t="shared" si="19"/>
        <v>39</v>
      </c>
      <c r="F381" s="13" t="s">
        <v>823</v>
      </c>
    </row>
    <row r="382" spans="1:6" s="13" customFormat="1" ht="15.95" customHeight="1" x14ac:dyDescent="0.2">
      <c r="A382" s="18">
        <v>23</v>
      </c>
      <c r="B382" s="19" t="s">
        <v>416</v>
      </c>
      <c r="C382" s="20">
        <v>29</v>
      </c>
      <c r="D382" s="20">
        <v>4</v>
      </c>
      <c r="E382" s="20">
        <f t="shared" si="19"/>
        <v>33</v>
      </c>
      <c r="F382" s="13" t="s">
        <v>823</v>
      </c>
    </row>
    <row r="383" spans="1:6" s="13" customFormat="1" ht="15.95" customHeight="1" x14ac:dyDescent="0.2">
      <c r="A383" s="18">
        <v>24</v>
      </c>
      <c r="B383" s="19" t="s">
        <v>444</v>
      </c>
      <c r="C383" s="20">
        <v>34</v>
      </c>
      <c r="D383" s="20">
        <v>6</v>
      </c>
      <c r="E383" s="20">
        <f t="shared" si="19"/>
        <v>40</v>
      </c>
      <c r="F383" s="13" t="s">
        <v>815</v>
      </c>
    </row>
    <row r="384" spans="1:6" s="13" customFormat="1" ht="15.95" customHeight="1" x14ac:dyDescent="0.2">
      <c r="A384" s="18">
        <v>25</v>
      </c>
      <c r="B384" s="19" t="s">
        <v>420</v>
      </c>
      <c r="C384" s="20">
        <v>29</v>
      </c>
      <c r="D384" s="20">
        <v>19</v>
      </c>
      <c r="E384" s="20">
        <f t="shared" si="19"/>
        <v>48</v>
      </c>
      <c r="F384" s="13" t="s">
        <v>828</v>
      </c>
    </row>
    <row r="385" spans="1:6" s="13" customFormat="1" ht="15.95" customHeight="1" x14ac:dyDescent="0.2">
      <c r="A385" s="18">
        <v>26</v>
      </c>
      <c r="B385" s="19" t="s">
        <v>445</v>
      </c>
      <c r="C385" s="20">
        <v>46</v>
      </c>
      <c r="D385" s="20">
        <v>6</v>
      </c>
      <c r="E385" s="20">
        <f t="shared" si="19"/>
        <v>52</v>
      </c>
      <c r="F385" s="13" t="s">
        <v>816</v>
      </c>
    </row>
    <row r="386" spans="1:6" s="13" customFormat="1" ht="15.95" customHeight="1" x14ac:dyDescent="0.2">
      <c r="A386" s="18">
        <v>27</v>
      </c>
      <c r="B386" s="19" t="s">
        <v>442</v>
      </c>
      <c r="C386" s="20">
        <v>28</v>
      </c>
      <c r="D386" s="20">
        <v>6</v>
      </c>
      <c r="E386" s="20">
        <f t="shared" si="19"/>
        <v>34</v>
      </c>
      <c r="F386" s="13" t="s">
        <v>817</v>
      </c>
    </row>
    <row r="387" spans="1:6" s="13" customFormat="1" ht="15.95" customHeight="1" x14ac:dyDescent="0.2">
      <c r="A387" s="18">
        <v>28</v>
      </c>
      <c r="B387" s="19" t="s">
        <v>414</v>
      </c>
      <c r="C387" s="20">
        <v>28</v>
      </c>
      <c r="D387" s="20">
        <v>1</v>
      </c>
      <c r="E387" s="20">
        <f t="shared" si="19"/>
        <v>29</v>
      </c>
      <c r="F387" s="13" t="s">
        <v>817</v>
      </c>
    </row>
    <row r="388" spans="1:6" s="13" customFormat="1" ht="15.95" customHeight="1" x14ac:dyDescent="0.2">
      <c r="A388" s="18">
        <v>29</v>
      </c>
      <c r="B388" s="19" t="s">
        <v>443</v>
      </c>
      <c r="C388" s="20">
        <v>27</v>
      </c>
      <c r="D388" s="20">
        <v>2</v>
      </c>
      <c r="E388" s="20">
        <f t="shared" si="19"/>
        <v>29</v>
      </c>
      <c r="F388" s="13" t="s">
        <v>818</v>
      </c>
    </row>
    <row r="389" spans="1:6" s="13" customFormat="1" ht="15.95" customHeight="1" x14ac:dyDescent="0.2">
      <c r="A389" s="18">
        <v>30</v>
      </c>
      <c r="B389" s="19" t="s">
        <v>411</v>
      </c>
      <c r="C389" s="20">
        <v>21</v>
      </c>
      <c r="D389" s="20">
        <v>2</v>
      </c>
      <c r="E389" s="20">
        <f t="shared" si="19"/>
        <v>23</v>
      </c>
      <c r="F389" s="13" t="s">
        <v>818</v>
      </c>
    </row>
    <row r="390" spans="1:6" s="13" customFormat="1" ht="15.95" customHeight="1" x14ac:dyDescent="0.2">
      <c r="A390" s="18">
        <v>31</v>
      </c>
      <c r="B390" s="19" t="s">
        <v>452</v>
      </c>
      <c r="C390" s="20">
        <v>14</v>
      </c>
      <c r="D390" s="20">
        <v>15</v>
      </c>
      <c r="E390" s="20">
        <f t="shared" si="19"/>
        <v>29</v>
      </c>
      <c r="F390" s="13" t="s">
        <v>829</v>
      </c>
    </row>
    <row r="391" spans="1:6" s="13" customFormat="1" ht="15.95" customHeight="1" x14ac:dyDescent="0.2">
      <c r="A391" s="18">
        <v>32</v>
      </c>
      <c r="B391" s="19" t="s">
        <v>451</v>
      </c>
      <c r="C391" s="20">
        <v>20</v>
      </c>
      <c r="D391" s="20">
        <v>26</v>
      </c>
      <c r="E391" s="20">
        <f t="shared" si="19"/>
        <v>46</v>
      </c>
      <c r="F391" s="13" t="s">
        <v>830</v>
      </c>
    </row>
    <row r="392" spans="1:6" s="13" customFormat="1" ht="15.95" customHeight="1" x14ac:dyDescent="0.2">
      <c r="A392" s="18">
        <v>33</v>
      </c>
      <c r="B392" s="19" t="s">
        <v>449</v>
      </c>
      <c r="C392" s="20">
        <v>13</v>
      </c>
      <c r="D392" s="20">
        <v>53</v>
      </c>
      <c r="E392" s="20">
        <f t="shared" si="19"/>
        <v>66</v>
      </c>
      <c r="F392" s="13" t="s">
        <v>819</v>
      </c>
    </row>
    <row r="393" spans="1:6" s="13" customFormat="1" ht="15.95" customHeight="1" x14ac:dyDescent="0.2">
      <c r="A393" s="18">
        <v>34</v>
      </c>
      <c r="B393" s="19" t="s">
        <v>450</v>
      </c>
      <c r="C393" s="20">
        <v>24</v>
      </c>
      <c r="D393" s="20">
        <v>38</v>
      </c>
      <c r="E393" s="20">
        <f t="shared" si="19"/>
        <v>62</v>
      </c>
      <c r="F393" s="13" t="s">
        <v>820</v>
      </c>
    </row>
    <row r="394" spans="1:6" s="13" customFormat="1" ht="15.95" customHeight="1" x14ac:dyDescent="0.2">
      <c r="A394" s="18">
        <v>35</v>
      </c>
      <c r="B394" s="19" t="s">
        <v>421</v>
      </c>
      <c r="C394" s="20">
        <v>10</v>
      </c>
      <c r="D394" s="20">
        <v>26</v>
      </c>
      <c r="E394" s="20">
        <f t="shared" si="19"/>
        <v>36</v>
      </c>
      <c r="F394" s="13" t="s">
        <v>848</v>
      </c>
    </row>
    <row r="395" spans="1:6" s="13" customFormat="1" ht="15.95" customHeight="1" x14ac:dyDescent="0.2">
      <c r="A395" s="18">
        <v>36</v>
      </c>
      <c r="B395" s="19" t="s">
        <v>422</v>
      </c>
      <c r="C395" s="20">
        <v>8</v>
      </c>
      <c r="D395" s="20">
        <v>9</v>
      </c>
      <c r="E395" s="20">
        <f t="shared" si="19"/>
        <v>17</v>
      </c>
      <c r="F395" s="13" t="s">
        <v>837</v>
      </c>
    </row>
    <row r="396" spans="1:6" s="13" customFormat="1" ht="15.95" customHeight="1" x14ac:dyDescent="0.2">
      <c r="A396" s="18">
        <v>37</v>
      </c>
      <c r="B396" s="19" t="s">
        <v>425</v>
      </c>
      <c r="C396" s="20">
        <v>11</v>
      </c>
      <c r="D396" s="20">
        <v>21</v>
      </c>
      <c r="E396" s="20">
        <f t="shared" si="19"/>
        <v>32</v>
      </c>
      <c r="F396" s="13" t="s">
        <v>831</v>
      </c>
    </row>
    <row r="397" spans="1:6" s="13" customFormat="1" ht="15.95" customHeight="1" x14ac:dyDescent="0.2">
      <c r="A397" s="18">
        <v>38</v>
      </c>
      <c r="B397" s="19" t="s">
        <v>424</v>
      </c>
      <c r="C397" s="20">
        <v>15</v>
      </c>
      <c r="D397" s="20">
        <v>22</v>
      </c>
      <c r="E397" s="20">
        <f t="shared" si="19"/>
        <v>37</v>
      </c>
      <c r="F397" s="13" t="s">
        <v>849</v>
      </c>
    </row>
    <row r="398" spans="1:6" s="13" customFormat="1" ht="15.95" customHeight="1" x14ac:dyDescent="0.2">
      <c r="A398" s="18">
        <v>39</v>
      </c>
      <c r="B398" s="19" t="s">
        <v>447</v>
      </c>
      <c r="C398" s="20">
        <v>21</v>
      </c>
      <c r="D398" s="20">
        <v>9</v>
      </c>
      <c r="E398" s="20">
        <f t="shared" si="19"/>
        <v>30</v>
      </c>
      <c r="F398" s="13" t="s">
        <v>824</v>
      </c>
    </row>
    <row r="399" spans="1:6" s="13" customFormat="1" ht="15.95" customHeight="1" x14ac:dyDescent="0.2">
      <c r="A399" s="18">
        <v>40</v>
      </c>
      <c r="B399" s="19" t="s">
        <v>423</v>
      </c>
      <c r="C399" s="20">
        <v>12</v>
      </c>
      <c r="D399" s="20">
        <v>35</v>
      </c>
      <c r="E399" s="20">
        <f t="shared" si="19"/>
        <v>47</v>
      </c>
      <c r="F399" s="13" t="s">
        <v>833</v>
      </c>
    </row>
    <row r="400" spans="1:6" s="13" customFormat="1" ht="15.95" customHeight="1" x14ac:dyDescent="0.2">
      <c r="A400" s="18">
        <v>41</v>
      </c>
      <c r="B400" s="19" t="s">
        <v>438</v>
      </c>
      <c r="C400" s="20">
        <v>25</v>
      </c>
      <c r="D400" s="20">
        <v>23</v>
      </c>
      <c r="E400" s="20">
        <f t="shared" si="19"/>
        <v>48</v>
      </c>
      <c r="F400" s="13" t="s">
        <v>821</v>
      </c>
    </row>
    <row r="401" spans="1:6" s="13" customFormat="1" ht="15.95" customHeight="1" x14ac:dyDescent="0.2">
      <c r="A401" s="18">
        <v>42</v>
      </c>
      <c r="B401" s="19" t="s">
        <v>415</v>
      </c>
      <c r="C401" s="20">
        <v>29</v>
      </c>
      <c r="D401" s="20">
        <v>23</v>
      </c>
      <c r="E401" s="20">
        <f t="shared" si="19"/>
        <v>52</v>
      </c>
      <c r="F401" s="13" t="s">
        <v>821</v>
      </c>
    </row>
    <row r="402" spans="1:6" s="13" customFormat="1" ht="15.95" customHeight="1" x14ac:dyDescent="0.2">
      <c r="A402" s="18">
        <v>43</v>
      </c>
      <c r="B402" s="19" t="s">
        <v>439</v>
      </c>
      <c r="C402" s="20">
        <v>33</v>
      </c>
      <c r="D402" s="20">
        <v>0</v>
      </c>
      <c r="E402" s="20">
        <f t="shared" si="19"/>
        <v>33</v>
      </c>
      <c r="F402" s="13" t="s">
        <v>825</v>
      </c>
    </row>
    <row r="403" spans="1:6" s="13" customFormat="1" ht="18" customHeight="1" x14ac:dyDescent="0.2">
      <c r="A403" s="22" t="s">
        <v>59</v>
      </c>
      <c r="B403" s="21"/>
      <c r="C403" s="24">
        <f>SUM(C360:C402)</f>
        <v>1202</v>
      </c>
      <c r="D403" s="24">
        <f>SUM(D360:D402)</f>
        <v>406</v>
      </c>
      <c r="E403" s="24">
        <f>SUM(E360:E402)</f>
        <v>1608</v>
      </c>
    </row>
    <row r="404" spans="1:6" s="13" customFormat="1" ht="9.9499999999999993" customHeight="1" x14ac:dyDescent="0.2">
      <c r="A404" s="28"/>
      <c r="B404" s="29"/>
      <c r="C404" s="30"/>
      <c r="D404" s="30"/>
      <c r="E404" s="30"/>
    </row>
    <row r="405" spans="1:6" s="13" customFormat="1" ht="18" customHeight="1" x14ac:dyDescent="0.2">
      <c r="A405" s="73" t="s">
        <v>212</v>
      </c>
      <c r="B405" s="74"/>
      <c r="C405" s="74"/>
      <c r="D405" s="74"/>
      <c r="E405" s="75"/>
    </row>
    <row r="406" spans="1:6" s="13" customFormat="1" ht="18" customHeight="1" x14ac:dyDescent="0.2">
      <c r="A406" s="73" t="s">
        <v>111</v>
      </c>
      <c r="B406" s="74"/>
      <c r="C406" s="74"/>
      <c r="D406" s="74"/>
      <c r="E406" s="75"/>
    </row>
    <row r="407" spans="1:6" s="13" customFormat="1" ht="16.5" customHeight="1" x14ac:dyDescent="0.2">
      <c r="A407" s="18">
        <v>1</v>
      </c>
      <c r="B407" s="19" t="s">
        <v>284</v>
      </c>
      <c r="C407" s="20">
        <v>40</v>
      </c>
      <c r="D407" s="20">
        <v>0</v>
      </c>
      <c r="E407" s="20">
        <f t="shared" ref="E407:E450" si="20">SUM(C407:D407)</f>
        <v>40</v>
      </c>
      <c r="F407" s="13" t="s">
        <v>800</v>
      </c>
    </row>
    <row r="408" spans="1:6" s="13" customFormat="1" ht="16.5" customHeight="1" x14ac:dyDescent="0.2">
      <c r="A408" s="18">
        <v>2</v>
      </c>
      <c r="B408" s="19" t="s">
        <v>282</v>
      </c>
      <c r="C408" s="20">
        <v>54</v>
      </c>
      <c r="D408" s="20">
        <v>1</v>
      </c>
      <c r="E408" s="20">
        <f t="shared" si="20"/>
        <v>55</v>
      </c>
      <c r="F408" s="13" t="s">
        <v>802</v>
      </c>
    </row>
    <row r="409" spans="1:6" s="13" customFormat="1" ht="16.5" customHeight="1" x14ac:dyDescent="0.2">
      <c r="A409" s="18">
        <v>3</v>
      </c>
      <c r="B409" s="19" t="s">
        <v>281</v>
      </c>
      <c r="C409" s="20">
        <v>45</v>
      </c>
      <c r="D409" s="20">
        <v>1</v>
      </c>
      <c r="E409" s="20">
        <f t="shared" si="20"/>
        <v>46</v>
      </c>
      <c r="F409" s="61" t="s">
        <v>804</v>
      </c>
    </row>
    <row r="410" spans="1:6" s="13" customFormat="1" ht="16.5" customHeight="1" x14ac:dyDescent="0.2">
      <c r="A410" s="18">
        <v>4</v>
      </c>
      <c r="B410" s="19" t="s">
        <v>283</v>
      </c>
      <c r="C410" s="20">
        <v>19</v>
      </c>
      <c r="D410" s="20">
        <v>1</v>
      </c>
      <c r="E410" s="20">
        <f t="shared" si="20"/>
        <v>20</v>
      </c>
      <c r="F410" s="13" t="s">
        <v>847</v>
      </c>
    </row>
    <row r="411" spans="1:6" s="13" customFormat="1" ht="16.5" customHeight="1" x14ac:dyDescent="0.2">
      <c r="A411" s="18">
        <v>5</v>
      </c>
      <c r="B411" s="19" t="s">
        <v>285</v>
      </c>
      <c r="C411" s="20">
        <v>48</v>
      </c>
      <c r="D411" s="20">
        <v>0</v>
      </c>
      <c r="E411" s="20">
        <f t="shared" si="20"/>
        <v>48</v>
      </c>
      <c r="F411" s="13" t="s">
        <v>806</v>
      </c>
    </row>
    <row r="412" spans="1:6" s="13" customFormat="1" ht="16.5" customHeight="1" x14ac:dyDescent="0.2">
      <c r="A412" s="18">
        <v>6</v>
      </c>
      <c r="B412" s="19" t="s">
        <v>286</v>
      </c>
      <c r="C412" s="20">
        <v>45</v>
      </c>
      <c r="D412" s="20">
        <v>0</v>
      </c>
      <c r="E412" s="20">
        <f t="shared" si="20"/>
        <v>45</v>
      </c>
      <c r="F412" s="13" t="s">
        <v>807</v>
      </c>
    </row>
    <row r="413" spans="1:6" s="13" customFormat="1" ht="16.5" customHeight="1" x14ac:dyDescent="0.2">
      <c r="A413" s="18">
        <v>7</v>
      </c>
      <c r="B413" s="19" t="s">
        <v>287</v>
      </c>
      <c r="C413" s="20">
        <v>59</v>
      </c>
      <c r="D413" s="20">
        <v>1</v>
      </c>
      <c r="E413" s="20">
        <f t="shared" si="20"/>
        <v>60</v>
      </c>
      <c r="F413" s="13" t="s">
        <v>809</v>
      </c>
    </row>
    <row r="414" spans="1:6" s="13" customFormat="1" ht="16.5" customHeight="1" x14ac:dyDescent="0.2">
      <c r="A414" s="18">
        <v>8</v>
      </c>
      <c r="B414" s="19" t="s">
        <v>270</v>
      </c>
      <c r="C414" s="20">
        <v>25</v>
      </c>
      <c r="D414" s="20">
        <v>0</v>
      </c>
      <c r="E414" s="20">
        <f t="shared" si="20"/>
        <v>25</v>
      </c>
      <c r="F414" s="13" t="s">
        <v>810</v>
      </c>
    </row>
    <row r="415" spans="1:6" s="13" customFormat="1" ht="16.5" customHeight="1" x14ac:dyDescent="0.2">
      <c r="A415" s="18">
        <v>9</v>
      </c>
      <c r="B415" s="19" t="s">
        <v>288</v>
      </c>
      <c r="C415" s="20">
        <v>35</v>
      </c>
      <c r="D415" s="20">
        <v>0</v>
      </c>
      <c r="E415" s="20">
        <f t="shared" si="20"/>
        <v>35</v>
      </c>
      <c r="F415" s="13" t="s">
        <v>846</v>
      </c>
    </row>
    <row r="416" spans="1:6" s="13" customFormat="1" ht="16.5" customHeight="1" x14ac:dyDescent="0.2">
      <c r="A416" s="18">
        <v>10</v>
      </c>
      <c r="B416" s="19" t="s">
        <v>289</v>
      </c>
      <c r="C416" s="20">
        <v>50</v>
      </c>
      <c r="D416" s="20">
        <v>0</v>
      </c>
      <c r="E416" s="20">
        <f t="shared" si="20"/>
        <v>50</v>
      </c>
      <c r="F416" s="13" t="s">
        <v>801</v>
      </c>
    </row>
    <row r="417" spans="1:6" s="13" customFormat="1" ht="16.5" customHeight="1" x14ac:dyDescent="0.2">
      <c r="A417" s="18">
        <v>11</v>
      </c>
      <c r="B417" s="19" t="s">
        <v>273</v>
      </c>
      <c r="C417" s="20">
        <v>40</v>
      </c>
      <c r="D417" s="20">
        <v>0</v>
      </c>
      <c r="E417" s="20">
        <f t="shared" si="20"/>
        <v>40</v>
      </c>
      <c r="F417" s="13" t="s">
        <v>801</v>
      </c>
    </row>
    <row r="418" spans="1:6" s="13" customFormat="1" ht="16.5" customHeight="1" x14ac:dyDescent="0.2">
      <c r="A418" s="18">
        <v>12</v>
      </c>
      <c r="B418" s="19" t="s">
        <v>274</v>
      </c>
      <c r="C418" s="20">
        <v>44</v>
      </c>
      <c r="D418" s="20">
        <v>0</v>
      </c>
      <c r="E418" s="20">
        <f t="shared" si="20"/>
        <v>44</v>
      </c>
      <c r="F418" s="13" t="s">
        <v>801</v>
      </c>
    </row>
    <row r="419" spans="1:6" s="13" customFormat="1" ht="16.5" customHeight="1" x14ac:dyDescent="0.2">
      <c r="A419" s="18">
        <v>13</v>
      </c>
      <c r="B419" s="19" t="s">
        <v>279</v>
      </c>
      <c r="C419" s="20">
        <v>30</v>
      </c>
      <c r="D419" s="20">
        <v>1</v>
      </c>
      <c r="E419" s="20">
        <f t="shared" si="20"/>
        <v>31</v>
      </c>
      <c r="F419" s="13" t="s">
        <v>801</v>
      </c>
    </row>
    <row r="420" spans="1:6" s="13" customFormat="1" ht="16.5" customHeight="1" x14ac:dyDescent="0.2">
      <c r="A420" s="18">
        <v>14</v>
      </c>
      <c r="B420" s="19" t="s">
        <v>300</v>
      </c>
      <c r="C420" s="20">
        <v>2</v>
      </c>
      <c r="D420" s="20">
        <v>19</v>
      </c>
      <c r="E420" s="20">
        <f t="shared" si="20"/>
        <v>21</v>
      </c>
      <c r="F420" s="13" t="s">
        <v>812</v>
      </c>
    </row>
    <row r="421" spans="1:6" s="13" customFormat="1" ht="16.5" customHeight="1" x14ac:dyDescent="0.2">
      <c r="A421" s="18">
        <v>15</v>
      </c>
      <c r="B421" s="19" t="s">
        <v>292</v>
      </c>
      <c r="C421" s="20">
        <v>28</v>
      </c>
      <c r="D421" s="20">
        <v>1</v>
      </c>
      <c r="E421" s="20">
        <f t="shared" si="20"/>
        <v>29</v>
      </c>
      <c r="F421" s="13" t="s">
        <v>813</v>
      </c>
    </row>
    <row r="422" spans="1:6" s="13" customFormat="1" ht="16.5" customHeight="1" x14ac:dyDescent="0.2">
      <c r="A422" s="18">
        <v>16</v>
      </c>
      <c r="B422" s="19" t="s">
        <v>293</v>
      </c>
      <c r="C422" s="20">
        <v>53</v>
      </c>
      <c r="D422" s="20">
        <v>0</v>
      </c>
      <c r="E422" s="20">
        <f t="shared" si="20"/>
        <v>53</v>
      </c>
      <c r="F422" s="13" t="s">
        <v>835</v>
      </c>
    </row>
    <row r="423" spans="1:6" s="13" customFormat="1" ht="16.5" customHeight="1" x14ac:dyDescent="0.2">
      <c r="A423" s="18">
        <v>17</v>
      </c>
      <c r="B423" s="19" t="s">
        <v>298</v>
      </c>
      <c r="C423" s="20">
        <v>31</v>
      </c>
      <c r="D423" s="20">
        <v>13</v>
      </c>
      <c r="E423" s="20">
        <f t="shared" si="20"/>
        <v>44</v>
      </c>
      <c r="F423" s="13" t="s">
        <v>823</v>
      </c>
    </row>
    <row r="424" spans="1:6" s="13" customFormat="1" ht="16.5" customHeight="1" x14ac:dyDescent="0.2">
      <c r="A424" s="18">
        <v>18</v>
      </c>
      <c r="B424" s="19" t="s">
        <v>280</v>
      </c>
      <c r="C424" s="20">
        <v>31</v>
      </c>
      <c r="D424" s="20">
        <v>15</v>
      </c>
      <c r="E424" s="20">
        <f t="shared" si="20"/>
        <v>46</v>
      </c>
      <c r="F424" s="13" t="s">
        <v>823</v>
      </c>
    </row>
    <row r="425" spans="1:6" s="13" customFormat="1" ht="16.5" customHeight="1" x14ac:dyDescent="0.2">
      <c r="A425" s="18">
        <v>19</v>
      </c>
      <c r="B425" s="19" t="s">
        <v>311</v>
      </c>
      <c r="C425" s="20">
        <v>23</v>
      </c>
      <c r="D425" s="20">
        <v>18</v>
      </c>
      <c r="E425" s="20">
        <f t="shared" si="20"/>
        <v>41</v>
      </c>
      <c r="F425" s="13" t="s">
        <v>823</v>
      </c>
    </row>
    <row r="426" spans="1:6" s="13" customFormat="1" ht="16.5" customHeight="1" x14ac:dyDescent="0.2">
      <c r="A426" s="18">
        <v>20</v>
      </c>
      <c r="B426" s="19" t="s">
        <v>296</v>
      </c>
      <c r="C426" s="20">
        <v>27</v>
      </c>
      <c r="D426" s="20">
        <v>6</v>
      </c>
      <c r="E426" s="20">
        <f t="shared" si="20"/>
        <v>33</v>
      </c>
      <c r="F426" s="13" t="s">
        <v>815</v>
      </c>
    </row>
    <row r="427" spans="1:6" s="13" customFormat="1" ht="16.5" customHeight="1" x14ac:dyDescent="0.2">
      <c r="A427" s="18">
        <v>21</v>
      </c>
      <c r="B427" s="19" t="s">
        <v>305</v>
      </c>
      <c r="C427" s="20">
        <v>23</v>
      </c>
      <c r="D427" s="20">
        <v>14</v>
      </c>
      <c r="E427" s="20">
        <f t="shared" si="20"/>
        <v>37</v>
      </c>
      <c r="F427" s="13" t="s">
        <v>828</v>
      </c>
    </row>
    <row r="428" spans="1:6" s="13" customFormat="1" ht="16.5" customHeight="1" x14ac:dyDescent="0.2">
      <c r="A428" s="18">
        <v>22</v>
      </c>
      <c r="B428" s="19" t="s">
        <v>297</v>
      </c>
      <c r="C428" s="20">
        <v>27</v>
      </c>
      <c r="D428" s="20">
        <v>7</v>
      </c>
      <c r="E428" s="20">
        <f t="shared" si="20"/>
        <v>34</v>
      </c>
      <c r="F428" s="13" t="s">
        <v>816</v>
      </c>
    </row>
    <row r="429" spans="1:6" s="13" customFormat="1" ht="16.5" customHeight="1" x14ac:dyDescent="0.2">
      <c r="A429" s="18">
        <v>23</v>
      </c>
      <c r="B429" s="19" t="s">
        <v>294</v>
      </c>
      <c r="C429" s="20">
        <v>46</v>
      </c>
      <c r="D429" s="20">
        <v>1</v>
      </c>
      <c r="E429" s="20">
        <f t="shared" si="20"/>
        <v>47</v>
      </c>
      <c r="F429" s="13" t="s">
        <v>817</v>
      </c>
    </row>
    <row r="430" spans="1:6" s="13" customFormat="1" ht="16.5" customHeight="1" x14ac:dyDescent="0.2">
      <c r="A430" s="18">
        <v>24</v>
      </c>
      <c r="B430" s="19" t="s">
        <v>278</v>
      </c>
      <c r="C430" s="20">
        <v>55</v>
      </c>
      <c r="D430" s="20">
        <v>0</v>
      </c>
      <c r="E430" s="20">
        <f t="shared" si="20"/>
        <v>55</v>
      </c>
      <c r="F430" s="13" t="s">
        <v>817</v>
      </c>
    </row>
    <row r="431" spans="1:6" s="13" customFormat="1" ht="16.5" customHeight="1" x14ac:dyDescent="0.2">
      <c r="A431" s="18">
        <v>25</v>
      </c>
      <c r="B431" s="19" t="s">
        <v>275</v>
      </c>
      <c r="C431" s="20">
        <v>55</v>
      </c>
      <c r="D431" s="20">
        <v>1</v>
      </c>
      <c r="E431" s="20">
        <f t="shared" si="20"/>
        <v>56</v>
      </c>
      <c r="F431" s="13" t="s">
        <v>817</v>
      </c>
    </row>
    <row r="432" spans="1:6" s="13" customFormat="1" ht="16.5" customHeight="1" x14ac:dyDescent="0.2">
      <c r="A432" s="18">
        <v>26</v>
      </c>
      <c r="B432" s="19" t="s">
        <v>295</v>
      </c>
      <c r="C432" s="20">
        <v>24</v>
      </c>
      <c r="D432" s="20">
        <v>3</v>
      </c>
      <c r="E432" s="20">
        <f t="shared" si="20"/>
        <v>27</v>
      </c>
      <c r="F432" s="13" t="s">
        <v>818</v>
      </c>
    </row>
    <row r="433" spans="1:6" s="13" customFormat="1" ht="16.5" customHeight="1" x14ac:dyDescent="0.2">
      <c r="A433" s="18">
        <v>27</v>
      </c>
      <c r="B433" s="19" t="s">
        <v>312</v>
      </c>
      <c r="C433" s="20">
        <v>31</v>
      </c>
      <c r="D433" s="20">
        <v>1</v>
      </c>
      <c r="E433" s="20">
        <f t="shared" si="20"/>
        <v>32</v>
      </c>
      <c r="F433" s="13" t="s">
        <v>818</v>
      </c>
    </row>
    <row r="434" spans="1:6" s="13" customFormat="1" ht="16.5" customHeight="1" x14ac:dyDescent="0.2">
      <c r="A434" s="18">
        <v>28</v>
      </c>
      <c r="B434" s="19" t="s">
        <v>304</v>
      </c>
      <c r="C434" s="20">
        <v>14</v>
      </c>
      <c r="D434" s="20">
        <v>13</v>
      </c>
      <c r="E434" s="20">
        <f t="shared" si="20"/>
        <v>27</v>
      </c>
      <c r="F434" s="13" t="s">
        <v>829</v>
      </c>
    </row>
    <row r="435" spans="1:6" s="13" customFormat="1" ht="16.5" customHeight="1" x14ac:dyDescent="0.2">
      <c r="A435" s="18">
        <v>29</v>
      </c>
      <c r="B435" s="19" t="s">
        <v>303</v>
      </c>
      <c r="C435" s="20">
        <v>5</v>
      </c>
      <c r="D435" s="20">
        <v>22</v>
      </c>
      <c r="E435" s="20">
        <f t="shared" si="20"/>
        <v>27</v>
      </c>
      <c r="F435" s="13" t="s">
        <v>830</v>
      </c>
    </row>
    <row r="436" spans="1:6" s="13" customFormat="1" ht="16.5" customHeight="1" x14ac:dyDescent="0.2">
      <c r="A436" s="18">
        <v>30</v>
      </c>
      <c r="B436" s="19" t="s">
        <v>301</v>
      </c>
      <c r="C436" s="20">
        <v>5</v>
      </c>
      <c r="D436" s="20">
        <v>43</v>
      </c>
      <c r="E436" s="20">
        <f t="shared" si="20"/>
        <v>48</v>
      </c>
      <c r="F436" s="13" t="s">
        <v>819</v>
      </c>
    </row>
    <row r="437" spans="1:6" s="13" customFormat="1" ht="16.5" customHeight="1" x14ac:dyDescent="0.2">
      <c r="A437" s="18">
        <v>31</v>
      </c>
      <c r="B437" s="19" t="s">
        <v>302</v>
      </c>
      <c r="C437" s="20">
        <v>15</v>
      </c>
      <c r="D437" s="20">
        <v>27</v>
      </c>
      <c r="E437" s="20">
        <f t="shared" si="20"/>
        <v>42</v>
      </c>
      <c r="F437" s="13" t="s">
        <v>820</v>
      </c>
    </row>
    <row r="438" spans="1:6" s="13" customFormat="1" ht="16.5" customHeight="1" x14ac:dyDescent="0.2">
      <c r="A438" s="18">
        <v>32</v>
      </c>
      <c r="B438" s="19" t="s">
        <v>276</v>
      </c>
      <c r="C438" s="20">
        <v>11</v>
      </c>
      <c r="D438" s="20">
        <v>18</v>
      </c>
      <c r="E438" s="20">
        <f t="shared" si="20"/>
        <v>29</v>
      </c>
      <c r="F438" s="13" t="s">
        <v>820</v>
      </c>
    </row>
    <row r="439" spans="1:6" s="13" customFormat="1" ht="16.5" customHeight="1" x14ac:dyDescent="0.2">
      <c r="A439" s="18">
        <v>33</v>
      </c>
      <c r="B439" s="19" t="s">
        <v>306</v>
      </c>
      <c r="C439" s="20">
        <v>9</v>
      </c>
      <c r="D439" s="20">
        <v>13</v>
      </c>
      <c r="E439" s="20">
        <f t="shared" si="20"/>
        <v>22</v>
      </c>
      <c r="F439" s="13" t="s">
        <v>848</v>
      </c>
    </row>
    <row r="440" spans="1:6" s="13" customFormat="1" ht="16.5" customHeight="1" x14ac:dyDescent="0.2">
      <c r="A440" s="18">
        <v>34</v>
      </c>
      <c r="B440" s="19" t="s">
        <v>307</v>
      </c>
      <c r="C440" s="20">
        <v>9</v>
      </c>
      <c r="D440" s="20">
        <v>5</v>
      </c>
      <c r="E440" s="20">
        <f t="shared" si="20"/>
        <v>14</v>
      </c>
      <c r="F440" s="13" t="s">
        <v>837</v>
      </c>
    </row>
    <row r="441" spans="1:6" s="13" customFormat="1" ht="16.5" customHeight="1" x14ac:dyDescent="0.2">
      <c r="A441" s="18">
        <v>35</v>
      </c>
      <c r="B441" s="19" t="s">
        <v>308</v>
      </c>
      <c r="C441" s="20">
        <v>25</v>
      </c>
      <c r="D441" s="20">
        <v>31</v>
      </c>
      <c r="E441" s="20">
        <f t="shared" si="20"/>
        <v>56</v>
      </c>
      <c r="F441" s="13" t="s">
        <v>831</v>
      </c>
    </row>
    <row r="442" spans="1:6" s="13" customFormat="1" ht="16.5" customHeight="1" x14ac:dyDescent="0.2">
      <c r="A442" s="18">
        <v>36</v>
      </c>
      <c r="B442" s="19" t="s">
        <v>309</v>
      </c>
      <c r="C442" s="20">
        <v>10</v>
      </c>
      <c r="D442" s="20">
        <v>13</v>
      </c>
      <c r="E442" s="20">
        <f t="shared" si="20"/>
        <v>23</v>
      </c>
      <c r="F442" s="13" t="s">
        <v>849</v>
      </c>
    </row>
    <row r="443" spans="1:6" s="13" customFormat="1" ht="16.5" customHeight="1" x14ac:dyDescent="0.2">
      <c r="A443" s="18">
        <v>37</v>
      </c>
      <c r="B443" s="19" t="s">
        <v>299</v>
      </c>
      <c r="C443" s="20">
        <v>19</v>
      </c>
      <c r="D443" s="20">
        <v>18</v>
      </c>
      <c r="E443" s="20">
        <f t="shared" si="20"/>
        <v>37</v>
      </c>
      <c r="F443" s="13" t="s">
        <v>824</v>
      </c>
    </row>
    <row r="444" spans="1:6" s="13" customFormat="1" ht="16.5" customHeight="1" x14ac:dyDescent="0.2">
      <c r="A444" s="18">
        <v>38</v>
      </c>
      <c r="B444" s="19" t="s">
        <v>310</v>
      </c>
      <c r="C444" s="20">
        <v>6</v>
      </c>
      <c r="D444" s="20">
        <v>18</v>
      </c>
      <c r="E444" s="20">
        <f t="shared" si="20"/>
        <v>24</v>
      </c>
      <c r="F444" s="13" t="s">
        <v>833</v>
      </c>
    </row>
    <row r="445" spans="1:6" s="13" customFormat="1" ht="16.5" customHeight="1" x14ac:dyDescent="0.2">
      <c r="A445" s="18">
        <v>39</v>
      </c>
      <c r="B445" s="19" t="s">
        <v>313</v>
      </c>
      <c r="C445" s="20">
        <v>9</v>
      </c>
      <c r="D445" s="20">
        <v>16</v>
      </c>
      <c r="E445" s="20">
        <f t="shared" si="20"/>
        <v>25</v>
      </c>
      <c r="F445" s="13" t="s">
        <v>833</v>
      </c>
    </row>
    <row r="446" spans="1:6" s="13" customFormat="1" ht="16.5" customHeight="1" x14ac:dyDescent="0.2">
      <c r="A446" s="18">
        <v>40</v>
      </c>
      <c r="B446" s="19" t="s">
        <v>290</v>
      </c>
      <c r="C446" s="20">
        <v>16</v>
      </c>
      <c r="D446" s="20">
        <v>28</v>
      </c>
      <c r="E446" s="20">
        <f t="shared" si="20"/>
        <v>44</v>
      </c>
      <c r="F446" s="13" t="s">
        <v>821</v>
      </c>
    </row>
    <row r="447" spans="1:6" s="13" customFormat="1" ht="16.5" customHeight="1" x14ac:dyDescent="0.2">
      <c r="A447" s="18">
        <v>41</v>
      </c>
      <c r="B447" s="19" t="s">
        <v>277</v>
      </c>
      <c r="C447" s="20">
        <v>20</v>
      </c>
      <c r="D447" s="20">
        <v>14</v>
      </c>
      <c r="E447" s="20">
        <f t="shared" si="20"/>
        <v>34</v>
      </c>
      <c r="F447" s="13" t="s">
        <v>821</v>
      </c>
    </row>
    <row r="448" spans="1:6" s="13" customFormat="1" ht="16.5" customHeight="1" x14ac:dyDescent="0.2">
      <c r="A448" s="18">
        <v>42</v>
      </c>
      <c r="B448" s="19" t="s">
        <v>272</v>
      </c>
      <c r="C448" s="20">
        <v>3</v>
      </c>
      <c r="D448" s="20">
        <v>16</v>
      </c>
      <c r="E448" s="20">
        <f t="shared" si="20"/>
        <v>19</v>
      </c>
      <c r="F448" s="13" t="s">
        <v>850</v>
      </c>
    </row>
    <row r="449" spans="1:6" s="13" customFormat="1" ht="16.5" customHeight="1" x14ac:dyDescent="0.2">
      <c r="A449" s="18">
        <v>43</v>
      </c>
      <c r="B449" s="19" t="s">
        <v>271</v>
      </c>
      <c r="C449" s="20">
        <v>2</v>
      </c>
      <c r="D449" s="20">
        <v>5</v>
      </c>
      <c r="E449" s="20">
        <f t="shared" si="20"/>
        <v>7</v>
      </c>
      <c r="F449" s="13" t="s">
        <v>838</v>
      </c>
    </row>
    <row r="450" spans="1:6" s="13" customFormat="1" ht="16.5" customHeight="1" x14ac:dyDescent="0.2">
      <c r="A450" s="18">
        <v>44</v>
      </c>
      <c r="B450" s="19" t="s">
        <v>291</v>
      </c>
      <c r="C450" s="20">
        <v>13</v>
      </c>
      <c r="D450" s="20">
        <v>0</v>
      </c>
      <c r="E450" s="20">
        <f t="shared" si="20"/>
        <v>13</v>
      </c>
      <c r="F450" s="13" t="s">
        <v>825</v>
      </c>
    </row>
    <row r="451" spans="1:6" s="13" customFormat="1" ht="18" customHeight="1" x14ac:dyDescent="0.2">
      <c r="A451" s="22" t="s">
        <v>59</v>
      </c>
      <c r="B451" s="21"/>
      <c r="C451" s="24">
        <f>SUM(C407:C450)</f>
        <v>1181</v>
      </c>
      <c r="D451" s="24">
        <f>SUM(D407:D450)</f>
        <v>404</v>
      </c>
      <c r="E451" s="24">
        <f>SUM(E407:E450)</f>
        <v>1585</v>
      </c>
    </row>
    <row r="452" spans="1:6" s="13" customFormat="1" ht="9.9499999999999993" customHeight="1" x14ac:dyDescent="0.2">
      <c r="A452" s="28"/>
      <c r="B452" s="29"/>
      <c r="C452" s="30"/>
      <c r="D452" s="30"/>
      <c r="E452" s="30"/>
    </row>
    <row r="453" spans="1:6" s="13" customFormat="1" ht="18" customHeight="1" x14ac:dyDescent="0.2">
      <c r="A453" s="73" t="s">
        <v>110</v>
      </c>
      <c r="B453" s="74"/>
      <c r="C453" s="74"/>
      <c r="D453" s="74"/>
      <c r="E453" s="75"/>
    </row>
    <row r="454" spans="1:6" s="13" customFormat="1" ht="18" customHeight="1" x14ac:dyDescent="0.2">
      <c r="A454" s="73" t="s">
        <v>111</v>
      </c>
      <c r="B454" s="74"/>
      <c r="C454" s="74"/>
      <c r="D454" s="74"/>
      <c r="E454" s="75"/>
    </row>
    <row r="455" spans="1:6" s="13" customFormat="1" ht="16.5" customHeight="1" x14ac:dyDescent="0.2">
      <c r="A455" s="18">
        <v>1</v>
      </c>
      <c r="B455" s="19" t="s">
        <v>186</v>
      </c>
      <c r="C455" s="20">
        <v>59</v>
      </c>
      <c r="D455" s="20">
        <v>0</v>
      </c>
      <c r="E455" s="20">
        <f t="shared" ref="E455:E500" si="21">SUM(C455:D455)</f>
        <v>59</v>
      </c>
      <c r="F455" s="13" t="s">
        <v>800</v>
      </c>
    </row>
    <row r="456" spans="1:6" s="13" customFormat="1" ht="16.5" customHeight="1" x14ac:dyDescent="0.2">
      <c r="A456" s="18">
        <v>2</v>
      </c>
      <c r="B456" s="19" t="s">
        <v>181</v>
      </c>
      <c r="C456" s="20">
        <v>51</v>
      </c>
      <c r="D456" s="20">
        <v>1</v>
      </c>
      <c r="E456" s="20">
        <f t="shared" si="21"/>
        <v>52</v>
      </c>
      <c r="F456" s="13" t="s">
        <v>802</v>
      </c>
    </row>
    <row r="457" spans="1:6" s="13" customFormat="1" ht="16.5" customHeight="1" x14ac:dyDescent="0.2">
      <c r="A457" s="18">
        <v>3</v>
      </c>
      <c r="B457" s="19" t="s">
        <v>178</v>
      </c>
      <c r="C457" s="20">
        <v>45</v>
      </c>
      <c r="D457" s="20">
        <v>0</v>
      </c>
      <c r="E457" s="20">
        <f t="shared" si="21"/>
        <v>45</v>
      </c>
      <c r="F457" s="13" t="s">
        <v>804</v>
      </c>
    </row>
    <row r="458" spans="1:6" s="13" customFormat="1" ht="16.5" customHeight="1" x14ac:dyDescent="0.2">
      <c r="A458" s="18">
        <v>4</v>
      </c>
      <c r="B458" s="19" t="s">
        <v>182</v>
      </c>
      <c r="C458" s="20">
        <v>25</v>
      </c>
      <c r="D458" s="20">
        <v>2</v>
      </c>
      <c r="E458" s="20">
        <f t="shared" si="21"/>
        <v>27</v>
      </c>
      <c r="F458" s="13" t="s">
        <v>847</v>
      </c>
    </row>
    <row r="459" spans="1:6" s="13" customFormat="1" ht="16.5" customHeight="1" x14ac:dyDescent="0.2">
      <c r="A459" s="18">
        <v>5</v>
      </c>
      <c r="B459" s="19" t="s">
        <v>190</v>
      </c>
      <c r="C459" s="20">
        <v>41</v>
      </c>
      <c r="D459" s="20">
        <v>0</v>
      </c>
      <c r="E459" s="20">
        <f t="shared" si="21"/>
        <v>41</v>
      </c>
      <c r="F459" s="13" t="s">
        <v>806</v>
      </c>
    </row>
    <row r="460" spans="1:6" s="13" customFormat="1" ht="16.5" customHeight="1" x14ac:dyDescent="0.2">
      <c r="A460" s="18">
        <v>6</v>
      </c>
      <c r="B460" s="19" t="s">
        <v>207</v>
      </c>
      <c r="C460" s="20">
        <v>40</v>
      </c>
      <c r="D460" s="20">
        <v>0</v>
      </c>
      <c r="E460" s="20">
        <f t="shared" si="21"/>
        <v>40</v>
      </c>
      <c r="F460" s="13" t="s">
        <v>807</v>
      </c>
    </row>
    <row r="461" spans="1:6" s="13" customFormat="1" ht="16.5" customHeight="1" x14ac:dyDescent="0.2">
      <c r="A461" s="18">
        <v>7</v>
      </c>
      <c r="B461" s="19" t="s">
        <v>170</v>
      </c>
      <c r="C461" s="20">
        <v>33</v>
      </c>
      <c r="D461" s="20">
        <v>0</v>
      </c>
      <c r="E461" s="20">
        <f t="shared" si="21"/>
        <v>33</v>
      </c>
      <c r="F461" s="13" t="s">
        <v>807</v>
      </c>
    </row>
    <row r="462" spans="1:6" s="13" customFormat="1" ht="16.5" customHeight="1" x14ac:dyDescent="0.2">
      <c r="A462" s="18">
        <v>8</v>
      </c>
      <c r="B462" s="19" t="s">
        <v>180</v>
      </c>
      <c r="C462" s="20">
        <v>73</v>
      </c>
      <c r="D462" s="20">
        <v>0</v>
      </c>
      <c r="E462" s="20">
        <f t="shared" si="21"/>
        <v>73</v>
      </c>
      <c r="F462" s="13" t="s">
        <v>809</v>
      </c>
    </row>
    <row r="463" spans="1:6" s="13" customFormat="1" ht="16.5" customHeight="1" x14ac:dyDescent="0.2">
      <c r="A463" s="18">
        <v>9</v>
      </c>
      <c r="B463" s="19" t="s">
        <v>179</v>
      </c>
      <c r="C463" s="20">
        <v>33</v>
      </c>
      <c r="D463" s="20">
        <v>0</v>
      </c>
      <c r="E463" s="20">
        <f t="shared" si="21"/>
        <v>33</v>
      </c>
      <c r="F463" s="13" t="s">
        <v>810</v>
      </c>
    </row>
    <row r="464" spans="1:6" s="13" customFormat="1" ht="16.5" customHeight="1" x14ac:dyDescent="0.2">
      <c r="A464" s="18">
        <v>10</v>
      </c>
      <c r="B464" s="19" t="s">
        <v>208</v>
      </c>
      <c r="C464" s="20">
        <v>29</v>
      </c>
      <c r="D464" s="20">
        <v>0</v>
      </c>
      <c r="E464" s="20">
        <f t="shared" si="21"/>
        <v>29</v>
      </c>
      <c r="F464" s="13" t="s">
        <v>846</v>
      </c>
    </row>
    <row r="465" spans="1:6" s="13" customFormat="1" ht="16.5" customHeight="1" x14ac:dyDescent="0.2">
      <c r="A465" s="18">
        <v>11</v>
      </c>
      <c r="B465" s="19" t="s">
        <v>185</v>
      </c>
      <c r="C465" s="20">
        <v>55</v>
      </c>
      <c r="D465" s="20">
        <v>0</v>
      </c>
      <c r="E465" s="20">
        <f t="shared" si="21"/>
        <v>55</v>
      </c>
      <c r="F465" s="13" t="s">
        <v>836</v>
      </c>
    </row>
    <row r="466" spans="1:6" s="13" customFormat="1" ht="16.5" customHeight="1" x14ac:dyDescent="0.2">
      <c r="A466" s="18">
        <v>12</v>
      </c>
      <c r="B466" s="19" t="s">
        <v>175</v>
      </c>
      <c r="C466" s="20">
        <v>55</v>
      </c>
      <c r="D466" s="20">
        <v>0</v>
      </c>
      <c r="E466" s="20">
        <f t="shared" si="21"/>
        <v>55</v>
      </c>
      <c r="F466" s="13" t="s">
        <v>836</v>
      </c>
    </row>
    <row r="467" spans="1:6" s="13" customFormat="1" ht="16.5" customHeight="1" x14ac:dyDescent="0.2">
      <c r="A467" s="18">
        <v>13</v>
      </c>
      <c r="B467" s="19" t="s">
        <v>176</v>
      </c>
      <c r="C467" s="20">
        <v>51</v>
      </c>
      <c r="D467" s="20">
        <v>0</v>
      </c>
      <c r="E467" s="20">
        <f t="shared" si="21"/>
        <v>51</v>
      </c>
      <c r="F467" s="13" t="s">
        <v>836</v>
      </c>
    </row>
    <row r="468" spans="1:6" s="13" customFormat="1" ht="16.5" customHeight="1" x14ac:dyDescent="0.2">
      <c r="A468" s="18">
        <v>14</v>
      </c>
      <c r="B468" s="19" t="s">
        <v>172</v>
      </c>
      <c r="C468" s="20">
        <v>57</v>
      </c>
      <c r="D468" s="20">
        <v>0</v>
      </c>
      <c r="E468" s="20">
        <f t="shared" si="21"/>
        <v>57</v>
      </c>
      <c r="F468" s="13" t="s">
        <v>836</v>
      </c>
    </row>
    <row r="469" spans="1:6" s="13" customFormat="1" ht="16.5" customHeight="1" x14ac:dyDescent="0.2">
      <c r="A469" s="18">
        <v>15</v>
      </c>
      <c r="B469" s="19" t="s">
        <v>173</v>
      </c>
      <c r="C469" s="20">
        <v>54</v>
      </c>
      <c r="D469" s="20">
        <v>0</v>
      </c>
      <c r="E469" s="20">
        <f t="shared" si="21"/>
        <v>54</v>
      </c>
      <c r="F469" s="13" t="s">
        <v>836</v>
      </c>
    </row>
    <row r="470" spans="1:6" s="13" customFormat="1" ht="16.5" customHeight="1" x14ac:dyDescent="0.2">
      <c r="A470" s="18">
        <v>16</v>
      </c>
      <c r="B470" s="19" t="s">
        <v>165</v>
      </c>
      <c r="C470" s="20">
        <v>52</v>
      </c>
      <c r="D470" s="20">
        <v>0</v>
      </c>
      <c r="E470" s="20">
        <f t="shared" si="21"/>
        <v>52</v>
      </c>
      <c r="F470" s="13" t="s">
        <v>836</v>
      </c>
    </row>
    <row r="471" spans="1:6" s="13" customFormat="1" ht="16.5" customHeight="1" x14ac:dyDescent="0.2">
      <c r="A471" s="18">
        <v>17</v>
      </c>
      <c r="B471" s="19" t="s">
        <v>184</v>
      </c>
      <c r="C471" s="20">
        <v>2</v>
      </c>
      <c r="D471" s="20">
        <v>19</v>
      </c>
      <c r="E471" s="20">
        <f t="shared" si="21"/>
        <v>21</v>
      </c>
      <c r="F471" s="13" t="s">
        <v>812</v>
      </c>
    </row>
    <row r="472" spans="1:6" s="13" customFormat="1" ht="16.5" customHeight="1" x14ac:dyDescent="0.2">
      <c r="A472" s="18">
        <v>18</v>
      </c>
      <c r="B472" s="19" t="s">
        <v>177</v>
      </c>
      <c r="C472" s="20">
        <v>25</v>
      </c>
      <c r="D472" s="20">
        <v>2</v>
      </c>
      <c r="E472" s="20">
        <f t="shared" si="21"/>
        <v>27</v>
      </c>
      <c r="F472" s="13" t="s">
        <v>813</v>
      </c>
    </row>
    <row r="473" spans="1:6" s="13" customFormat="1" ht="16.5" customHeight="1" x14ac:dyDescent="0.2">
      <c r="A473" s="18">
        <v>19</v>
      </c>
      <c r="B473" s="19" t="s">
        <v>183</v>
      </c>
      <c r="C473" s="20">
        <v>70</v>
      </c>
      <c r="D473" s="20">
        <v>0</v>
      </c>
      <c r="E473" s="20">
        <f t="shared" si="21"/>
        <v>70</v>
      </c>
      <c r="F473" s="13" t="s">
        <v>835</v>
      </c>
    </row>
    <row r="474" spans="1:6" s="13" customFormat="1" ht="16.5" customHeight="1" x14ac:dyDescent="0.2">
      <c r="A474" s="18">
        <v>20</v>
      </c>
      <c r="B474" s="19" t="s">
        <v>200</v>
      </c>
      <c r="C474" s="20">
        <v>30</v>
      </c>
      <c r="D474" s="20">
        <v>18</v>
      </c>
      <c r="E474" s="20">
        <f t="shared" si="21"/>
        <v>48</v>
      </c>
      <c r="F474" s="13" t="s">
        <v>823</v>
      </c>
    </row>
    <row r="475" spans="1:6" s="13" customFormat="1" ht="16.5" customHeight="1" x14ac:dyDescent="0.2">
      <c r="A475" s="18">
        <v>21</v>
      </c>
      <c r="B475" s="19" t="s">
        <v>171</v>
      </c>
      <c r="C475" s="20">
        <v>31</v>
      </c>
      <c r="D475" s="20">
        <v>14</v>
      </c>
      <c r="E475" s="20">
        <f t="shared" si="21"/>
        <v>45</v>
      </c>
      <c r="F475" s="13" t="s">
        <v>823</v>
      </c>
    </row>
    <row r="476" spans="1:6" s="13" customFormat="1" ht="16.5" customHeight="1" x14ac:dyDescent="0.2">
      <c r="A476" s="18">
        <v>22</v>
      </c>
      <c r="B476" s="19" t="s">
        <v>163</v>
      </c>
      <c r="C476" s="20">
        <v>28</v>
      </c>
      <c r="D476" s="20">
        <v>14</v>
      </c>
      <c r="E476" s="20">
        <f t="shared" si="21"/>
        <v>42</v>
      </c>
      <c r="F476" s="13" t="s">
        <v>823</v>
      </c>
    </row>
    <row r="477" spans="1:6" s="13" customFormat="1" ht="16.5" customHeight="1" x14ac:dyDescent="0.2">
      <c r="A477" s="18">
        <v>23</v>
      </c>
      <c r="B477" s="19" t="s">
        <v>201</v>
      </c>
      <c r="C477" s="20">
        <v>35</v>
      </c>
      <c r="D477" s="20">
        <v>3</v>
      </c>
      <c r="E477" s="20">
        <f t="shared" si="21"/>
        <v>38</v>
      </c>
      <c r="F477" s="13" t="s">
        <v>815</v>
      </c>
    </row>
    <row r="478" spans="1:6" s="13" customFormat="1" ht="16.5" customHeight="1" x14ac:dyDescent="0.2">
      <c r="A478" s="18">
        <v>24</v>
      </c>
      <c r="B478" s="19" t="s">
        <v>187</v>
      </c>
      <c r="C478" s="20">
        <v>37</v>
      </c>
      <c r="D478" s="20">
        <v>18</v>
      </c>
      <c r="E478" s="20">
        <f t="shared" si="21"/>
        <v>55</v>
      </c>
      <c r="F478" s="13" t="s">
        <v>828</v>
      </c>
    </row>
    <row r="479" spans="1:6" s="13" customFormat="1" ht="16.5" customHeight="1" x14ac:dyDescent="0.2">
      <c r="A479" s="18">
        <v>25</v>
      </c>
      <c r="B479" s="19" t="s">
        <v>167</v>
      </c>
      <c r="C479" s="20">
        <v>35</v>
      </c>
      <c r="D479" s="20">
        <v>12</v>
      </c>
      <c r="E479" s="20">
        <f t="shared" si="21"/>
        <v>47</v>
      </c>
      <c r="F479" s="13" t="s">
        <v>828</v>
      </c>
    </row>
    <row r="480" spans="1:6" s="13" customFormat="1" ht="16.5" customHeight="1" x14ac:dyDescent="0.2">
      <c r="A480" s="18">
        <v>26</v>
      </c>
      <c r="B480" s="19" t="s">
        <v>206</v>
      </c>
      <c r="C480" s="20">
        <v>28</v>
      </c>
      <c r="D480" s="20">
        <v>13</v>
      </c>
      <c r="E480" s="20">
        <f t="shared" si="21"/>
        <v>41</v>
      </c>
      <c r="F480" s="13" t="s">
        <v>816</v>
      </c>
    </row>
    <row r="481" spans="1:6" s="13" customFormat="1" ht="16.5" customHeight="1" x14ac:dyDescent="0.2">
      <c r="A481" s="18">
        <v>27</v>
      </c>
      <c r="B481" s="19" t="s">
        <v>192</v>
      </c>
      <c r="C481" s="20">
        <v>49</v>
      </c>
      <c r="D481" s="20">
        <v>1</v>
      </c>
      <c r="E481" s="20">
        <f t="shared" si="21"/>
        <v>50</v>
      </c>
      <c r="F481" s="13" t="s">
        <v>817</v>
      </c>
    </row>
    <row r="482" spans="1:6" s="13" customFormat="1" ht="16.5" customHeight="1" x14ac:dyDescent="0.2">
      <c r="A482" s="18">
        <v>28</v>
      </c>
      <c r="B482" s="19" t="s">
        <v>174</v>
      </c>
      <c r="C482" s="20">
        <v>48</v>
      </c>
      <c r="D482" s="20">
        <v>0</v>
      </c>
      <c r="E482" s="20">
        <f t="shared" si="21"/>
        <v>48</v>
      </c>
      <c r="F482" s="13" t="s">
        <v>817</v>
      </c>
    </row>
    <row r="483" spans="1:6" s="13" customFormat="1" ht="16.5" customHeight="1" x14ac:dyDescent="0.2">
      <c r="A483" s="18">
        <v>29</v>
      </c>
      <c r="B483" s="19" t="s">
        <v>169</v>
      </c>
      <c r="C483" s="20">
        <v>48</v>
      </c>
      <c r="D483" s="20">
        <v>0</v>
      </c>
      <c r="E483" s="20">
        <f t="shared" si="21"/>
        <v>48</v>
      </c>
      <c r="F483" s="13" t="s">
        <v>817</v>
      </c>
    </row>
    <row r="484" spans="1:6" s="13" customFormat="1" ht="16.5" customHeight="1" x14ac:dyDescent="0.2">
      <c r="A484" s="18">
        <v>30</v>
      </c>
      <c r="B484" s="19" t="s">
        <v>197</v>
      </c>
      <c r="C484" s="20">
        <v>52</v>
      </c>
      <c r="D484" s="20">
        <v>5</v>
      </c>
      <c r="E484" s="20">
        <f t="shared" si="21"/>
        <v>57</v>
      </c>
      <c r="F484" s="13" t="s">
        <v>818</v>
      </c>
    </row>
    <row r="485" spans="1:6" s="13" customFormat="1" ht="16.5" customHeight="1" x14ac:dyDescent="0.2">
      <c r="A485" s="18">
        <v>31</v>
      </c>
      <c r="B485" s="19" t="s">
        <v>193</v>
      </c>
      <c r="C485" s="20">
        <v>28</v>
      </c>
      <c r="D485" s="20">
        <v>17</v>
      </c>
      <c r="E485" s="20">
        <f t="shared" si="21"/>
        <v>45</v>
      </c>
      <c r="F485" s="13" t="s">
        <v>829</v>
      </c>
    </row>
    <row r="486" spans="1:6" s="13" customFormat="1" ht="16.5" customHeight="1" x14ac:dyDescent="0.2">
      <c r="A486" s="18">
        <v>32</v>
      </c>
      <c r="B486" s="19" t="s">
        <v>199</v>
      </c>
      <c r="C486" s="20">
        <v>10</v>
      </c>
      <c r="D486" s="20">
        <v>22</v>
      </c>
      <c r="E486" s="20">
        <f t="shared" si="21"/>
        <v>32</v>
      </c>
      <c r="F486" s="13" t="s">
        <v>830</v>
      </c>
    </row>
    <row r="487" spans="1:6" s="13" customFormat="1" ht="16.5" customHeight="1" x14ac:dyDescent="0.2">
      <c r="A487" s="18">
        <v>33</v>
      </c>
      <c r="B487" s="19" t="s">
        <v>188</v>
      </c>
      <c r="C487" s="20">
        <v>17</v>
      </c>
      <c r="D487" s="20">
        <v>34</v>
      </c>
      <c r="E487" s="20">
        <f t="shared" si="21"/>
        <v>51</v>
      </c>
      <c r="F487" s="13" t="s">
        <v>819</v>
      </c>
    </row>
    <row r="488" spans="1:6" s="13" customFormat="1" ht="16.5" customHeight="1" x14ac:dyDescent="0.2">
      <c r="A488" s="18">
        <v>34</v>
      </c>
      <c r="B488" s="19" t="s">
        <v>194</v>
      </c>
      <c r="C488" s="20">
        <v>11</v>
      </c>
      <c r="D488" s="20">
        <v>26</v>
      </c>
      <c r="E488" s="20">
        <f t="shared" si="21"/>
        <v>37</v>
      </c>
      <c r="F488" s="13" t="s">
        <v>820</v>
      </c>
    </row>
    <row r="489" spans="1:6" s="13" customFormat="1" ht="16.5" customHeight="1" x14ac:dyDescent="0.2">
      <c r="A489" s="18">
        <v>35</v>
      </c>
      <c r="B489" s="19" t="s">
        <v>168</v>
      </c>
      <c r="C489" s="20">
        <v>22</v>
      </c>
      <c r="D489" s="20">
        <v>16</v>
      </c>
      <c r="E489" s="20">
        <f t="shared" si="21"/>
        <v>38</v>
      </c>
      <c r="F489" s="13" t="s">
        <v>820</v>
      </c>
    </row>
    <row r="490" spans="1:6" s="13" customFormat="1" ht="16.5" customHeight="1" x14ac:dyDescent="0.2">
      <c r="A490" s="18">
        <v>36</v>
      </c>
      <c r="B490" s="19" t="s">
        <v>195</v>
      </c>
      <c r="C490" s="20">
        <v>10</v>
      </c>
      <c r="D490" s="20">
        <v>18</v>
      </c>
      <c r="E490" s="20">
        <f t="shared" si="21"/>
        <v>28</v>
      </c>
      <c r="F490" s="13" t="s">
        <v>848</v>
      </c>
    </row>
    <row r="491" spans="1:6" s="13" customFormat="1" ht="16.5" customHeight="1" x14ac:dyDescent="0.2">
      <c r="A491" s="18">
        <v>37</v>
      </c>
      <c r="B491" s="19" t="s">
        <v>196</v>
      </c>
      <c r="C491" s="20">
        <v>9</v>
      </c>
      <c r="D491" s="20">
        <v>36</v>
      </c>
      <c r="E491" s="20">
        <f t="shared" si="21"/>
        <v>45</v>
      </c>
      <c r="F491" s="13" t="s">
        <v>831</v>
      </c>
    </row>
    <row r="492" spans="1:6" s="13" customFormat="1" ht="16.5" customHeight="1" x14ac:dyDescent="0.2">
      <c r="A492" s="18">
        <v>38</v>
      </c>
      <c r="B492" s="19" t="s">
        <v>198</v>
      </c>
      <c r="C492" s="20">
        <v>30</v>
      </c>
      <c r="D492" s="20">
        <v>21</v>
      </c>
      <c r="E492" s="20">
        <f t="shared" si="21"/>
        <v>51</v>
      </c>
      <c r="F492" s="13" t="s">
        <v>849</v>
      </c>
    </row>
    <row r="493" spans="1:6" s="13" customFormat="1" ht="16.5" customHeight="1" x14ac:dyDescent="0.2">
      <c r="A493" s="18">
        <v>39</v>
      </c>
      <c r="B493" s="19" t="s">
        <v>202</v>
      </c>
      <c r="C493" s="20">
        <v>17</v>
      </c>
      <c r="D493" s="20">
        <v>13</v>
      </c>
      <c r="E493" s="20">
        <f t="shared" si="21"/>
        <v>30</v>
      </c>
      <c r="F493" s="13" t="s">
        <v>824</v>
      </c>
    </row>
    <row r="494" spans="1:6" s="13" customFormat="1" ht="16.5" customHeight="1" x14ac:dyDescent="0.2">
      <c r="A494" s="18">
        <v>40</v>
      </c>
      <c r="B494" s="19" t="s">
        <v>189</v>
      </c>
      <c r="C494" s="20">
        <v>12</v>
      </c>
      <c r="D494" s="20">
        <v>38</v>
      </c>
      <c r="E494" s="20">
        <f t="shared" si="21"/>
        <v>50</v>
      </c>
      <c r="F494" s="13" t="s">
        <v>833</v>
      </c>
    </row>
    <row r="495" spans="1:6" s="13" customFormat="1" ht="16.5" customHeight="1" x14ac:dyDescent="0.2">
      <c r="A495" s="18">
        <v>41</v>
      </c>
      <c r="B495" s="19" t="s">
        <v>164</v>
      </c>
      <c r="C495" s="20">
        <v>19</v>
      </c>
      <c r="D495" s="20">
        <v>28</v>
      </c>
      <c r="E495" s="20">
        <f t="shared" si="21"/>
        <v>47</v>
      </c>
      <c r="F495" s="13" t="s">
        <v>833</v>
      </c>
    </row>
    <row r="496" spans="1:6" s="13" customFormat="1" ht="16.5" customHeight="1" x14ac:dyDescent="0.2">
      <c r="A496" s="18">
        <v>42</v>
      </c>
      <c r="B496" s="19" t="s">
        <v>203</v>
      </c>
      <c r="C496" s="20">
        <v>21</v>
      </c>
      <c r="D496" s="20">
        <v>23</v>
      </c>
      <c r="E496" s="20">
        <f t="shared" si="21"/>
        <v>44</v>
      </c>
      <c r="F496" s="13" t="s">
        <v>821</v>
      </c>
    </row>
    <row r="497" spans="1:6" s="13" customFormat="1" ht="16.5" customHeight="1" x14ac:dyDescent="0.2">
      <c r="A497" s="18">
        <v>43</v>
      </c>
      <c r="B497" s="19" t="s">
        <v>166</v>
      </c>
      <c r="C497" s="20">
        <v>23</v>
      </c>
      <c r="D497" s="20">
        <v>22</v>
      </c>
      <c r="E497" s="20">
        <f t="shared" si="21"/>
        <v>45</v>
      </c>
      <c r="F497" s="13" t="s">
        <v>821</v>
      </c>
    </row>
    <row r="498" spans="1:6" s="13" customFormat="1" ht="16.5" customHeight="1" x14ac:dyDescent="0.2">
      <c r="A498" s="18">
        <v>44</v>
      </c>
      <c r="B498" s="19" t="s">
        <v>204</v>
      </c>
      <c r="C498" s="20">
        <v>1</v>
      </c>
      <c r="D498" s="20">
        <v>21</v>
      </c>
      <c r="E498" s="20">
        <f t="shared" si="21"/>
        <v>22</v>
      </c>
      <c r="F498" s="13" t="s">
        <v>850</v>
      </c>
    </row>
    <row r="499" spans="1:6" s="13" customFormat="1" ht="16.5" customHeight="1" x14ac:dyDescent="0.2">
      <c r="A499" s="18">
        <v>45</v>
      </c>
      <c r="B499" s="19" t="s">
        <v>205</v>
      </c>
      <c r="C499" s="20">
        <v>7</v>
      </c>
      <c r="D499" s="20">
        <v>16</v>
      </c>
      <c r="E499" s="20">
        <f t="shared" si="21"/>
        <v>23</v>
      </c>
      <c r="F499" s="13" t="s">
        <v>838</v>
      </c>
    </row>
    <row r="500" spans="1:6" s="13" customFormat="1" ht="16.5" customHeight="1" x14ac:dyDescent="0.2">
      <c r="A500" s="18">
        <v>46</v>
      </c>
      <c r="B500" s="19" t="s">
        <v>191</v>
      </c>
      <c r="C500" s="20">
        <v>22</v>
      </c>
      <c r="D500" s="20">
        <v>0</v>
      </c>
      <c r="E500" s="20">
        <f t="shared" si="21"/>
        <v>22</v>
      </c>
      <c r="F500" s="13" t="s">
        <v>825</v>
      </c>
    </row>
    <row r="501" spans="1:6" s="13" customFormat="1" ht="18" customHeight="1" x14ac:dyDescent="0.2">
      <c r="A501" s="22" t="s">
        <v>59</v>
      </c>
      <c r="B501" s="21"/>
      <c r="C501" s="24">
        <f>SUM(C455:C500)</f>
        <v>1530</v>
      </c>
      <c r="D501" s="24">
        <f>SUM(D455:D500)</f>
        <v>473</v>
      </c>
      <c r="E501" s="24">
        <f>SUM(E455:E500)</f>
        <v>2003</v>
      </c>
    </row>
    <row r="502" spans="1:6" s="13" customFormat="1" ht="9.9499999999999993" customHeight="1" x14ac:dyDescent="0.2">
      <c r="A502" s="28"/>
      <c r="B502" s="29"/>
      <c r="C502" s="30"/>
      <c r="D502" s="30"/>
      <c r="E502" s="30"/>
    </row>
    <row r="503" spans="1:6" s="13" customFormat="1" ht="18" customHeight="1" x14ac:dyDescent="0.2">
      <c r="A503" s="73" t="s">
        <v>559</v>
      </c>
      <c r="B503" s="74"/>
      <c r="C503" s="74"/>
      <c r="D503" s="74"/>
      <c r="E503" s="75"/>
    </row>
    <row r="504" spans="1:6" s="13" customFormat="1" ht="18" customHeight="1" x14ac:dyDescent="0.2">
      <c r="A504" s="73" t="s">
        <v>315</v>
      </c>
      <c r="B504" s="74"/>
      <c r="C504" s="74"/>
      <c r="D504" s="74"/>
      <c r="E504" s="75"/>
    </row>
    <row r="505" spans="1:6" s="13" customFormat="1" ht="18" customHeight="1" x14ac:dyDescent="0.2">
      <c r="A505" s="18">
        <v>1</v>
      </c>
      <c r="B505" s="19" t="s">
        <v>560</v>
      </c>
      <c r="C505" s="20">
        <v>1</v>
      </c>
      <c r="D505" s="20">
        <v>0</v>
      </c>
      <c r="E505" s="20">
        <f>SUM(C505:D505)</f>
        <v>1</v>
      </c>
      <c r="F505" s="13" t="s">
        <v>800</v>
      </c>
    </row>
    <row r="506" spans="1:6" s="13" customFormat="1" ht="18" customHeight="1" x14ac:dyDescent="0.2">
      <c r="A506" s="22" t="s">
        <v>59</v>
      </c>
      <c r="B506" s="21"/>
      <c r="C506" s="24">
        <f>SUM(C505:C505)</f>
        <v>1</v>
      </c>
      <c r="D506" s="24">
        <f>SUM(D505:D505)</f>
        <v>0</v>
      </c>
      <c r="E506" s="24">
        <f>SUM(E505:E505)</f>
        <v>1</v>
      </c>
    </row>
    <row r="507" spans="1:6" s="13" customFormat="1" ht="9.9499999999999993" customHeight="1" x14ac:dyDescent="0.2">
      <c r="A507" s="28"/>
      <c r="B507" s="29"/>
      <c r="C507" s="30"/>
      <c r="D507" s="30"/>
      <c r="E507" s="30"/>
    </row>
    <row r="508" spans="1:6" s="13" customFormat="1" ht="18" customHeight="1" x14ac:dyDescent="0.2">
      <c r="A508" s="73" t="s">
        <v>314</v>
      </c>
      <c r="B508" s="74"/>
      <c r="C508" s="74"/>
      <c r="D508" s="74"/>
      <c r="E508" s="75"/>
    </row>
    <row r="509" spans="1:6" s="13" customFormat="1" ht="18" customHeight="1" x14ac:dyDescent="0.2">
      <c r="A509" s="73" t="s">
        <v>315</v>
      </c>
      <c r="B509" s="74"/>
      <c r="C509" s="74"/>
      <c r="D509" s="74"/>
      <c r="E509" s="75"/>
    </row>
    <row r="510" spans="1:6" s="13" customFormat="1" ht="18" customHeight="1" x14ac:dyDescent="0.2">
      <c r="A510" s="18">
        <v>1</v>
      </c>
      <c r="B510" s="19" t="s">
        <v>316</v>
      </c>
      <c r="C510" s="20">
        <v>1</v>
      </c>
      <c r="D510" s="20">
        <v>0</v>
      </c>
      <c r="E510" s="20">
        <f>SUM(C510:D510)</f>
        <v>1</v>
      </c>
      <c r="F510" s="13" t="s">
        <v>816</v>
      </c>
    </row>
    <row r="511" spans="1:6" s="13" customFormat="1" ht="18" customHeight="1" x14ac:dyDescent="0.2">
      <c r="A511" s="22" t="s">
        <v>59</v>
      </c>
      <c r="B511" s="21"/>
      <c r="C511" s="24">
        <f>SUM(C510:C510)</f>
        <v>1</v>
      </c>
      <c r="D511" s="24">
        <f>SUM(D510:D510)</f>
        <v>0</v>
      </c>
      <c r="E511" s="24">
        <f>SUM(E510:E510)</f>
        <v>1</v>
      </c>
    </row>
    <row r="512" spans="1:6" s="13" customFormat="1" ht="9.9499999999999993" customHeight="1" x14ac:dyDescent="0.2">
      <c r="A512" s="28"/>
      <c r="B512" s="29"/>
      <c r="C512" s="30"/>
      <c r="D512" s="30"/>
      <c r="E512" s="30"/>
    </row>
    <row r="513" spans="1:245" s="13" customFormat="1" ht="18" customHeight="1" x14ac:dyDescent="0.2">
      <c r="A513" s="73" t="s">
        <v>564</v>
      </c>
      <c r="B513" s="74"/>
      <c r="C513" s="74"/>
      <c r="D513" s="74"/>
      <c r="E513" s="75"/>
    </row>
    <row r="514" spans="1:245" s="13" customFormat="1" ht="18" customHeight="1" x14ac:dyDescent="0.2">
      <c r="A514" s="73" t="s">
        <v>565</v>
      </c>
      <c r="B514" s="74"/>
      <c r="C514" s="74"/>
      <c r="D514" s="74"/>
      <c r="E514" s="75"/>
    </row>
    <row r="515" spans="1:245" s="13" customFormat="1" ht="18" customHeight="1" x14ac:dyDescent="0.2">
      <c r="A515" s="18">
        <v>1</v>
      </c>
      <c r="B515" s="19" t="s">
        <v>652</v>
      </c>
      <c r="C515" s="20">
        <v>4</v>
      </c>
      <c r="D515" s="20">
        <v>0</v>
      </c>
      <c r="E515" s="20">
        <f t="shared" ref="E515" si="22">SUM(C515:D515)</f>
        <v>4</v>
      </c>
      <c r="F515" s="13" t="s">
        <v>800</v>
      </c>
    </row>
    <row r="516" spans="1:245" s="13" customFormat="1" ht="18" customHeight="1" x14ac:dyDescent="0.2">
      <c r="A516" s="22" t="s">
        <v>59</v>
      </c>
      <c r="B516" s="21"/>
      <c r="C516" s="24">
        <f>SUM(C515:C515)</f>
        <v>4</v>
      </c>
      <c r="D516" s="24">
        <f>SUM(D515:D515)</f>
        <v>0</v>
      </c>
      <c r="E516" s="24">
        <f>SUM(E515:E515)</f>
        <v>4</v>
      </c>
    </row>
    <row r="517" spans="1:245" s="13" customFormat="1" ht="9.9499999999999993" customHeight="1" x14ac:dyDescent="0.2">
      <c r="A517" s="28"/>
      <c r="B517" s="29"/>
      <c r="C517" s="30"/>
      <c r="D517" s="30"/>
      <c r="E517" s="30"/>
    </row>
    <row r="518" spans="1:245" s="38" customFormat="1" ht="15" customHeight="1" x14ac:dyDescent="0.25">
      <c r="A518" s="33"/>
      <c r="B518" s="34"/>
      <c r="C518" s="35"/>
      <c r="D518" s="36"/>
      <c r="E518" s="36"/>
      <c r="F518" s="37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P518" s="12"/>
      <c r="DQ518" s="12"/>
      <c r="DR518" s="12"/>
      <c r="DS518" s="12"/>
      <c r="DT518" s="12"/>
      <c r="DU518" s="12"/>
      <c r="DV518" s="12"/>
      <c r="DW518" s="12"/>
      <c r="DX518" s="12"/>
      <c r="DY518" s="12"/>
      <c r="DZ518" s="12"/>
      <c r="EA518" s="12"/>
      <c r="EB518" s="12"/>
      <c r="EC518" s="12"/>
      <c r="ED518" s="12"/>
      <c r="EE518" s="12"/>
      <c r="EF518" s="12"/>
      <c r="EG518" s="12"/>
      <c r="EH518" s="12"/>
      <c r="EI518" s="12"/>
      <c r="EJ518" s="12"/>
      <c r="EK518" s="12"/>
      <c r="EL518" s="12"/>
      <c r="EM518" s="12"/>
      <c r="EN518" s="12"/>
      <c r="EO518" s="12"/>
      <c r="EP518" s="12"/>
      <c r="EQ518" s="12"/>
      <c r="ER518" s="12"/>
      <c r="ES518" s="12"/>
      <c r="ET518" s="12"/>
      <c r="EU518" s="12"/>
      <c r="EV518" s="12"/>
      <c r="EW518" s="12"/>
      <c r="EX518" s="12"/>
      <c r="EY518" s="12"/>
      <c r="EZ518" s="12"/>
      <c r="FA518" s="12"/>
      <c r="FB518" s="12"/>
      <c r="FC518" s="12"/>
      <c r="FD518" s="12"/>
      <c r="FE518" s="12"/>
      <c r="FF518" s="12"/>
      <c r="FG518" s="12"/>
      <c r="FH518" s="12"/>
      <c r="FI518" s="12"/>
      <c r="FJ518" s="12"/>
      <c r="FK518" s="12"/>
      <c r="FL518" s="12"/>
      <c r="FM518" s="12"/>
      <c r="FN518" s="12"/>
      <c r="FO518" s="12"/>
      <c r="FP518" s="12"/>
      <c r="FQ518" s="12"/>
      <c r="FR518" s="12"/>
      <c r="FS518" s="12"/>
      <c r="FT518" s="12"/>
      <c r="FU518" s="12"/>
      <c r="FV518" s="12"/>
      <c r="FW518" s="12"/>
      <c r="FX518" s="12"/>
      <c r="FY518" s="12"/>
      <c r="FZ518" s="12"/>
      <c r="GA518" s="12"/>
      <c r="GB518" s="12"/>
      <c r="GC518" s="12"/>
      <c r="GD518" s="12"/>
      <c r="GE518" s="12"/>
      <c r="GF518" s="12"/>
      <c r="GG518" s="12"/>
      <c r="GH518" s="12"/>
      <c r="GI518" s="12"/>
      <c r="GJ518" s="12"/>
      <c r="GK518" s="12"/>
      <c r="GL518" s="12"/>
      <c r="GM518" s="12"/>
      <c r="GN518" s="12"/>
      <c r="GO518" s="12"/>
      <c r="GP518" s="12"/>
      <c r="GQ518" s="12"/>
      <c r="GR518" s="12"/>
      <c r="GS518" s="12"/>
      <c r="GT518" s="12"/>
      <c r="GU518" s="12"/>
      <c r="GV518" s="12"/>
      <c r="GW518" s="12"/>
      <c r="GX518" s="12"/>
      <c r="GY518" s="12"/>
      <c r="GZ518" s="12"/>
      <c r="HA518" s="12"/>
      <c r="HB518" s="12"/>
      <c r="HC518" s="12"/>
      <c r="HD518" s="12"/>
      <c r="HE518" s="12"/>
      <c r="HF518" s="12"/>
      <c r="HG518" s="12"/>
      <c r="HH518" s="12"/>
      <c r="HI518" s="12"/>
      <c r="HJ518" s="12"/>
      <c r="HK518" s="12"/>
      <c r="HL518" s="12"/>
      <c r="HM518" s="12"/>
      <c r="HN518" s="12"/>
      <c r="HO518" s="12"/>
      <c r="HP518" s="12"/>
      <c r="HQ518" s="12"/>
      <c r="HR518" s="12"/>
      <c r="HS518" s="12"/>
      <c r="HT518" s="12"/>
      <c r="HU518" s="12"/>
      <c r="HV518" s="12"/>
      <c r="HW518" s="12"/>
      <c r="HX518" s="12"/>
      <c r="HY518" s="12"/>
      <c r="HZ518" s="12"/>
      <c r="IA518" s="12"/>
      <c r="IB518" s="12"/>
      <c r="IC518" s="12"/>
      <c r="ID518" s="12"/>
      <c r="IE518" s="12"/>
      <c r="IF518" s="12"/>
      <c r="IG518" s="12"/>
      <c r="IH518" s="12"/>
      <c r="II518" s="12"/>
      <c r="IJ518" s="12"/>
      <c r="IK518" s="12"/>
    </row>
    <row r="519" spans="1:245" s="38" customFormat="1" ht="15.95" customHeight="1" x14ac:dyDescent="0.25">
      <c r="A519" s="39">
        <v>1</v>
      </c>
      <c r="B519" s="40" t="s">
        <v>767</v>
      </c>
      <c r="C519" s="41">
        <f>SUM(E12,E18,E81,E127,E175)</f>
        <v>6185</v>
      </c>
      <c r="D519" s="36"/>
      <c r="E519" s="36"/>
      <c r="F519" s="37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P519" s="12"/>
      <c r="DQ519" s="12"/>
      <c r="DR519" s="12"/>
      <c r="DS519" s="12"/>
      <c r="DT519" s="12"/>
      <c r="DU519" s="12"/>
      <c r="DV519" s="12"/>
      <c r="DW519" s="12"/>
      <c r="DX519" s="12"/>
      <c r="DY519" s="12"/>
      <c r="DZ519" s="12"/>
      <c r="EA519" s="12"/>
      <c r="EB519" s="12"/>
      <c r="EC519" s="12"/>
      <c r="ED519" s="12"/>
      <c r="EE519" s="12"/>
      <c r="EF519" s="12"/>
      <c r="EG519" s="12"/>
      <c r="EH519" s="12"/>
      <c r="EI519" s="12"/>
      <c r="EJ519" s="12"/>
      <c r="EK519" s="12"/>
      <c r="EL519" s="12"/>
      <c r="EM519" s="12"/>
      <c r="EN519" s="12"/>
      <c r="EO519" s="12"/>
      <c r="EP519" s="12"/>
      <c r="EQ519" s="12"/>
      <c r="ER519" s="12"/>
      <c r="ES519" s="12"/>
      <c r="ET519" s="12"/>
      <c r="EU519" s="12"/>
      <c r="EV519" s="12"/>
      <c r="EW519" s="12"/>
      <c r="EX519" s="12"/>
      <c r="EY519" s="12"/>
      <c r="EZ519" s="12"/>
      <c r="FA519" s="12"/>
      <c r="FB519" s="12"/>
      <c r="FC519" s="12"/>
      <c r="FD519" s="12"/>
      <c r="FE519" s="12"/>
      <c r="FF519" s="12"/>
      <c r="FG519" s="12"/>
      <c r="FH519" s="12"/>
      <c r="FI519" s="12"/>
      <c r="FJ519" s="12"/>
      <c r="FK519" s="12"/>
      <c r="FL519" s="12"/>
      <c r="FM519" s="12"/>
      <c r="FN519" s="12"/>
      <c r="FO519" s="12"/>
      <c r="FP519" s="12"/>
      <c r="FQ519" s="12"/>
      <c r="FR519" s="12"/>
      <c r="FS519" s="12"/>
      <c r="FT519" s="12"/>
      <c r="FU519" s="12"/>
      <c r="FV519" s="12"/>
      <c r="FW519" s="12"/>
      <c r="FX519" s="12"/>
      <c r="FY519" s="12"/>
      <c r="FZ519" s="12"/>
      <c r="GA519" s="12"/>
      <c r="GB519" s="12"/>
      <c r="GC519" s="12"/>
      <c r="GD519" s="12"/>
      <c r="GE519" s="12"/>
      <c r="GF519" s="12"/>
      <c r="GG519" s="12"/>
      <c r="GH519" s="12"/>
      <c r="GI519" s="12"/>
      <c r="GJ519" s="12"/>
      <c r="GK519" s="12"/>
      <c r="GL519" s="12"/>
      <c r="GM519" s="12"/>
      <c r="GN519" s="12"/>
      <c r="GO519" s="12"/>
      <c r="GP519" s="12"/>
      <c r="GQ519" s="12"/>
      <c r="GR519" s="12"/>
      <c r="GS519" s="12"/>
      <c r="GT519" s="12"/>
      <c r="GU519" s="12"/>
      <c r="GV519" s="12"/>
      <c r="GW519" s="12"/>
      <c r="GX519" s="12"/>
      <c r="GY519" s="12"/>
      <c r="GZ519" s="12"/>
      <c r="HA519" s="12"/>
      <c r="HB519" s="12"/>
      <c r="HC519" s="12"/>
      <c r="HD519" s="12"/>
      <c r="HE519" s="12"/>
      <c r="HF519" s="12"/>
      <c r="HG519" s="12"/>
      <c r="HH519" s="12"/>
      <c r="HI519" s="12"/>
      <c r="HJ519" s="12"/>
      <c r="HK519" s="12"/>
      <c r="HL519" s="12"/>
      <c r="HM519" s="12"/>
      <c r="HN519" s="12"/>
      <c r="HO519" s="12"/>
      <c r="HP519" s="12"/>
      <c r="HQ519" s="12"/>
      <c r="HR519" s="12"/>
      <c r="HS519" s="12"/>
      <c r="HT519" s="12"/>
      <c r="HU519" s="12"/>
      <c r="HV519" s="12"/>
      <c r="HW519" s="12"/>
      <c r="HX519" s="12"/>
      <c r="HY519" s="12"/>
      <c r="HZ519" s="12"/>
      <c r="IA519" s="12"/>
      <c r="IB519" s="12"/>
      <c r="IC519" s="12"/>
      <c r="ID519" s="12"/>
      <c r="IE519" s="12"/>
      <c r="IF519" s="12"/>
      <c r="IG519" s="12"/>
      <c r="IH519" s="12"/>
      <c r="II519" s="12"/>
      <c r="IJ519" s="12"/>
      <c r="IK519" s="12"/>
    </row>
    <row r="520" spans="1:245" s="38" customFormat="1" ht="15.95" customHeight="1" x14ac:dyDescent="0.25">
      <c r="A520" s="39">
        <v>2</v>
      </c>
      <c r="B520" s="40" t="s">
        <v>760</v>
      </c>
      <c r="C520" s="42">
        <f>SUM(E179,E189,E200,E208)</f>
        <v>444</v>
      </c>
      <c r="D520" s="36"/>
      <c r="E520" s="36"/>
      <c r="F520" s="37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P520" s="12"/>
      <c r="DQ520" s="12"/>
      <c r="DR520" s="12"/>
      <c r="DS520" s="12"/>
      <c r="DT520" s="12"/>
      <c r="DU520" s="12"/>
      <c r="DV520" s="12"/>
      <c r="DW520" s="12"/>
      <c r="DX520" s="12"/>
      <c r="DY520" s="12"/>
      <c r="DZ520" s="12"/>
      <c r="EA520" s="12"/>
      <c r="EB520" s="12"/>
      <c r="EC520" s="12"/>
      <c r="ED520" s="12"/>
      <c r="EE520" s="12"/>
      <c r="EF520" s="12"/>
      <c r="EG520" s="12"/>
      <c r="EH520" s="12"/>
      <c r="EI520" s="12"/>
      <c r="EJ520" s="12"/>
      <c r="EK520" s="12"/>
      <c r="EL520" s="12"/>
      <c r="EM520" s="12"/>
      <c r="EN520" s="12"/>
      <c r="EO520" s="12"/>
      <c r="EP520" s="12"/>
      <c r="EQ520" s="12"/>
      <c r="ER520" s="12"/>
      <c r="ES520" s="12"/>
      <c r="ET520" s="12"/>
      <c r="EU520" s="12"/>
      <c r="EV520" s="12"/>
      <c r="EW520" s="12"/>
      <c r="EX520" s="12"/>
      <c r="EY520" s="12"/>
      <c r="EZ520" s="12"/>
      <c r="FA520" s="12"/>
      <c r="FB520" s="12"/>
      <c r="FC520" s="12"/>
      <c r="FD520" s="12"/>
      <c r="FE520" s="12"/>
      <c r="FF520" s="12"/>
      <c r="FG520" s="12"/>
      <c r="FH520" s="12"/>
      <c r="FI520" s="12"/>
      <c r="FJ520" s="12"/>
      <c r="FK520" s="12"/>
      <c r="FL520" s="12"/>
      <c r="FM520" s="12"/>
      <c r="FN520" s="12"/>
      <c r="FO520" s="12"/>
      <c r="FP520" s="12"/>
      <c r="FQ520" s="12"/>
      <c r="FR520" s="12"/>
      <c r="FS520" s="12"/>
      <c r="FT520" s="12"/>
      <c r="FU520" s="12"/>
      <c r="FV520" s="12"/>
      <c r="FW520" s="12"/>
      <c r="FX520" s="12"/>
      <c r="FY520" s="12"/>
      <c r="FZ520" s="12"/>
      <c r="GA520" s="12"/>
      <c r="GB520" s="12"/>
      <c r="GC520" s="12"/>
      <c r="GD520" s="12"/>
      <c r="GE520" s="12"/>
      <c r="GF520" s="12"/>
      <c r="GG520" s="12"/>
      <c r="GH520" s="12"/>
      <c r="GI520" s="12"/>
      <c r="GJ520" s="12"/>
      <c r="GK520" s="12"/>
      <c r="GL520" s="12"/>
      <c r="GM520" s="12"/>
      <c r="GN520" s="12"/>
      <c r="GO520" s="12"/>
      <c r="GP520" s="12"/>
      <c r="GQ520" s="12"/>
      <c r="GR520" s="12"/>
      <c r="GS520" s="12"/>
      <c r="GT520" s="12"/>
      <c r="GU520" s="12"/>
      <c r="GV520" s="12"/>
      <c r="GW520" s="12"/>
      <c r="GX520" s="12"/>
      <c r="GY520" s="12"/>
      <c r="GZ520" s="12"/>
      <c r="HA520" s="12"/>
      <c r="HB520" s="12"/>
      <c r="HC520" s="12"/>
      <c r="HD520" s="12"/>
      <c r="HE520" s="12"/>
      <c r="HF520" s="12"/>
      <c r="HG520" s="12"/>
      <c r="HH520" s="12"/>
      <c r="HI520" s="12"/>
      <c r="HJ520" s="12"/>
      <c r="HK520" s="12"/>
      <c r="HL520" s="12"/>
      <c r="HM520" s="12"/>
      <c r="HN520" s="12"/>
      <c r="HO520" s="12"/>
      <c r="HP520" s="12"/>
      <c r="HQ520" s="12"/>
      <c r="HR520" s="12"/>
      <c r="HS520" s="12"/>
      <c r="HT520" s="12"/>
      <c r="HU520" s="12"/>
      <c r="HV520" s="12"/>
      <c r="HW520" s="12"/>
      <c r="HX520" s="12"/>
      <c r="HY520" s="12"/>
      <c r="HZ520" s="12"/>
      <c r="IA520" s="12"/>
      <c r="IB520" s="12"/>
      <c r="IC520" s="12"/>
      <c r="ID520" s="12"/>
      <c r="IE520" s="12"/>
      <c r="IF520" s="12"/>
      <c r="IG520" s="12"/>
      <c r="IH520" s="12"/>
      <c r="II520" s="12"/>
      <c r="IJ520" s="12"/>
      <c r="IK520" s="12"/>
    </row>
    <row r="521" spans="1:245" s="38" customFormat="1" ht="15.95" customHeight="1" x14ac:dyDescent="0.25">
      <c r="A521" s="39">
        <v>3</v>
      </c>
      <c r="B521" s="40" t="s">
        <v>454</v>
      </c>
      <c r="C521" s="42">
        <f>E213</f>
        <v>16</v>
      </c>
      <c r="D521" s="36"/>
      <c r="E521" s="36"/>
      <c r="F521" s="37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P521" s="12"/>
      <c r="DQ521" s="12"/>
      <c r="DR521" s="12"/>
      <c r="DS521" s="12"/>
      <c r="DT521" s="12"/>
      <c r="DU521" s="12"/>
      <c r="DV521" s="12"/>
      <c r="DW521" s="12"/>
      <c r="DX521" s="12"/>
      <c r="DY521" s="12"/>
      <c r="DZ521" s="12"/>
      <c r="EA521" s="12"/>
      <c r="EB521" s="12"/>
      <c r="EC521" s="12"/>
      <c r="ED521" s="12"/>
      <c r="EE521" s="12"/>
      <c r="EF521" s="12"/>
      <c r="EG521" s="12"/>
      <c r="EH521" s="12"/>
      <c r="EI521" s="12"/>
      <c r="EJ521" s="12"/>
      <c r="EK521" s="12"/>
      <c r="EL521" s="12"/>
      <c r="EM521" s="12"/>
      <c r="EN521" s="12"/>
      <c r="EO521" s="12"/>
      <c r="EP521" s="12"/>
      <c r="EQ521" s="12"/>
      <c r="ER521" s="12"/>
      <c r="ES521" s="12"/>
      <c r="ET521" s="12"/>
      <c r="EU521" s="12"/>
      <c r="EV521" s="12"/>
      <c r="EW521" s="12"/>
      <c r="EX521" s="12"/>
      <c r="EY521" s="12"/>
      <c r="EZ521" s="12"/>
      <c r="FA521" s="12"/>
      <c r="FB521" s="12"/>
      <c r="FC521" s="12"/>
      <c r="FD521" s="12"/>
      <c r="FE521" s="12"/>
      <c r="FF521" s="12"/>
      <c r="FG521" s="12"/>
      <c r="FH521" s="12"/>
      <c r="FI521" s="12"/>
      <c r="FJ521" s="12"/>
      <c r="FK521" s="12"/>
      <c r="FL521" s="12"/>
      <c r="FM521" s="12"/>
      <c r="FN521" s="12"/>
      <c r="FO521" s="12"/>
      <c r="FP521" s="12"/>
      <c r="FQ521" s="12"/>
      <c r="FR521" s="12"/>
      <c r="FS521" s="12"/>
      <c r="FT521" s="12"/>
      <c r="FU521" s="12"/>
      <c r="FV521" s="12"/>
      <c r="FW521" s="12"/>
      <c r="FX521" s="12"/>
      <c r="FY521" s="12"/>
      <c r="FZ521" s="12"/>
      <c r="GA521" s="12"/>
      <c r="GB521" s="12"/>
      <c r="GC521" s="12"/>
      <c r="GD521" s="12"/>
      <c r="GE521" s="12"/>
      <c r="GF521" s="12"/>
      <c r="GG521" s="12"/>
      <c r="GH521" s="12"/>
      <c r="GI521" s="12"/>
      <c r="GJ521" s="12"/>
      <c r="GK521" s="12"/>
      <c r="GL521" s="12"/>
      <c r="GM521" s="12"/>
      <c r="GN521" s="12"/>
      <c r="GO521" s="12"/>
      <c r="GP521" s="12"/>
      <c r="GQ521" s="12"/>
      <c r="GR521" s="12"/>
      <c r="GS521" s="12"/>
      <c r="GT521" s="12"/>
      <c r="GU521" s="12"/>
      <c r="GV521" s="12"/>
      <c r="GW521" s="12"/>
      <c r="GX521" s="12"/>
      <c r="GY521" s="12"/>
      <c r="GZ521" s="12"/>
      <c r="HA521" s="12"/>
      <c r="HB521" s="12"/>
      <c r="HC521" s="12"/>
      <c r="HD521" s="12"/>
      <c r="HE521" s="12"/>
      <c r="HF521" s="12"/>
      <c r="HG521" s="12"/>
      <c r="HH521" s="12"/>
      <c r="HI521" s="12"/>
      <c r="HJ521" s="12"/>
      <c r="HK521" s="12"/>
      <c r="HL521" s="12"/>
      <c r="HM521" s="12"/>
      <c r="HN521" s="12"/>
      <c r="HO521" s="12"/>
      <c r="HP521" s="12"/>
      <c r="HQ521" s="12"/>
      <c r="HR521" s="12"/>
      <c r="HS521" s="12"/>
      <c r="HT521" s="12"/>
      <c r="HU521" s="12"/>
      <c r="HV521" s="12"/>
      <c r="HW521" s="12"/>
      <c r="HX521" s="12"/>
      <c r="HY521" s="12"/>
      <c r="HZ521" s="12"/>
      <c r="IA521" s="12"/>
      <c r="IB521" s="12"/>
      <c r="IC521" s="12"/>
      <c r="ID521" s="12"/>
      <c r="IE521" s="12"/>
      <c r="IF521" s="12"/>
      <c r="IG521" s="12"/>
      <c r="IH521" s="12"/>
      <c r="II521" s="12"/>
      <c r="IJ521" s="12"/>
      <c r="IK521" s="12"/>
    </row>
    <row r="522" spans="1:245" s="38" customFormat="1" ht="15.95" customHeight="1" x14ac:dyDescent="0.25">
      <c r="A522" s="39">
        <v>4</v>
      </c>
      <c r="B522" s="40" t="s">
        <v>768</v>
      </c>
      <c r="C522" s="42">
        <f>SUM(E219,E225)</f>
        <v>50</v>
      </c>
      <c r="D522" s="36"/>
      <c r="E522" s="36"/>
      <c r="F522" s="37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P522" s="12"/>
      <c r="DQ522" s="12"/>
      <c r="DR522" s="12"/>
      <c r="DS522" s="12"/>
      <c r="DT522" s="12"/>
      <c r="DU522" s="12"/>
      <c r="DV522" s="12"/>
      <c r="DW522" s="12"/>
      <c r="DX522" s="12"/>
      <c r="DY522" s="12"/>
      <c r="DZ522" s="12"/>
      <c r="EA522" s="12"/>
      <c r="EB522" s="12"/>
      <c r="EC522" s="12"/>
      <c r="ED522" s="12"/>
      <c r="EE522" s="12"/>
      <c r="EF522" s="12"/>
      <c r="EG522" s="12"/>
      <c r="EH522" s="12"/>
      <c r="EI522" s="12"/>
      <c r="EJ522" s="12"/>
      <c r="EK522" s="12"/>
      <c r="EL522" s="12"/>
      <c r="EM522" s="12"/>
      <c r="EN522" s="12"/>
      <c r="EO522" s="12"/>
      <c r="EP522" s="12"/>
      <c r="EQ522" s="12"/>
      <c r="ER522" s="12"/>
      <c r="ES522" s="12"/>
      <c r="ET522" s="12"/>
      <c r="EU522" s="12"/>
      <c r="EV522" s="12"/>
      <c r="EW522" s="12"/>
      <c r="EX522" s="12"/>
      <c r="EY522" s="12"/>
      <c r="EZ522" s="12"/>
      <c r="FA522" s="12"/>
      <c r="FB522" s="12"/>
      <c r="FC522" s="12"/>
      <c r="FD522" s="12"/>
      <c r="FE522" s="12"/>
      <c r="FF522" s="12"/>
      <c r="FG522" s="12"/>
      <c r="FH522" s="12"/>
      <c r="FI522" s="12"/>
      <c r="FJ522" s="12"/>
      <c r="FK522" s="12"/>
      <c r="FL522" s="12"/>
      <c r="FM522" s="12"/>
      <c r="FN522" s="12"/>
      <c r="FO522" s="12"/>
      <c r="FP522" s="12"/>
      <c r="FQ522" s="12"/>
      <c r="FR522" s="12"/>
      <c r="FS522" s="12"/>
      <c r="FT522" s="12"/>
      <c r="FU522" s="12"/>
      <c r="FV522" s="12"/>
      <c r="FW522" s="12"/>
      <c r="FX522" s="12"/>
      <c r="FY522" s="12"/>
      <c r="FZ522" s="12"/>
      <c r="GA522" s="12"/>
      <c r="GB522" s="12"/>
      <c r="GC522" s="12"/>
      <c r="GD522" s="12"/>
      <c r="GE522" s="12"/>
      <c r="GF522" s="12"/>
      <c r="GG522" s="12"/>
      <c r="GH522" s="12"/>
      <c r="GI522" s="12"/>
      <c r="GJ522" s="12"/>
      <c r="GK522" s="12"/>
      <c r="GL522" s="12"/>
      <c r="GM522" s="12"/>
      <c r="GN522" s="12"/>
      <c r="GO522" s="12"/>
      <c r="GP522" s="12"/>
      <c r="GQ522" s="12"/>
      <c r="GR522" s="12"/>
      <c r="GS522" s="12"/>
      <c r="GT522" s="12"/>
      <c r="GU522" s="12"/>
      <c r="GV522" s="12"/>
      <c r="GW522" s="12"/>
      <c r="GX522" s="12"/>
      <c r="GY522" s="12"/>
      <c r="GZ522" s="12"/>
      <c r="HA522" s="12"/>
      <c r="HB522" s="12"/>
      <c r="HC522" s="12"/>
      <c r="HD522" s="12"/>
      <c r="HE522" s="12"/>
      <c r="HF522" s="12"/>
      <c r="HG522" s="12"/>
      <c r="HH522" s="12"/>
      <c r="HI522" s="12"/>
      <c r="HJ522" s="12"/>
      <c r="HK522" s="12"/>
      <c r="HL522" s="12"/>
      <c r="HM522" s="12"/>
      <c r="HN522" s="12"/>
      <c r="HO522" s="12"/>
      <c r="HP522" s="12"/>
      <c r="HQ522" s="12"/>
      <c r="HR522" s="12"/>
      <c r="HS522" s="12"/>
      <c r="HT522" s="12"/>
      <c r="HU522" s="12"/>
      <c r="HV522" s="12"/>
      <c r="HW522" s="12"/>
      <c r="HX522" s="12"/>
      <c r="HY522" s="12"/>
      <c r="HZ522" s="12"/>
      <c r="IA522" s="12"/>
      <c r="IB522" s="12"/>
      <c r="IC522" s="12"/>
      <c r="ID522" s="12"/>
      <c r="IE522" s="12"/>
      <c r="IF522" s="12"/>
      <c r="IG522" s="12"/>
      <c r="IH522" s="12"/>
      <c r="II522" s="12"/>
      <c r="IJ522" s="12"/>
      <c r="IK522" s="12"/>
    </row>
    <row r="523" spans="1:245" s="38" customFormat="1" ht="15.95" customHeight="1" x14ac:dyDescent="0.25">
      <c r="A523" s="39">
        <v>5</v>
      </c>
      <c r="B523" s="43" t="s">
        <v>762</v>
      </c>
      <c r="C523" s="43">
        <f>SUM(E234,E240,E245)</f>
        <v>173</v>
      </c>
      <c r="D523" s="43"/>
      <c r="E523" s="43"/>
      <c r="F523" s="37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P523" s="12"/>
      <c r="DQ523" s="12"/>
      <c r="DR523" s="12"/>
      <c r="DS523" s="12"/>
      <c r="DT523" s="12"/>
      <c r="DU523" s="12"/>
      <c r="DV523" s="12"/>
      <c r="DW523" s="12"/>
      <c r="DX523" s="12"/>
      <c r="DY523" s="12"/>
      <c r="DZ523" s="12"/>
      <c r="EA523" s="12"/>
      <c r="EB523" s="12"/>
      <c r="EC523" s="12"/>
      <c r="ED523" s="12"/>
      <c r="EE523" s="12"/>
      <c r="EF523" s="12"/>
      <c r="EG523" s="12"/>
      <c r="EH523" s="12"/>
      <c r="EI523" s="12"/>
      <c r="EJ523" s="12"/>
      <c r="EK523" s="12"/>
      <c r="EL523" s="12"/>
      <c r="EM523" s="12"/>
      <c r="EN523" s="12"/>
      <c r="EO523" s="12"/>
      <c r="EP523" s="12"/>
      <c r="EQ523" s="12"/>
      <c r="ER523" s="12"/>
      <c r="ES523" s="12"/>
      <c r="ET523" s="12"/>
      <c r="EU523" s="12"/>
      <c r="EV523" s="12"/>
      <c r="EW523" s="12"/>
      <c r="EX523" s="12"/>
      <c r="EY523" s="12"/>
      <c r="EZ523" s="12"/>
      <c r="FA523" s="12"/>
      <c r="FB523" s="12"/>
      <c r="FC523" s="12"/>
      <c r="FD523" s="12"/>
      <c r="FE523" s="12"/>
      <c r="FF523" s="12"/>
      <c r="FG523" s="12"/>
      <c r="FH523" s="12"/>
      <c r="FI523" s="12"/>
      <c r="FJ523" s="12"/>
      <c r="FK523" s="12"/>
      <c r="FL523" s="12"/>
      <c r="FM523" s="12"/>
      <c r="FN523" s="12"/>
      <c r="FO523" s="12"/>
      <c r="FP523" s="12"/>
      <c r="FQ523" s="12"/>
      <c r="FR523" s="12"/>
      <c r="FS523" s="12"/>
      <c r="FT523" s="12"/>
      <c r="FU523" s="12"/>
      <c r="FV523" s="12"/>
      <c r="FW523" s="12"/>
      <c r="FX523" s="12"/>
      <c r="FY523" s="12"/>
      <c r="FZ523" s="12"/>
      <c r="GA523" s="12"/>
      <c r="GB523" s="12"/>
      <c r="GC523" s="12"/>
      <c r="GD523" s="12"/>
      <c r="GE523" s="12"/>
      <c r="GF523" s="12"/>
      <c r="GG523" s="12"/>
      <c r="GH523" s="12"/>
      <c r="GI523" s="12"/>
      <c r="GJ523" s="12"/>
      <c r="GK523" s="12"/>
      <c r="GL523" s="12"/>
      <c r="GM523" s="12"/>
      <c r="GN523" s="12"/>
      <c r="GO523" s="12"/>
      <c r="GP523" s="12"/>
      <c r="GQ523" s="12"/>
      <c r="GR523" s="12"/>
      <c r="GS523" s="12"/>
      <c r="GT523" s="12"/>
      <c r="GU523" s="12"/>
      <c r="GV523" s="12"/>
      <c r="GW523" s="12"/>
      <c r="GX523" s="12"/>
      <c r="GY523" s="12"/>
      <c r="GZ523" s="12"/>
      <c r="HA523" s="12"/>
      <c r="HB523" s="12"/>
      <c r="HC523" s="12"/>
      <c r="HD523" s="12"/>
      <c r="HE523" s="12"/>
      <c r="HF523" s="12"/>
      <c r="HG523" s="12"/>
      <c r="HH523" s="12"/>
      <c r="HI523" s="12"/>
      <c r="HJ523" s="12"/>
      <c r="HK523" s="12"/>
      <c r="HL523" s="12"/>
      <c r="HM523" s="12"/>
      <c r="HN523" s="12"/>
      <c r="HO523" s="12"/>
      <c r="HP523" s="12"/>
      <c r="HQ523" s="12"/>
      <c r="HR523" s="12"/>
      <c r="HS523" s="12"/>
      <c r="HT523" s="12"/>
      <c r="HU523" s="12"/>
      <c r="HV523" s="12"/>
      <c r="HW523" s="12"/>
      <c r="HX523" s="12"/>
      <c r="HY523" s="12"/>
      <c r="HZ523" s="12"/>
      <c r="IA523" s="12"/>
      <c r="IB523" s="12"/>
      <c r="IC523" s="12"/>
      <c r="ID523" s="12"/>
      <c r="IE523" s="12"/>
      <c r="IF523" s="12"/>
      <c r="IG523" s="12"/>
      <c r="IH523" s="12"/>
      <c r="II523" s="12"/>
      <c r="IJ523" s="12"/>
      <c r="IK523" s="12"/>
    </row>
    <row r="524" spans="1:245" s="38" customFormat="1" ht="15.95" customHeight="1" x14ac:dyDescent="0.25">
      <c r="A524" s="39">
        <v>6</v>
      </c>
      <c r="B524" s="40" t="s">
        <v>765</v>
      </c>
      <c r="C524" s="43">
        <f>SUM(E253,E259)</f>
        <v>103</v>
      </c>
      <c r="D524" s="43"/>
      <c r="E524" s="43"/>
      <c r="F524" s="37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P524" s="12"/>
      <c r="DQ524" s="12"/>
      <c r="DR524" s="12"/>
      <c r="DS524" s="12"/>
      <c r="DT524" s="12"/>
      <c r="DU524" s="12"/>
      <c r="DV524" s="12"/>
      <c r="DW524" s="12"/>
      <c r="DX524" s="12"/>
      <c r="DY524" s="12"/>
      <c r="DZ524" s="12"/>
      <c r="EA524" s="12"/>
      <c r="EB524" s="12"/>
      <c r="EC524" s="12"/>
      <c r="ED524" s="12"/>
      <c r="EE524" s="12"/>
      <c r="EF524" s="12"/>
      <c r="EG524" s="12"/>
      <c r="EH524" s="12"/>
      <c r="EI524" s="12"/>
      <c r="EJ524" s="12"/>
      <c r="EK524" s="12"/>
      <c r="EL524" s="12"/>
      <c r="EM524" s="12"/>
      <c r="EN524" s="12"/>
      <c r="EO524" s="12"/>
      <c r="EP524" s="12"/>
      <c r="EQ524" s="12"/>
      <c r="ER524" s="12"/>
      <c r="ES524" s="12"/>
      <c r="ET524" s="12"/>
      <c r="EU524" s="12"/>
      <c r="EV524" s="12"/>
      <c r="EW524" s="12"/>
      <c r="EX524" s="12"/>
      <c r="EY524" s="12"/>
      <c r="EZ524" s="12"/>
      <c r="FA524" s="12"/>
      <c r="FB524" s="12"/>
      <c r="FC524" s="12"/>
      <c r="FD524" s="12"/>
      <c r="FE524" s="12"/>
      <c r="FF524" s="12"/>
      <c r="FG524" s="12"/>
      <c r="FH524" s="12"/>
      <c r="FI524" s="12"/>
      <c r="FJ524" s="12"/>
      <c r="FK524" s="12"/>
      <c r="FL524" s="12"/>
      <c r="FM524" s="12"/>
      <c r="FN524" s="12"/>
      <c r="FO524" s="12"/>
      <c r="FP524" s="12"/>
      <c r="FQ524" s="12"/>
      <c r="FR524" s="12"/>
      <c r="FS524" s="12"/>
      <c r="FT524" s="12"/>
      <c r="FU524" s="12"/>
      <c r="FV524" s="12"/>
      <c r="FW524" s="12"/>
      <c r="FX524" s="12"/>
      <c r="FY524" s="12"/>
      <c r="FZ524" s="12"/>
      <c r="GA524" s="12"/>
      <c r="GB524" s="12"/>
      <c r="GC524" s="12"/>
      <c r="GD524" s="12"/>
      <c r="GE524" s="12"/>
      <c r="GF524" s="12"/>
      <c r="GG524" s="12"/>
      <c r="GH524" s="12"/>
      <c r="GI524" s="12"/>
      <c r="GJ524" s="12"/>
      <c r="GK524" s="12"/>
      <c r="GL524" s="12"/>
      <c r="GM524" s="12"/>
      <c r="GN524" s="12"/>
      <c r="GO524" s="12"/>
      <c r="GP524" s="12"/>
      <c r="GQ524" s="12"/>
      <c r="GR524" s="12"/>
      <c r="GS524" s="12"/>
      <c r="GT524" s="12"/>
      <c r="GU524" s="12"/>
      <c r="GV524" s="12"/>
      <c r="GW524" s="12"/>
      <c r="GX524" s="12"/>
      <c r="GY524" s="12"/>
      <c r="GZ524" s="12"/>
      <c r="HA524" s="12"/>
      <c r="HB524" s="12"/>
      <c r="HC524" s="12"/>
      <c r="HD524" s="12"/>
      <c r="HE524" s="12"/>
      <c r="HF524" s="12"/>
      <c r="HG524" s="12"/>
      <c r="HH524" s="12"/>
      <c r="HI524" s="12"/>
      <c r="HJ524" s="12"/>
      <c r="HK524" s="12"/>
      <c r="HL524" s="12"/>
      <c r="HM524" s="12"/>
      <c r="HN524" s="12"/>
      <c r="HO524" s="12"/>
      <c r="HP524" s="12"/>
      <c r="HQ524" s="12"/>
      <c r="HR524" s="12"/>
      <c r="HS524" s="12"/>
      <c r="HT524" s="12"/>
      <c r="HU524" s="12"/>
      <c r="HV524" s="12"/>
      <c r="HW524" s="12"/>
      <c r="HX524" s="12"/>
      <c r="HY524" s="12"/>
      <c r="HZ524" s="12"/>
      <c r="IA524" s="12"/>
      <c r="IB524" s="12"/>
      <c r="IC524" s="12"/>
      <c r="ID524" s="12"/>
      <c r="IE524" s="12"/>
      <c r="IF524" s="12"/>
      <c r="IG524" s="12"/>
      <c r="IH524" s="12"/>
      <c r="II524" s="12"/>
      <c r="IJ524" s="12"/>
      <c r="IK524" s="12"/>
    </row>
    <row r="525" spans="1:245" s="38" customFormat="1" ht="15.95" customHeight="1" x14ac:dyDescent="0.25">
      <c r="A525" s="39">
        <v>7</v>
      </c>
      <c r="B525" s="40" t="s">
        <v>769</v>
      </c>
      <c r="C525" s="42">
        <f>SUM(E265,E270,E287,E317)</f>
        <v>1743</v>
      </c>
      <c r="D525" s="36"/>
      <c r="E525" s="36"/>
      <c r="F525" s="37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P525" s="12"/>
      <c r="DQ525" s="12"/>
      <c r="DR525" s="12"/>
      <c r="DS525" s="12"/>
      <c r="DT525" s="12"/>
      <c r="DU525" s="12"/>
      <c r="DV525" s="12"/>
      <c r="DW525" s="12"/>
      <c r="DX525" s="12"/>
      <c r="DY525" s="12"/>
      <c r="DZ525" s="12"/>
      <c r="EA525" s="12"/>
      <c r="EB525" s="12"/>
      <c r="EC525" s="12"/>
      <c r="ED525" s="12"/>
      <c r="EE525" s="12"/>
      <c r="EF525" s="12"/>
      <c r="EG525" s="12"/>
      <c r="EH525" s="12"/>
      <c r="EI525" s="12"/>
      <c r="EJ525" s="12"/>
      <c r="EK525" s="12"/>
      <c r="EL525" s="12"/>
      <c r="EM525" s="12"/>
      <c r="EN525" s="12"/>
      <c r="EO525" s="12"/>
      <c r="EP525" s="12"/>
      <c r="EQ525" s="12"/>
      <c r="ER525" s="12"/>
      <c r="ES525" s="12"/>
      <c r="ET525" s="12"/>
      <c r="EU525" s="12"/>
      <c r="EV525" s="12"/>
      <c r="EW525" s="12"/>
      <c r="EX525" s="12"/>
      <c r="EY525" s="12"/>
      <c r="EZ525" s="12"/>
      <c r="FA525" s="12"/>
      <c r="FB525" s="12"/>
      <c r="FC525" s="12"/>
      <c r="FD525" s="12"/>
      <c r="FE525" s="12"/>
      <c r="FF525" s="12"/>
      <c r="FG525" s="12"/>
      <c r="FH525" s="12"/>
      <c r="FI525" s="12"/>
      <c r="FJ525" s="12"/>
      <c r="FK525" s="12"/>
      <c r="FL525" s="12"/>
      <c r="FM525" s="12"/>
      <c r="FN525" s="12"/>
      <c r="FO525" s="12"/>
      <c r="FP525" s="12"/>
      <c r="FQ525" s="12"/>
      <c r="FR525" s="12"/>
      <c r="FS525" s="12"/>
      <c r="FT525" s="12"/>
      <c r="FU525" s="12"/>
      <c r="FV525" s="12"/>
      <c r="FW525" s="12"/>
      <c r="FX525" s="12"/>
      <c r="FY525" s="12"/>
      <c r="FZ525" s="12"/>
      <c r="GA525" s="12"/>
      <c r="GB525" s="12"/>
      <c r="GC525" s="12"/>
      <c r="GD525" s="12"/>
      <c r="GE525" s="12"/>
      <c r="GF525" s="12"/>
      <c r="GG525" s="12"/>
      <c r="GH525" s="12"/>
      <c r="GI525" s="12"/>
      <c r="GJ525" s="12"/>
      <c r="GK525" s="12"/>
      <c r="GL525" s="12"/>
      <c r="GM525" s="12"/>
      <c r="GN525" s="12"/>
      <c r="GO525" s="12"/>
      <c r="GP525" s="12"/>
      <c r="GQ525" s="12"/>
      <c r="GR525" s="12"/>
      <c r="GS525" s="12"/>
      <c r="GT525" s="12"/>
      <c r="GU525" s="12"/>
      <c r="GV525" s="12"/>
      <c r="GW525" s="12"/>
      <c r="GX525" s="12"/>
      <c r="GY525" s="12"/>
      <c r="GZ525" s="12"/>
      <c r="HA525" s="12"/>
      <c r="HB525" s="12"/>
      <c r="HC525" s="12"/>
      <c r="HD525" s="12"/>
      <c r="HE525" s="12"/>
      <c r="HF525" s="12"/>
      <c r="HG525" s="12"/>
      <c r="HH525" s="12"/>
      <c r="HI525" s="12"/>
      <c r="HJ525" s="12"/>
      <c r="HK525" s="12"/>
      <c r="HL525" s="12"/>
      <c r="HM525" s="12"/>
      <c r="HN525" s="12"/>
      <c r="HO525" s="12"/>
      <c r="HP525" s="12"/>
      <c r="HQ525" s="12"/>
      <c r="HR525" s="12"/>
      <c r="HS525" s="12"/>
      <c r="HT525" s="12"/>
      <c r="HU525" s="12"/>
      <c r="HV525" s="12"/>
      <c r="HW525" s="12"/>
      <c r="HX525" s="12"/>
      <c r="HY525" s="12"/>
      <c r="HZ525" s="12"/>
      <c r="IA525" s="12"/>
      <c r="IB525" s="12"/>
      <c r="IC525" s="12"/>
      <c r="ID525" s="12"/>
      <c r="IE525" s="12"/>
      <c r="IF525" s="12"/>
      <c r="IG525" s="12"/>
      <c r="IH525" s="12"/>
      <c r="II525" s="12"/>
      <c r="IJ525" s="12"/>
      <c r="IK525" s="12"/>
    </row>
    <row r="526" spans="1:245" s="38" customFormat="1" ht="15.95" customHeight="1" x14ac:dyDescent="0.25">
      <c r="A526" s="39">
        <v>8</v>
      </c>
      <c r="B526" s="40" t="s">
        <v>770</v>
      </c>
      <c r="C526" s="42">
        <f>E321</f>
        <v>6</v>
      </c>
      <c r="D526" s="36"/>
      <c r="E526" s="36"/>
      <c r="F526" s="37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P526" s="12"/>
      <c r="DQ526" s="12"/>
      <c r="DR526" s="12"/>
      <c r="DS526" s="12"/>
      <c r="DT526" s="12"/>
      <c r="DU526" s="12"/>
      <c r="DV526" s="12"/>
      <c r="DW526" s="12"/>
      <c r="DX526" s="12"/>
      <c r="DY526" s="12"/>
      <c r="DZ526" s="12"/>
      <c r="EA526" s="12"/>
      <c r="EB526" s="12"/>
      <c r="EC526" s="12"/>
      <c r="ED526" s="12"/>
      <c r="EE526" s="12"/>
      <c r="EF526" s="12"/>
      <c r="EG526" s="12"/>
      <c r="EH526" s="12"/>
      <c r="EI526" s="12"/>
      <c r="EJ526" s="12"/>
      <c r="EK526" s="12"/>
      <c r="EL526" s="12"/>
      <c r="EM526" s="12"/>
      <c r="EN526" s="12"/>
      <c r="EO526" s="12"/>
      <c r="EP526" s="12"/>
      <c r="EQ526" s="12"/>
      <c r="ER526" s="12"/>
      <c r="ES526" s="12"/>
      <c r="ET526" s="12"/>
      <c r="EU526" s="12"/>
      <c r="EV526" s="12"/>
      <c r="EW526" s="12"/>
      <c r="EX526" s="12"/>
      <c r="EY526" s="12"/>
      <c r="EZ526" s="12"/>
      <c r="FA526" s="12"/>
      <c r="FB526" s="12"/>
      <c r="FC526" s="12"/>
      <c r="FD526" s="12"/>
      <c r="FE526" s="12"/>
      <c r="FF526" s="12"/>
      <c r="FG526" s="12"/>
      <c r="FH526" s="12"/>
      <c r="FI526" s="12"/>
      <c r="FJ526" s="12"/>
      <c r="FK526" s="12"/>
      <c r="FL526" s="12"/>
      <c r="FM526" s="12"/>
      <c r="FN526" s="12"/>
      <c r="FO526" s="12"/>
      <c r="FP526" s="12"/>
      <c r="FQ526" s="12"/>
      <c r="FR526" s="12"/>
      <c r="FS526" s="12"/>
      <c r="FT526" s="12"/>
      <c r="FU526" s="12"/>
      <c r="FV526" s="12"/>
      <c r="FW526" s="12"/>
      <c r="FX526" s="12"/>
      <c r="FY526" s="12"/>
      <c r="FZ526" s="12"/>
      <c r="GA526" s="12"/>
      <c r="GB526" s="12"/>
      <c r="GC526" s="12"/>
      <c r="GD526" s="12"/>
      <c r="GE526" s="12"/>
      <c r="GF526" s="12"/>
      <c r="GG526" s="12"/>
      <c r="GH526" s="12"/>
      <c r="GI526" s="12"/>
      <c r="GJ526" s="12"/>
      <c r="GK526" s="12"/>
      <c r="GL526" s="12"/>
      <c r="GM526" s="12"/>
      <c r="GN526" s="12"/>
      <c r="GO526" s="12"/>
      <c r="GP526" s="12"/>
      <c r="GQ526" s="12"/>
      <c r="GR526" s="12"/>
      <c r="GS526" s="12"/>
      <c r="GT526" s="12"/>
      <c r="GU526" s="12"/>
      <c r="GV526" s="12"/>
      <c r="GW526" s="12"/>
      <c r="GX526" s="12"/>
      <c r="GY526" s="12"/>
      <c r="GZ526" s="12"/>
      <c r="HA526" s="12"/>
      <c r="HB526" s="12"/>
      <c r="HC526" s="12"/>
      <c r="HD526" s="12"/>
      <c r="HE526" s="12"/>
      <c r="HF526" s="12"/>
      <c r="HG526" s="12"/>
      <c r="HH526" s="12"/>
      <c r="HI526" s="12"/>
      <c r="HJ526" s="12"/>
      <c r="HK526" s="12"/>
      <c r="HL526" s="12"/>
      <c r="HM526" s="12"/>
      <c r="HN526" s="12"/>
      <c r="HO526" s="12"/>
      <c r="HP526" s="12"/>
      <c r="HQ526" s="12"/>
      <c r="HR526" s="12"/>
      <c r="HS526" s="12"/>
      <c r="HT526" s="12"/>
      <c r="HU526" s="12"/>
      <c r="HV526" s="12"/>
      <c r="HW526" s="12"/>
      <c r="HX526" s="12"/>
      <c r="HY526" s="12"/>
      <c r="HZ526" s="12"/>
      <c r="IA526" s="12"/>
      <c r="IB526" s="12"/>
      <c r="IC526" s="12"/>
      <c r="ID526" s="12"/>
      <c r="IE526" s="12"/>
      <c r="IF526" s="12"/>
      <c r="IG526" s="12"/>
      <c r="IH526" s="12"/>
      <c r="II526" s="12"/>
      <c r="IJ526" s="12"/>
      <c r="IK526" s="12"/>
    </row>
    <row r="527" spans="1:245" s="38" customFormat="1" ht="15.95" customHeight="1" x14ac:dyDescent="0.25">
      <c r="A527" s="39">
        <v>9</v>
      </c>
      <c r="B527" s="40" t="s">
        <v>771</v>
      </c>
      <c r="C527" s="42">
        <f>E325</f>
        <v>60</v>
      </c>
      <c r="D527" s="36"/>
      <c r="E527" s="36"/>
      <c r="F527" s="37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P527" s="12"/>
      <c r="DQ527" s="12"/>
      <c r="DR527" s="12"/>
      <c r="DS527" s="12"/>
      <c r="DT527" s="12"/>
      <c r="DU527" s="12"/>
      <c r="DV527" s="12"/>
      <c r="DW527" s="12"/>
      <c r="DX527" s="12"/>
      <c r="DY527" s="12"/>
      <c r="DZ527" s="12"/>
      <c r="EA527" s="12"/>
      <c r="EB527" s="12"/>
      <c r="EC527" s="12"/>
      <c r="ED527" s="12"/>
      <c r="EE527" s="12"/>
      <c r="EF527" s="12"/>
      <c r="EG527" s="12"/>
      <c r="EH527" s="12"/>
      <c r="EI527" s="12"/>
      <c r="EJ527" s="12"/>
      <c r="EK527" s="12"/>
      <c r="EL527" s="12"/>
      <c r="EM527" s="12"/>
      <c r="EN527" s="12"/>
      <c r="EO527" s="12"/>
      <c r="EP527" s="12"/>
      <c r="EQ527" s="12"/>
      <c r="ER527" s="12"/>
      <c r="ES527" s="12"/>
      <c r="ET527" s="12"/>
      <c r="EU527" s="12"/>
      <c r="EV527" s="12"/>
      <c r="EW527" s="12"/>
      <c r="EX527" s="12"/>
      <c r="EY527" s="12"/>
      <c r="EZ527" s="12"/>
      <c r="FA527" s="12"/>
      <c r="FB527" s="12"/>
      <c r="FC527" s="12"/>
      <c r="FD527" s="12"/>
      <c r="FE527" s="12"/>
      <c r="FF527" s="12"/>
      <c r="FG527" s="12"/>
      <c r="FH527" s="12"/>
      <c r="FI527" s="12"/>
      <c r="FJ527" s="12"/>
      <c r="FK527" s="12"/>
      <c r="FL527" s="12"/>
      <c r="FM527" s="12"/>
      <c r="FN527" s="12"/>
      <c r="FO527" s="12"/>
      <c r="FP527" s="12"/>
      <c r="FQ527" s="12"/>
      <c r="FR527" s="12"/>
      <c r="FS527" s="12"/>
      <c r="FT527" s="12"/>
      <c r="FU527" s="12"/>
      <c r="FV527" s="12"/>
      <c r="FW527" s="12"/>
      <c r="FX527" s="12"/>
      <c r="FY527" s="12"/>
      <c r="FZ527" s="12"/>
      <c r="GA527" s="12"/>
      <c r="GB527" s="12"/>
      <c r="GC527" s="12"/>
      <c r="GD527" s="12"/>
      <c r="GE527" s="12"/>
      <c r="GF527" s="12"/>
      <c r="GG527" s="12"/>
      <c r="GH527" s="12"/>
      <c r="GI527" s="12"/>
      <c r="GJ527" s="12"/>
      <c r="GK527" s="12"/>
      <c r="GL527" s="12"/>
      <c r="GM527" s="12"/>
      <c r="GN527" s="12"/>
      <c r="GO527" s="12"/>
      <c r="GP527" s="12"/>
      <c r="GQ527" s="12"/>
      <c r="GR527" s="12"/>
      <c r="GS527" s="12"/>
      <c r="GT527" s="12"/>
      <c r="GU527" s="12"/>
      <c r="GV527" s="12"/>
      <c r="GW527" s="12"/>
      <c r="GX527" s="12"/>
      <c r="GY527" s="12"/>
      <c r="GZ527" s="12"/>
      <c r="HA527" s="12"/>
      <c r="HB527" s="12"/>
      <c r="HC527" s="12"/>
      <c r="HD527" s="12"/>
      <c r="HE527" s="12"/>
      <c r="HF527" s="12"/>
      <c r="HG527" s="12"/>
      <c r="HH527" s="12"/>
      <c r="HI527" s="12"/>
      <c r="HJ527" s="12"/>
      <c r="HK527" s="12"/>
      <c r="HL527" s="12"/>
      <c r="HM527" s="12"/>
      <c r="HN527" s="12"/>
      <c r="HO527" s="12"/>
      <c r="HP527" s="12"/>
      <c r="HQ527" s="12"/>
      <c r="HR527" s="12"/>
      <c r="HS527" s="12"/>
      <c r="HT527" s="12"/>
      <c r="HU527" s="12"/>
      <c r="HV527" s="12"/>
      <c r="HW527" s="12"/>
      <c r="HX527" s="12"/>
      <c r="HY527" s="12"/>
      <c r="HZ527" s="12"/>
      <c r="IA527" s="12"/>
      <c r="IB527" s="12"/>
      <c r="IC527" s="12"/>
      <c r="ID527" s="12"/>
      <c r="IE527" s="12"/>
      <c r="IF527" s="12"/>
      <c r="IG527" s="12"/>
      <c r="IH527" s="12"/>
      <c r="II527" s="12"/>
      <c r="IJ527" s="12"/>
      <c r="IK527" s="12"/>
    </row>
    <row r="528" spans="1:245" s="38" customFormat="1" ht="15.95" customHeight="1" x14ac:dyDescent="0.25">
      <c r="A528" s="39">
        <v>10</v>
      </c>
      <c r="B528" s="40" t="s">
        <v>772</v>
      </c>
      <c r="C528" s="42">
        <f>E329</f>
        <v>49</v>
      </c>
      <c r="D528" s="36"/>
      <c r="E528" s="36"/>
      <c r="F528" s="37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P528" s="12"/>
      <c r="DQ528" s="12"/>
      <c r="DR528" s="12"/>
      <c r="DS528" s="12"/>
      <c r="DT528" s="12"/>
      <c r="DU528" s="12"/>
      <c r="DV528" s="12"/>
      <c r="DW528" s="12"/>
      <c r="DX528" s="12"/>
      <c r="DY528" s="12"/>
      <c r="DZ528" s="12"/>
      <c r="EA528" s="12"/>
      <c r="EB528" s="12"/>
      <c r="EC528" s="12"/>
      <c r="ED528" s="12"/>
      <c r="EE528" s="12"/>
      <c r="EF528" s="12"/>
      <c r="EG528" s="12"/>
      <c r="EH528" s="12"/>
      <c r="EI528" s="12"/>
      <c r="EJ528" s="12"/>
      <c r="EK528" s="12"/>
      <c r="EL528" s="12"/>
      <c r="EM528" s="12"/>
      <c r="EN528" s="12"/>
      <c r="EO528" s="12"/>
      <c r="EP528" s="12"/>
      <c r="EQ528" s="12"/>
      <c r="ER528" s="12"/>
      <c r="ES528" s="12"/>
      <c r="ET528" s="12"/>
      <c r="EU528" s="12"/>
      <c r="EV528" s="12"/>
      <c r="EW528" s="12"/>
      <c r="EX528" s="12"/>
      <c r="EY528" s="12"/>
      <c r="EZ528" s="12"/>
      <c r="FA528" s="12"/>
      <c r="FB528" s="12"/>
      <c r="FC528" s="12"/>
      <c r="FD528" s="12"/>
      <c r="FE528" s="12"/>
      <c r="FF528" s="12"/>
      <c r="FG528" s="12"/>
      <c r="FH528" s="12"/>
      <c r="FI528" s="12"/>
      <c r="FJ528" s="12"/>
      <c r="FK528" s="12"/>
      <c r="FL528" s="12"/>
      <c r="FM528" s="12"/>
      <c r="FN528" s="12"/>
      <c r="FO528" s="12"/>
      <c r="FP528" s="12"/>
      <c r="FQ528" s="12"/>
      <c r="FR528" s="12"/>
      <c r="FS528" s="12"/>
      <c r="FT528" s="12"/>
      <c r="FU528" s="12"/>
      <c r="FV528" s="12"/>
      <c r="FW528" s="12"/>
      <c r="FX528" s="12"/>
      <c r="FY528" s="12"/>
      <c r="FZ528" s="12"/>
      <c r="GA528" s="12"/>
      <c r="GB528" s="12"/>
      <c r="GC528" s="12"/>
      <c r="GD528" s="12"/>
      <c r="GE528" s="12"/>
      <c r="GF528" s="12"/>
      <c r="GG528" s="12"/>
      <c r="GH528" s="12"/>
      <c r="GI528" s="12"/>
      <c r="GJ528" s="12"/>
      <c r="GK528" s="12"/>
      <c r="GL528" s="12"/>
      <c r="GM528" s="12"/>
      <c r="GN528" s="12"/>
      <c r="GO528" s="12"/>
      <c r="GP528" s="12"/>
      <c r="GQ528" s="12"/>
      <c r="GR528" s="12"/>
      <c r="GS528" s="12"/>
      <c r="GT528" s="12"/>
      <c r="GU528" s="12"/>
      <c r="GV528" s="12"/>
      <c r="GW528" s="12"/>
      <c r="GX528" s="12"/>
      <c r="GY528" s="12"/>
      <c r="GZ528" s="12"/>
      <c r="HA528" s="12"/>
      <c r="HB528" s="12"/>
      <c r="HC528" s="12"/>
      <c r="HD528" s="12"/>
      <c r="HE528" s="12"/>
      <c r="HF528" s="12"/>
      <c r="HG528" s="12"/>
      <c r="HH528" s="12"/>
      <c r="HI528" s="12"/>
      <c r="HJ528" s="12"/>
      <c r="HK528" s="12"/>
      <c r="HL528" s="12"/>
      <c r="HM528" s="12"/>
      <c r="HN528" s="12"/>
      <c r="HO528" s="12"/>
      <c r="HP528" s="12"/>
      <c r="HQ528" s="12"/>
      <c r="HR528" s="12"/>
      <c r="HS528" s="12"/>
      <c r="HT528" s="12"/>
      <c r="HU528" s="12"/>
      <c r="HV528" s="12"/>
      <c r="HW528" s="12"/>
      <c r="HX528" s="12"/>
      <c r="HY528" s="12"/>
      <c r="HZ528" s="12"/>
      <c r="IA528" s="12"/>
      <c r="IB528" s="12"/>
      <c r="IC528" s="12"/>
      <c r="ID528" s="12"/>
      <c r="IE528" s="12"/>
      <c r="IF528" s="12"/>
      <c r="IG528" s="12"/>
      <c r="IH528" s="12"/>
      <c r="II528" s="12"/>
      <c r="IJ528" s="12"/>
      <c r="IK528" s="12"/>
    </row>
    <row r="529" spans="1:245" s="38" customFormat="1" ht="15.95" customHeight="1" x14ac:dyDescent="0.25">
      <c r="A529" s="39">
        <v>11</v>
      </c>
      <c r="B529" s="40" t="s">
        <v>773</v>
      </c>
      <c r="C529" s="42">
        <f>E333</f>
        <v>129</v>
      </c>
      <c r="D529" s="36"/>
      <c r="E529" s="36"/>
      <c r="F529" s="37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P529" s="12"/>
      <c r="DQ529" s="12"/>
      <c r="DR529" s="12"/>
      <c r="DS529" s="12"/>
      <c r="DT529" s="12"/>
      <c r="DU529" s="12"/>
      <c r="DV529" s="12"/>
      <c r="DW529" s="12"/>
      <c r="DX529" s="12"/>
      <c r="DY529" s="12"/>
      <c r="DZ529" s="12"/>
      <c r="EA529" s="12"/>
      <c r="EB529" s="12"/>
      <c r="EC529" s="12"/>
      <c r="ED529" s="12"/>
      <c r="EE529" s="12"/>
      <c r="EF529" s="12"/>
      <c r="EG529" s="12"/>
      <c r="EH529" s="12"/>
      <c r="EI529" s="12"/>
      <c r="EJ529" s="12"/>
      <c r="EK529" s="12"/>
      <c r="EL529" s="12"/>
      <c r="EM529" s="12"/>
      <c r="EN529" s="12"/>
      <c r="EO529" s="12"/>
      <c r="EP529" s="12"/>
      <c r="EQ529" s="12"/>
      <c r="ER529" s="12"/>
      <c r="ES529" s="12"/>
      <c r="ET529" s="12"/>
      <c r="EU529" s="12"/>
      <c r="EV529" s="12"/>
      <c r="EW529" s="12"/>
      <c r="EX529" s="12"/>
      <c r="EY529" s="12"/>
      <c r="EZ529" s="12"/>
      <c r="FA529" s="12"/>
      <c r="FB529" s="12"/>
      <c r="FC529" s="12"/>
      <c r="FD529" s="12"/>
      <c r="FE529" s="12"/>
      <c r="FF529" s="12"/>
      <c r="FG529" s="12"/>
      <c r="FH529" s="12"/>
      <c r="FI529" s="12"/>
      <c r="FJ529" s="12"/>
      <c r="FK529" s="12"/>
      <c r="FL529" s="12"/>
      <c r="FM529" s="12"/>
      <c r="FN529" s="12"/>
      <c r="FO529" s="12"/>
      <c r="FP529" s="12"/>
      <c r="FQ529" s="12"/>
      <c r="FR529" s="12"/>
      <c r="FS529" s="12"/>
      <c r="FT529" s="12"/>
      <c r="FU529" s="12"/>
      <c r="FV529" s="12"/>
      <c r="FW529" s="12"/>
      <c r="FX529" s="12"/>
      <c r="FY529" s="12"/>
      <c r="FZ529" s="12"/>
      <c r="GA529" s="12"/>
      <c r="GB529" s="12"/>
      <c r="GC529" s="12"/>
      <c r="GD529" s="12"/>
      <c r="GE529" s="12"/>
      <c r="GF529" s="12"/>
      <c r="GG529" s="12"/>
      <c r="GH529" s="12"/>
      <c r="GI529" s="12"/>
      <c r="GJ529" s="12"/>
      <c r="GK529" s="12"/>
      <c r="GL529" s="12"/>
      <c r="GM529" s="12"/>
      <c r="GN529" s="12"/>
      <c r="GO529" s="12"/>
      <c r="GP529" s="12"/>
      <c r="GQ529" s="12"/>
      <c r="GR529" s="12"/>
      <c r="GS529" s="12"/>
      <c r="GT529" s="12"/>
      <c r="GU529" s="12"/>
      <c r="GV529" s="12"/>
      <c r="GW529" s="12"/>
      <c r="GX529" s="12"/>
      <c r="GY529" s="12"/>
      <c r="GZ529" s="12"/>
      <c r="HA529" s="12"/>
      <c r="HB529" s="12"/>
      <c r="HC529" s="12"/>
      <c r="HD529" s="12"/>
      <c r="HE529" s="12"/>
      <c r="HF529" s="12"/>
      <c r="HG529" s="12"/>
      <c r="HH529" s="12"/>
      <c r="HI529" s="12"/>
      <c r="HJ529" s="12"/>
      <c r="HK529" s="12"/>
      <c r="HL529" s="12"/>
      <c r="HM529" s="12"/>
      <c r="HN529" s="12"/>
      <c r="HO529" s="12"/>
      <c r="HP529" s="12"/>
      <c r="HQ529" s="12"/>
      <c r="HR529" s="12"/>
      <c r="HS529" s="12"/>
      <c r="HT529" s="12"/>
      <c r="HU529" s="12"/>
      <c r="HV529" s="12"/>
      <c r="HW529" s="12"/>
      <c r="HX529" s="12"/>
      <c r="HY529" s="12"/>
      <c r="HZ529" s="12"/>
      <c r="IA529" s="12"/>
      <c r="IB529" s="12"/>
      <c r="IC529" s="12"/>
      <c r="ID529" s="12"/>
      <c r="IE529" s="12"/>
      <c r="IF529" s="12"/>
      <c r="IG529" s="12"/>
      <c r="IH529" s="12"/>
      <c r="II529" s="12"/>
      <c r="IJ529" s="12"/>
      <c r="IK529" s="12"/>
    </row>
    <row r="530" spans="1:245" s="38" customFormat="1" ht="15.95" customHeight="1" x14ac:dyDescent="0.25">
      <c r="A530" s="39">
        <v>12</v>
      </c>
      <c r="B530" s="40" t="s">
        <v>774</v>
      </c>
      <c r="C530" s="42">
        <f>SUM(E339,E344,E350)</f>
        <v>131</v>
      </c>
      <c r="D530" s="36"/>
      <c r="E530" s="36"/>
      <c r="F530" s="37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P530" s="12"/>
      <c r="DQ530" s="12"/>
      <c r="DR530" s="12"/>
      <c r="DS530" s="12"/>
      <c r="DT530" s="12"/>
      <c r="DU530" s="12"/>
      <c r="DV530" s="12"/>
      <c r="DW530" s="12"/>
      <c r="DX530" s="12"/>
      <c r="DY530" s="12"/>
      <c r="DZ530" s="12"/>
      <c r="EA530" s="12"/>
      <c r="EB530" s="12"/>
      <c r="EC530" s="12"/>
      <c r="ED530" s="12"/>
      <c r="EE530" s="12"/>
      <c r="EF530" s="12"/>
      <c r="EG530" s="12"/>
      <c r="EH530" s="12"/>
      <c r="EI530" s="12"/>
      <c r="EJ530" s="12"/>
      <c r="EK530" s="12"/>
      <c r="EL530" s="12"/>
      <c r="EM530" s="12"/>
      <c r="EN530" s="12"/>
      <c r="EO530" s="12"/>
      <c r="EP530" s="12"/>
      <c r="EQ530" s="12"/>
      <c r="ER530" s="12"/>
      <c r="ES530" s="12"/>
      <c r="ET530" s="12"/>
      <c r="EU530" s="12"/>
      <c r="EV530" s="12"/>
      <c r="EW530" s="12"/>
      <c r="EX530" s="12"/>
      <c r="EY530" s="12"/>
      <c r="EZ530" s="12"/>
      <c r="FA530" s="12"/>
      <c r="FB530" s="12"/>
      <c r="FC530" s="12"/>
      <c r="FD530" s="12"/>
      <c r="FE530" s="12"/>
      <c r="FF530" s="12"/>
      <c r="FG530" s="12"/>
      <c r="FH530" s="12"/>
      <c r="FI530" s="12"/>
      <c r="FJ530" s="12"/>
      <c r="FK530" s="12"/>
      <c r="FL530" s="12"/>
      <c r="FM530" s="12"/>
      <c r="FN530" s="12"/>
      <c r="FO530" s="12"/>
      <c r="FP530" s="12"/>
      <c r="FQ530" s="12"/>
      <c r="FR530" s="12"/>
      <c r="FS530" s="12"/>
      <c r="FT530" s="12"/>
      <c r="FU530" s="12"/>
      <c r="FV530" s="12"/>
      <c r="FW530" s="12"/>
      <c r="FX530" s="12"/>
      <c r="FY530" s="12"/>
      <c r="FZ530" s="12"/>
      <c r="GA530" s="12"/>
      <c r="GB530" s="12"/>
      <c r="GC530" s="12"/>
      <c r="GD530" s="12"/>
      <c r="GE530" s="12"/>
      <c r="GF530" s="12"/>
      <c r="GG530" s="12"/>
      <c r="GH530" s="12"/>
      <c r="GI530" s="12"/>
      <c r="GJ530" s="12"/>
      <c r="GK530" s="12"/>
      <c r="GL530" s="12"/>
      <c r="GM530" s="12"/>
      <c r="GN530" s="12"/>
      <c r="GO530" s="12"/>
      <c r="GP530" s="12"/>
      <c r="GQ530" s="12"/>
      <c r="GR530" s="12"/>
      <c r="GS530" s="12"/>
      <c r="GT530" s="12"/>
      <c r="GU530" s="12"/>
      <c r="GV530" s="12"/>
      <c r="GW530" s="12"/>
      <c r="GX530" s="12"/>
      <c r="GY530" s="12"/>
      <c r="GZ530" s="12"/>
      <c r="HA530" s="12"/>
      <c r="HB530" s="12"/>
      <c r="HC530" s="12"/>
      <c r="HD530" s="12"/>
      <c r="HE530" s="12"/>
      <c r="HF530" s="12"/>
      <c r="HG530" s="12"/>
      <c r="HH530" s="12"/>
      <c r="HI530" s="12"/>
      <c r="HJ530" s="12"/>
      <c r="HK530" s="12"/>
      <c r="HL530" s="12"/>
      <c r="HM530" s="12"/>
      <c r="HN530" s="12"/>
      <c r="HO530" s="12"/>
      <c r="HP530" s="12"/>
      <c r="HQ530" s="12"/>
      <c r="HR530" s="12"/>
      <c r="HS530" s="12"/>
      <c r="HT530" s="12"/>
      <c r="HU530" s="12"/>
      <c r="HV530" s="12"/>
      <c r="HW530" s="12"/>
      <c r="HX530" s="12"/>
      <c r="HY530" s="12"/>
      <c r="HZ530" s="12"/>
      <c r="IA530" s="12"/>
      <c r="IB530" s="12"/>
      <c r="IC530" s="12"/>
      <c r="ID530" s="12"/>
      <c r="IE530" s="12"/>
      <c r="IF530" s="12"/>
      <c r="IG530" s="12"/>
      <c r="IH530" s="12"/>
      <c r="II530" s="12"/>
      <c r="IJ530" s="12"/>
      <c r="IK530" s="12"/>
    </row>
    <row r="531" spans="1:245" s="38" customFormat="1" ht="15.95" customHeight="1" x14ac:dyDescent="0.25">
      <c r="A531" s="39">
        <v>13</v>
      </c>
      <c r="B531" s="40" t="s">
        <v>775</v>
      </c>
      <c r="C531" s="41">
        <f>SUM(E356,E403,E451,E501)</f>
        <v>6610</v>
      </c>
      <c r="D531" s="36"/>
      <c r="E531" s="36"/>
      <c r="F531" s="37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P531" s="12"/>
      <c r="DQ531" s="12"/>
      <c r="DR531" s="12"/>
      <c r="DS531" s="12"/>
      <c r="DT531" s="12"/>
      <c r="DU531" s="12"/>
      <c r="DV531" s="12"/>
      <c r="DW531" s="12"/>
      <c r="DX531" s="12"/>
      <c r="DY531" s="12"/>
      <c r="DZ531" s="12"/>
      <c r="EA531" s="12"/>
      <c r="EB531" s="12"/>
      <c r="EC531" s="12"/>
      <c r="ED531" s="12"/>
      <c r="EE531" s="12"/>
      <c r="EF531" s="12"/>
      <c r="EG531" s="12"/>
      <c r="EH531" s="12"/>
      <c r="EI531" s="12"/>
      <c r="EJ531" s="12"/>
      <c r="EK531" s="12"/>
      <c r="EL531" s="12"/>
      <c r="EM531" s="12"/>
      <c r="EN531" s="12"/>
      <c r="EO531" s="12"/>
      <c r="EP531" s="12"/>
      <c r="EQ531" s="12"/>
      <c r="ER531" s="12"/>
      <c r="ES531" s="12"/>
      <c r="ET531" s="12"/>
      <c r="EU531" s="12"/>
      <c r="EV531" s="12"/>
      <c r="EW531" s="12"/>
      <c r="EX531" s="12"/>
      <c r="EY531" s="12"/>
      <c r="EZ531" s="12"/>
      <c r="FA531" s="12"/>
      <c r="FB531" s="12"/>
      <c r="FC531" s="12"/>
      <c r="FD531" s="12"/>
      <c r="FE531" s="12"/>
      <c r="FF531" s="12"/>
      <c r="FG531" s="12"/>
      <c r="FH531" s="12"/>
      <c r="FI531" s="12"/>
      <c r="FJ531" s="12"/>
      <c r="FK531" s="12"/>
      <c r="FL531" s="12"/>
      <c r="FM531" s="12"/>
      <c r="FN531" s="12"/>
      <c r="FO531" s="12"/>
      <c r="FP531" s="12"/>
      <c r="FQ531" s="12"/>
      <c r="FR531" s="12"/>
      <c r="FS531" s="12"/>
      <c r="FT531" s="12"/>
      <c r="FU531" s="12"/>
      <c r="FV531" s="12"/>
      <c r="FW531" s="12"/>
      <c r="FX531" s="12"/>
      <c r="FY531" s="12"/>
      <c r="FZ531" s="12"/>
      <c r="GA531" s="12"/>
      <c r="GB531" s="12"/>
      <c r="GC531" s="12"/>
      <c r="GD531" s="12"/>
      <c r="GE531" s="12"/>
      <c r="GF531" s="12"/>
      <c r="GG531" s="12"/>
      <c r="GH531" s="12"/>
      <c r="GI531" s="12"/>
      <c r="GJ531" s="12"/>
      <c r="GK531" s="12"/>
      <c r="GL531" s="12"/>
      <c r="GM531" s="12"/>
      <c r="GN531" s="12"/>
      <c r="GO531" s="12"/>
      <c r="GP531" s="12"/>
      <c r="GQ531" s="12"/>
      <c r="GR531" s="12"/>
      <c r="GS531" s="12"/>
      <c r="GT531" s="12"/>
      <c r="GU531" s="12"/>
      <c r="GV531" s="12"/>
      <c r="GW531" s="12"/>
      <c r="GX531" s="12"/>
      <c r="GY531" s="12"/>
      <c r="GZ531" s="12"/>
      <c r="HA531" s="12"/>
      <c r="HB531" s="12"/>
      <c r="HC531" s="12"/>
      <c r="HD531" s="12"/>
      <c r="HE531" s="12"/>
      <c r="HF531" s="12"/>
      <c r="HG531" s="12"/>
      <c r="HH531" s="12"/>
      <c r="HI531" s="12"/>
      <c r="HJ531" s="12"/>
      <c r="HK531" s="12"/>
      <c r="HL531" s="12"/>
      <c r="HM531" s="12"/>
      <c r="HN531" s="12"/>
      <c r="HO531" s="12"/>
      <c r="HP531" s="12"/>
      <c r="HQ531" s="12"/>
      <c r="HR531" s="12"/>
      <c r="HS531" s="12"/>
      <c r="HT531" s="12"/>
      <c r="HU531" s="12"/>
      <c r="HV531" s="12"/>
      <c r="HW531" s="12"/>
      <c r="HX531" s="12"/>
      <c r="HY531" s="12"/>
      <c r="HZ531" s="12"/>
      <c r="IA531" s="12"/>
      <c r="IB531" s="12"/>
      <c r="IC531" s="12"/>
      <c r="ID531" s="12"/>
      <c r="IE531" s="12"/>
      <c r="IF531" s="12"/>
      <c r="IG531" s="12"/>
      <c r="IH531" s="12"/>
      <c r="II531" s="12"/>
      <c r="IJ531" s="12"/>
      <c r="IK531" s="12"/>
    </row>
    <row r="532" spans="1:245" s="38" customFormat="1" ht="15.95" customHeight="1" x14ac:dyDescent="0.25">
      <c r="A532" s="39">
        <v>14</v>
      </c>
      <c r="B532" s="44" t="s">
        <v>776</v>
      </c>
      <c r="C532" s="42">
        <f>SUM(E506,E511)</f>
        <v>2</v>
      </c>
      <c r="D532" s="36"/>
      <c r="E532" s="36"/>
      <c r="F532" s="37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P532" s="12"/>
      <c r="DQ532" s="12"/>
      <c r="DR532" s="12"/>
      <c r="DS532" s="12"/>
      <c r="DT532" s="12"/>
      <c r="DU532" s="12"/>
      <c r="DV532" s="12"/>
      <c r="DW532" s="12"/>
      <c r="DX532" s="12"/>
      <c r="DY532" s="12"/>
      <c r="DZ532" s="12"/>
      <c r="EA532" s="12"/>
      <c r="EB532" s="12"/>
      <c r="EC532" s="12"/>
      <c r="ED532" s="12"/>
      <c r="EE532" s="12"/>
      <c r="EF532" s="12"/>
      <c r="EG532" s="12"/>
      <c r="EH532" s="12"/>
      <c r="EI532" s="12"/>
      <c r="EJ532" s="12"/>
      <c r="EK532" s="12"/>
      <c r="EL532" s="12"/>
      <c r="EM532" s="12"/>
      <c r="EN532" s="12"/>
      <c r="EO532" s="12"/>
      <c r="EP532" s="12"/>
      <c r="EQ532" s="12"/>
      <c r="ER532" s="12"/>
      <c r="ES532" s="12"/>
      <c r="ET532" s="12"/>
      <c r="EU532" s="12"/>
      <c r="EV532" s="12"/>
      <c r="EW532" s="12"/>
      <c r="EX532" s="12"/>
      <c r="EY532" s="12"/>
      <c r="EZ532" s="12"/>
      <c r="FA532" s="12"/>
      <c r="FB532" s="12"/>
      <c r="FC532" s="12"/>
      <c r="FD532" s="12"/>
      <c r="FE532" s="12"/>
      <c r="FF532" s="12"/>
      <c r="FG532" s="12"/>
      <c r="FH532" s="12"/>
      <c r="FI532" s="12"/>
      <c r="FJ532" s="12"/>
      <c r="FK532" s="12"/>
      <c r="FL532" s="12"/>
      <c r="FM532" s="12"/>
      <c r="FN532" s="12"/>
      <c r="FO532" s="12"/>
      <c r="FP532" s="12"/>
      <c r="FQ532" s="12"/>
      <c r="FR532" s="12"/>
      <c r="FS532" s="12"/>
      <c r="FT532" s="12"/>
      <c r="FU532" s="12"/>
      <c r="FV532" s="12"/>
      <c r="FW532" s="12"/>
      <c r="FX532" s="12"/>
      <c r="FY532" s="12"/>
      <c r="FZ532" s="12"/>
      <c r="GA532" s="12"/>
      <c r="GB532" s="12"/>
      <c r="GC532" s="12"/>
      <c r="GD532" s="12"/>
      <c r="GE532" s="12"/>
      <c r="GF532" s="12"/>
      <c r="GG532" s="12"/>
      <c r="GH532" s="12"/>
      <c r="GI532" s="12"/>
      <c r="GJ532" s="12"/>
      <c r="GK532" s="12"/>
      <c r="GL532" s="12"/>
      <c r="GM532" s="12"/>
      <c r="GN532" s="12"/>
      <c r="GO532" s="12"/>
      <c r="GP532" s="12"/>
      <c r="GQ532" s="12"/>
      <c r="GR532" s="12"/>
      <c r="GS532" s="12"/>
      <c r="GT532" s="12"/>
      <c r="GU532" s="12"/>
      <c r="GV532" s="12"/>
      <c r="GW532" s="12"/>
      <c r="GX532" s="12"/>
      <c r="GY532" s="12"/>
      <c r="GZ532" s="12"/>
      <c r="HA532" s="12"/>
      <c r="HB532" s="12"/>
      <c r="HC532" s="12"/>
      <c r="HD532" s="12"/>
      <c r="HE532" s="12"/>
      <c r="HF532" s="12"/>
      <c r="HG532" s="12"/>
      <c r="HH532" s="12"/>
      <c r="HI532" s="12"/>
      <c r="HJ532" s="12"/>
      <c r="HK532" s="12"/>
      <c r="HL532" s="12"/>
      <c r="HM532" s="12"/>
      <c r="HN532" s="12"/>
      <c r="HO532" s="12"/>
      <c r="HP532" s="12"/>
      <c r="HQ532" s="12"/>
      <c r="HR532" s="12"/>
      <c r="HS532" s="12"/>
      <c r="HT532" s="12"/>
      <c r="HU532" s="12"/>
      <c r="HV532" s="12"/>
      <c r="HW532" s="12"/>
      <c r="HX532" s="12"/>
      <c r="HY532" s="12"/>
      <c r="HZ532" s="12"/>
      <c r="IA532" s="12"/>
      <c r="IB532" s="12"/>
      <c r="IC532" s="12"/>
      <c r="ID532" s="12"/>
      <c r="IE532" s="12"/>
      <c r="IF532" s="12"/>
      <c r="IG532" s="12"/>
      <c r="IH532" s="12"/>
      <c r="II532" s="12"/>
      <c r="IJ532" s="12"/>
      <c r="IK532" s="12"/>
    </row>
    <row r="533" spans="1:245" s="38" customFormat="1" ht="15.95" customHeight="1" x14ac:dyDescent="0.25">
      <c r="A533" s="39">
        <v>15</v>
      </c>
      <c r="B533" s="44" t="s">
        <v>777</v>
      </c>
      <c r="C533" s="45">
        <f>E516</f>
        <v>4</v>
      </c>
      <c r="D533" s="46"/>
      <c r="E533" s="46"/>
      <c r="F533" s="37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P533" s="12"/>
      <c r="DQ533" s="12"/>
      <c r="DR533" s="12"/>
      <c r="DS533" s="12"/>
      <c r="DT533" s="12"/>
      <c r="DU533" s="12"/>
      <c r="DV533" s="12"/>
      <c r="DW533" s="12"/>
      <c r="DX533" s="12"/>
      <c r="DY533" s="12"/>
      <c r="DZ533" s="12"/>
      <c r="EA533" s="12"/>
      <c r="EB533" s="12"/>
      <c r="EC533" s="12"/>
      <c r="ED533" s="12"/>
      <c r="EE533" s="12"/>
      <c r="EF533" s="12"/>
      <c r="EG533" s="12"/>
      <c r="EH533" s="12"/>
      <c r="EI533" s="12"/>
      <c r="EJ533" s="12"/>
      <c r="EK533" s="12"/>
      <c r="EL533" s="12"/>
      <c r="EM533" s="12"/>
      <c r="EN533" s="12"/>
      <c r="EO533" s="12"/>
      <c r="EP533" s="12"/>
      <c r="EQ533" s="12"/>
      <c r="ER533" s="12"/>
      <c r="ES533" s="12"/>
      <c r="ET533" s="12"/>
      <c r="EU533" s="12"/>
      <c r="EV533" s="12"/>
      <c r="EW533" s="12"/>
      <c r="EX533" s="12"/>
      <c r="EY533" s="12"/>
      <c r="EZ533" s="12"/>
      <c r="FA533" s="12"/>
      <c r="FB533" s="12"/>
      <c r="FC533" s="12"/>
      <c r="FD533" s="12"/>
      <c r="FE533" s="12"/>
      <c r="FF533" s="12"/>
      <c r="FG533" s="12"/>
      <c r="FH533" s="12"/>
      <c r="FI533" s="12"/>
      <c r="FJ533" s="12"/>
      <c r="FK533" s="12"/>
      <c r="FL533" s="12"/>
      <c r="FM533" s="12"/>
      <c r="FN533" s="12"/>
      <c r="FO533" s="12"/>
      <c r="FP533" s="12"/>
      <c r="FQ533" s="12"/>
      <c r="FR533" s="12"/>
      <c r="FS533" s="12"/>
      <c r="FT533" s="12"/>
      <c r="FU533" s="12"/>
      <c r="FV533" s="12"/>
      <c r="FW533" s="12"/>
      <c r="FX533" s="12"/>
      <c r="FY533" s="12"/>
      <c r="FZ533" s="12"/>
      <c r="GA533" s="12"/>
      <c r="GB533" s="12"/>
      <c r="GC533" s="12"/>
      <c r="GD533" s="12"/>
      <c r="GE533" s="12"/>
      <c r="GF533" s="12"/>
      <c r="GG533" s="12"/>
      <c r="GH533" s="12"/>
      <c r="GI533" s="12"/>
      <c r="GJ533" s="12"/>
      <c r="GK533" s="12"/>
      <c r="GL533" s="12"/>
      <c r="GM533" s="12"/>
      <c r="GN533" s="12"/>
      <c r="GO533" s="12"/>
      <c r="GP533" s="12"/>
      <c r="GQ533" s="12"/>
      <c r="GR533" s="12"/>
      <c r="GS533" s="12"/>
      <c r="GT533" s="12"/>
      <c r="GU533" s="12"/>
      <c r="GV533" s="12"/>
      <c r="GW533" s="12"/>
      <c r="GX533" s="12"/>
      <c r="GY533" s="12"/>
      <c r="GZ533" s="12"/>
      <c r="HA533" s="12"/>
      <c r="HB533" s="12"/>
      <c r="HC533" s="12"/>
      <c r="HD533" s="12"/>
      <c r="HE533" s="12"/>
      <c r="HF533" s="12"/>
      <c r="HG533" s="12"/>
      <c r="HH533" s="12"/>
      <c r="HI533" s="12"/>
      <c r="HJ533" s="12"/>
      <c r="HK533" s="12"/>
      <c r="HL533" s="12"/>
      <c r="HM533" s="12"/>
      <c r="HN533" s="12"/>
      <c r="HO533" s="12"/>
      <c r="HP533" s="12"/>
      <c r="HQ533" s="12"/>
      <c r="HR533" s="12"/>
      <c r="HS533" s="12"/>
      <c r="HT533" s="12"/>
      <c r="HU533" s="12"/>
      <c r="HV533" s="12"/>
      <c r="HW533" s="12"/>
      <c r="HX533" s="12"/>
      <c r="HY533" s="12"/>
      <c r="HZ533" s="12"/>
      <c r="IA533" s="12"/>
      <c r="IB533" s="12"/>
      <c r="IC533" s="12"/>
      <c r="ID533" s="12"/>
      <c r="IE533" s="12"/>
      <c r="IF533" s="12"/>
      <c r="IG533" s="12"/>
      <c r="IH533" s="12"/>
      <c r="II533" s="12"/>
      <c r="IJ533" s="12"/>
      <c r="IK533" s="12"/>
    </row>
    <row r="534" spans="1:245" s="38" customFormat="1" ht="18" customHeight="1" x14ac:dyDescent="0.25">
      <c r="A534" s="33"/>
      <c r="B534" s="34" t="s">
        <v>778</v>
      </c>
      <c r="C534" s="47">
        <f>SUM(C519:C533)</f>
        <v>15705</v>
      </c>
      <c r="D534" s="35">
        <f>SUM(A80,A126,A174,A188,A199,A207,A212,A218,A224,A233,A239,A244,A252,A258,A269,A286,A314,A343,A349,A402,A450,A500)</f>
        <v>344</v>
      </c>
      <c r="E534" s="48" t="s">
        <v>62</v>
      </c>
      <c r="F534" s="37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P534" s="12"/>
      <c r="DQ534" s="12"/>
      <c r="DR534" s="12"/>
      <c r="DS534" s="12"/>
      <c r="DT534" s="12"/>
      <c r="DU534" s="12"/>
      <c r="DV534" s="12"/>
      <c r="DW534" s="12"/>
      <c r="DX534" s="12"/>
      <c r="DY534" s="12"/>
      <c r="DZ534" s="12"/>
      <c r="EA534" s="12"/>
      <c r="EB534" s="12"/>
      <c r="EC534" s="12"/>
      <c r="ED534" s="12"/>
      <c r="EE534" s="12"/>
      <c r="EF534" s="12"/>
      <c r="EG534" s="12"/>
      <c r="EH534" s="12"/>
      <c r="EI534" s="12"/>
      <c r="EJ534" s="12"/>
      <c r="EK534" s="12"/>
      <c r="EL534" s="12"/>
      <c r="EM534" s="12"/>
      <c r="EN534" s="12"/>
      <c r="EO534" s="12"/>
      <c r="EP534" s="12"/>
      <c r="EQ534" s="12"/>
      <c r="ER534" s="12"/>
      <c r="ES534" s="12"/>
      <c r="ET534" s="12"/>
      <c r="EU534" s="12"/>
      <c r="EV534" s="12"/>
      <c r="EW534" s="12"/>
      <c r="EX534" s="12"/>
      <c r="EY534" s="12"/>
      <c r="EZ534" s="12"/>
      <c r="FA534" s="12"/>
      <c r="FB534" s="12"/>
      <c r="FC534" s="12"/>
      <c r="FD534" s="12"/>
      <c r="FE534" s="12"/>
      <c r="FF534" s="12"/>
      <c r="FG534" s="12"/>
      <c r="FH534" s="12"/>
      <c r="FI534" s="12"/>
      <c r="FJ534" s="12"/>
      <c r="FK534" s="12"/>
      <c r="FL534" s="12"/>
      <c r="FM534" s="12"/>
      <c r="FN534" s="12"/>
      <c r="FO534" s="12"/>
      <c r="FP534" s="12"/>
      <c r="FQ534" s="12"/>
      <c r="FR534" s="12"/>
      <c r="FS534" s="12"/>
      <c r="FT534" s="12"/>
      <c r="FU534" s="12"/>
      <c r="FV534" s="12"/>
      <c r="FW534" s="12"/>
      <c r="FX534" s="12"/>
      <c r="FY534" s="12"/>
      <c r="FZ534" s="12"/>
      <c r="GA534" s="12"/>
      <c r="GB534" s="12"/>
      <c r="GC534" s="12"/>
      <c r="GD534" s="12"/>
      <c r="GE534" s="12"/>
      <c r="GF534" s="12"/>
      <c r="GG534" s="12"/>
      <c r="GH534" s="12"/>
      <c r="GI534" s="12"/>
      <c r="GJ534" s="12"/>
      <c r="GK534" s="12"/>
      <c r="GL534" s="12"/>
      <c r="GM534" s="12"/>
      <c r="GN534" s="12"/>
      <c r="GO534" s="12"/>
      <c r="GP534" s="12"/>
      <c r="GQ534" s="12"/>
      <c r="GR534" s="12"/>
      <c r="GS534" s="12"/>
      <c r="GT534" s="12"/>
      <c r="GU534" s="12"/>
      <c r="GV534" s="12"/>
      <c r="GW534" s="12"/>
      <c r="GX534" s="12"/>
      <c r="GY534" s="12"/>
      <c r="GZ534" s="12"/>
      <c r="HA534" s="12"/>
      <c r="HB534" s="12"/>
      <c r="HC534" s="12"/>
      <c r="HD534" s="12"/>
      <c r="HE534" s="12"/>
      <c r="HF534" s="12"/>
      <c r="HG534" s="12"/>
      <c r="HH534" s="12"/>
      <c r="HI534" s="12"/>
      <c r="HJ534" s="12"/>
      <c r="HK534" s="12"/>
      <c r="HL534" s="12"/>
      <c r="HM534" s="12"/>
      <c r="HN534" s="12"/>
      <c r="HO534" s="12"/>
      <c r="HP534" s="12"/>
      <c r="HQ534" s="12"/>
      <c r="HR534" s="12"/>
      <c r="HS534" s="12"/>
      <c r="HT534" s="12"/>
      <c r="HU534" s="12"/>
      <c r="HV534" s="12"/>
      <c r="HW534" s="12"/>
      <c r="HX534" s="12"/>
      <c r="HY534" s="12"/>
      <c r="HZ534" s="12"/>
      <c r="IA534" s="12"/>
      <c r="IB534" s="12"/>
      <c r="IC534" s="12"/>
      <c r="ID534" s="12"/>
      <c r="IE534" s="12"/>
      <c r="IF534" s="12"/>
      <c r="IG534" s="12"/>
      <c r="IH534" s="12"/>
      <c r="II534" s="12"/>
      <c r="IJ534" s="12"/>
      <c r="IK534" s="12"/>
    </row>
    <row r="535" spans="1:245" s="38" customFormat="1" ht="18" customHeight="1" x14ac:dyDescent="0.25">
      <c r="A535" s="49"/>
      <c r="B535" s="50" t="s">
        <v>779</v>
      </c>
      <c r="C535" s="47">
        <f>SUM(C536:C543)</f>
        <v>5612</v>
      </c>
      <c r="D535" s="36"/>
      <c r="E535" s="36"/>
      <c r="F535" s="37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P535" s="12"/>
      <c r="DQ535" s="12"/>
      <c r="DR535" s="12"/>
      <c r="DS535" s="12"/>
      <c r="DT535" s="12"/>
      <c r="DU535" s="12"/>
      <c r="DV535" s="12"/>
      <c r="DW535" s="12"/>
      <c r="DX535" s="12"/>
      <c r="DY535" s="12"/>
      <c r="DZ535" s="12"/>
      <c r="EA535" s="12"/>
      <c r="EB535" s="12"/>
      <c r="EC535" s="12"/>
      <c r="ED535" s="12"/>
      <c r="EE535" s="12"/>
      <c r="EF535" s="12"/>
      <c r="EG535" s="12"/>
      <c r="EH535" s="12"/>
      <c r="EI535" s="12"/>
      <c r="EJ535" s="12"/>
      <c r="EK535" s="12"/>
      <c r="EL535" s="12"/>
      <c r="EM535" s="12"/>
      <c r="EN535" s="12"/>
      <c r="EO535" s="12"/>
      <c r="EP535" s="12"/>
      <c r="EQ535" s="12"/>
      <c r="ER535" s="12"/>
      <c r="ES535" s="12"/>
      <c r="ET535" s="12"/>
      <c r="EU535" s="12"/>
      <c r="EV535" s="12"/>
      <c r="EW535" s="12"/>
      <c r="EX535" s="12"/>
      <c r="EY535" s="12"/>
      <c r="EZ535" s="12"/>
      <c r="FA535" s="12"/>
      <c r="FB535" s="12"/>
      <c r="FC535" s="12"/>
      <c r="FD535" s="12"/>
      <c r="FE535" s="12"/>
      <c r="FF535" s="12"/>
      <c r="FG535" s="12"/>
      <c r="FH535" s="12"/>
      <c r="FI535" s="12"/>
      <c r="FJ535" s="12"/>
      <c r="FK535" s="12"/>
      <c r="FL535" s="12"/>
      <c r="FM535" s="12"/>
      <c r="FN535" s="12"/>
      <c r="FO535" s="12"/>
      <c r="FP535" s="12"/>
      <c r="FQ535" s="12"/>
      <c r="FR535" s="12"/>
      <c r="FS535" s="12"/>
      <c r="FT535" s="12"/>
      <c r="FU535" s="12"/>
      <c r="FV535" s="12"/>
      <c r="FW535" s="12"/>
      <c r="FX535" s="12"/>
      <c r="FY535" s="12"/>
      <c r="FZ535" s="12"/>
      <c r="GA535" s="12"/>
      <c r="GB535" s="12"/>
      <c r="GC535" s="12"/>
      <c r="GD535" s="12"/>
      <c r="GE535" s="12"/>
      <c r="GF535" s="12"/>
      <c r="GG535" s="12"/>
      <c r="GH535" s="12"/>
      <c r="GI535" s="12"/>
      <c r="GJ535" s="12"/>
      <c r="GK535" s="12"/>
      <c r="GL535" s="12"/>
      <c r="GM535" s="12"/>
      <c r="GN535" s="12"/>
      <c r="GO535" s="12"/>
      <c r="GP535" s="12"/>
      <c r="GQ535" s="12"/>
      <c r="GR535" s="12"/>
      <c r="GS535" s="12"/>
      <c r="GT535" s="12"/>
      <c r="GU535" s="12"/>
      <c r="GV535" s="12"/>
      <c r="GW535" s="12"/>
      <c r="GX535" s="12"/>
      <c r="GY535" s="12"/>
      <c r="GZ535" s="12"/>
      <c r="HA535" s="12"/>
      <c r="HB535" s="12"/>
      <c r="HC535" s="12"/>
      <c r="HD535" s="12"/>
      <c r="HE535" s="12"/>
      <c r="HF535" s="12"/>
      <c r="HG535" s="12"/>
      <c r="HH535" s="12"/>
      <c r="HI535" s="12"/>
      <c r="HJ535" s="12"/>
      <c r="HK535" s="12"/>
      <c r="HL535" s="12"/>
      <c r="HM535" s="12"/>
      <c r="HN535" s="12"/>
      <c r="HO535" s="12"/>
      <c r="HP535" s="12"/>
      <c r="HQ535" s="12"/>
      <c r="HR535" s="12"/>
      <c r="HS535" s="12"/>
      <c r="HT535" s="12"/>
      <c r="HU535" s="12"/>
      <c r="HV535" s="12"/>
      <c r="HW535" s="12"/>
      <c r="HX535" s="12"/>
      <c r="HY535" s="12"/>
      <c r="HZ535" s="12"/>
      <c r="IA535" s="12"/>
      <c r="IB535" s="12"/>
      <c r="IC535" s="12"/>
      <c r="ID535" s="12"/>
      <c r="IE535" s="12"/>
      <c r="IF535" s="12"/>
      <c r="IG535" s="12"/>
      <c r="IH535" s="12"/>
      <c r="II535" s="12"/>
      <c r="IJ535" s="12"/>
      <c r="IK535" s="12"/>
    </row>
    <row r="536" spans="1:245" s="38" customFormat="1" ht="15.95" customHeight="1" x14ac:dyDescent="0.25">
      <c r="A536" s="39">
        <v>1</v>
      </c>
      <c r="B536" s="40" t="s">
        <v>767</v>
      </c>
      <c r="C536" s="41">
        <f>E175</f>
        <v>2084</v>
      </c>
      <c r="D536" s="67"/>
      <c r="E536" s="67"/>
      <c r="F536" s="37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  <c r="DO536" s="12"/>
      <c r="DP536" s="12"/>
      <c r="DQ536" s="12"/>
      <c r="DR536" s="12"/>
      <c r="DS536" s="12"/>
      <c r="DT536" s="12"/>
      <c r="DU536" s="12"/>
      <c r="DV536" s="12"/>
      <c r="DW536" s="12"/>
      <c r="DX536" s="12"/>
      <c r="DY536" s="12"/>
      <c r="DZ536" s="12"/>
      <c r="EA536" s="12"/>
      <c r="EB536" s="12"/>
      <c r="EC536" s="12"/>
      <c r="ED536" s="12"/>
      <c r="EE536" s="12"/>
      <c r="EF536" s="12"/>
      <c r="EG536" s="12"/>
      <c r="EH536" s="12"/>
      <c r="EI536" s="12"/>
      <c r="EJ536" s="12"/>
      <c r="EK536" s="12"/>
      <c r="EL536" s="12"/>
      <c r="EM536" s="12"/>
      <c r="EN536" s="12"/>
      <c r="EO536" s="12"/>
      <c r="EP536" s="12"/>
      <c r="EQ536" s="12"/>
      <c r="ER536" s="12"/>
      <c r="ES536" s="12"/>
      <c r="ET536" s="12"/>
      <c r="EU536" s="12"/>
      <c r="EV536" s="12"/>
      <c r="EW536" s="12"/>
      <c r="EX536" s="12"/>
      <c r="EY536" s="12"/>
      <c r="EZ536" s="12"/>
      <c r="FA536" s="12"/>
      <c r="FB536" s="12"/>
      <c r="FC536" s="12"/>
      <c r="FD536" s="12"/>
      <c r="FE536" s="12"/>
      <c r="FF536" s="12"/>
      <c r="FG536" s="12"/>
      <c r="FH536" s="12"/>
      <c r="FI536" s="12"/>
      <c r="FJ536" s="12"/>
      <c r="FK536" s="12"/>
      <c r="FL536" s="12"/>
      <c r="FM536" s="12"/>
      <c r="FN536" s="12"/>
      <c r="FO536" s="12"/>
      <c r="FP536" s="12"/>
      <c r="FQ536" s="12"/>
      <c r="FR536" s="12"/>
      <c r="FS536" s="12"/>
      <c r="FT536" s="12"/>
      <c r="FU536" s="12"/>
      <c r="FV536" s="12"/>
      <c r="FW536" s="12"/>
      <c r="FX536" s="12"/>
      <c r="FY536" s="12"/>
      <c r="FZ536" s="12"/>
      <c r="GA536" s="12"/>
      <c r="GB536" s="12"/>
      <c r="GC536" s="12"/>
      <c r="GD536" s="12"/>
      <c r="GE536" s="12"/>
      <c r="GF536" s="12"/>
      <c r="GG536" s="12"/>
      <c r="GH536" s="12"/>
      <c r="GI536" s="12"/>
      <c r="GJ536" s="12"/>
      <c r="GK536" s="12"/>
      <c r="GL536" s="12"/>
      <c r="GM536" s="12"/>
      <c r="GN536" s="12"/>
      <c r="GO536" s="12"/>
      <c r="GP536" s="12"/>
      <c r="GQ536" s="12"/>
      <c r="GR536" s="12"/>
      <c r="GS536" s="12"/>
      <c r="GT536" s="12"/>
      <c r="GU536" s="12"/>
      <c r="GV536" s="12"/>
      <c r="GW536" s="12"/>
      <c r="GX536" s="12"/>
      <c r="GY536" s="12"/>
      <c r="GZ536" s="12"/>
      <c r="HA536" s="12"/>
      <c r="HB536" s="12"/>
      <c r="HC536" s="12"/>
      <c r="HD536" s="12"/>
      <c r="HE536" s="12"/>
      <c r="HF536" s="12"/>
      <c r="HG536" s="12"/>
      <c r="HH536" s="12"/>
      <c r="HI536" s="12"/>
      <c r="HJ536" s="12"/>
      <c r="HK536" s="12"/>
      <c r="HL536" s="12"/>
      <c r="HM536" s="12"/>
      <c r="HN536" s="12"/>
      <c r="HO536" s="12"/>
      <c r="HP536" s="12"/>
      <c r="HQ536" s="12"/>
      <c r="HR536" s="12"/>
      <c r="HS536" s="12"/>
      <c r="HT536" s="12"/>
      <c r="HU536" s="12"/>
      <c r="HV536" s="12"/>
      <c r="HW536" s="12"/>
      <c r="HX536" s="12"/>
      <c r="HY536" s="12"/>
      <c r="HZ536" s="12"/>
      <c r="IA536" s="12"/>
      <c r="IB536" s="12"/>
      <c r="IC536" s="12"/>
      <c r="ID536" s="12"/>
      <c r="IE536" s="12"/>
      <c r="IF536" s="12"/>
      <c r="IG536" s="12"/>
      <c r="IH536" s="12"/>
      <c r="II536" s="12"/>
      <c r="IJ536" s="12"/>
      <c r="IK536" s="12"/>
    </row>
    <row r="537" spans="1:245" s="38" customFormat="1" ht="15.95" customHeight="1" x14ac:dyDescent="0.25">
      <c r="A537" s="39">
        <v>2</v>
      </c>
      <c r="B537" s="40" t="s">
        <v>760</v>
      </c>
      <c r="C537" s="42">
        <f>E208</f>
        <v>135</v>
      </c>
      <c r="D537" s="70"/>
      <c r="E537" s="70"/>
      <c r="F537" s="37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  <c r="DO537" s="12"/>
      <c r="DP537" s="12"/>
      <c r="DQ537" s="12"/>
      <c r="DR537" s="12"/>
      <c r="DS537" s="12"/>
      <c r="DT537" s="12"/>
      <c r="DU537" s="12"/>
      <c r="DV537" s="12"/>
      <c r="DW537" s="12"/>
      <c r="DX537" s="12"/>
      <c r="DY537" s="12"/>
      <c r="DZ537" s="12"/>
      <c r="EA537" s="12"/>
      <c r="EB537" s="12"/>
      <c r="EC537" s="12"/>
      <c r="ED537" s="12"/>
      <c r="EE537" s="12"/>
      <c r="EF537" s="12"/>
      <c r="EG537" s="12"/>
      <c r="EH537" s="12"/>
      <c r="EI537" s="12"/>
      <c r="EJ537" s="12"/>
      <c r="EK537" s="12"/>
      <c r="EL537" s="12"/>
      <c r="EM537" s="12"/>
      <c r="EN537" s="12"/>
      <c r="EO537" s="12"/>
      <c r="EP537" s="12"/>
      <c r="EQ537" s="12"/>
      <c r="ER537" s="12"/>
      <c r="ES537" s="12"/>
      <c r="ET537" s="12"/>
      <c r="EU537" s="12"/>
      <c r="EV537" s="12"/>
      <c r="EW537" s="12"/>
      <c r="EX537" s="12"/>
      <c r="EY537" s="12"/>
      <c r="EZ537" s="12"/>
      <c r="FA537" s="12"/>
      <c r="FB537" s="12"/>
      <c r="FC537" s="12"/>
      <c r="FD537" s="12"/>
      <c r="FE537" s="12"/>
      <c r="FF537" s="12"/>
      <c r="FG537" s="12"/>
      <c r="FH537" s="12"/>
      <c r="FI537" s="12"/>
      <c r="FJ537" s="12"/>
      <c r="FK537" s="12"/>
      <c r="FL537" s="12"/>
      <c r="FM537" s="12"/>
      <c r="FN537" s="12"/>
      <c r="FO537" s="12"/>
      <c r="FP537" s="12"/>
      <c r="FQ537" s="12"/>
      <c r="FR537" s="12"/>
      <c r="FS537" s="12"/>
      <c r="FT537" s="12"/>
      <c r="FU537" s="12"/>
      <c r="FV537" s="12"/>
      <c r="FW537" s="12"/>
      <c r="FX537" s="12"/>
      <c r="FY537" s="12"/>
      <c r="FZ537" s="12"/>
      <c r="GA537" s="12"/>
      <c r="GB537" s="12"/>
      <c r="GC537" s="12"/>
      <c r="GD537" s="12"/>
      <c r="GE537" s="12"/>
      <c r="GF537" s="12"/>
      <c r="GG537" s="12"/>
      <c r="GH537" s="12"/>
      <c r="GI537" s="12"/>
      <c r="GJ537" s="12"/>
      <c r="GK537" s="12"/>
      <c r="GL537" s="12"/>
      <c r="GM537" s="12"/>
      <c r="GN537" s="12"/>
      <c r="GO537" s="12"/>
      <c r="GP537" s="12"/>
      <c r="GQ537" s="12"/>
      <c r="GR537" s="12"/>
      <c r="GS537" s="12"/>
      <c r="GT537" s="12"/>
      <c r="GU537" s="12"/>
      <c r="GV537" s="12"/>
      <c r="GW537" s="12"/>
      <c r="GX537" s="12"/>
      <c r="GY537" s="12"/>
      <c r="GZ537" s="12"/>
      <c r="HA537" s="12"/>
      <c r="HB537" s="12"/>
      <c r="HC537" s="12"/>
      <c r="HD537" s="12"/>
      <c r="HE537" s="12"/>
      <c r="HF537" s="12"/>
      <c r="HG537" s="12"/>
      <c r="HH537" s="12"/>
      <c r="HI537" s="12"/>
      <c r="HJ537" s="12"/>
      <c r="HK537" s="12"/>
      <c r="HL537" s="12"/>
      <c r="HM537" s="12"/>
      <c r="HN537" s="12"/>
      <c r="HO537" s="12"/>
      <c r="HP537" s="12"/>
      <c r="HQ537" s="12"/>
      <c r="HR537" s="12"/>
      <c r="HS537" s="12"/>
      <c r="HT537" s="12"/>
      <c r="HU537" s="12"/>
      <c r="HV537" s="12"/>
      <c r="HW537" s="12"/>
      <c r="HX537" s="12"/>
      <c r="HY537" s="12"/>
      <c r="HZ537" s="12"/>
      <c r="IA537" s="12"/>
      <c r="IB537" s="12"/>
      <c r="IC537" s="12"/>
      <c r="ID537" s="12"/>
      <c r="IE537" s="12"/>
      <c r="IF537" s="12"/>
      <c r="IG537" s="12"/>
      <c r="IH537" s="12"/>
      <c r="II537" s="12"/>
      <c r="IJ537" s="12"/>
      <c r="IK537" s="12"/>
    </row>
    <row r="538" spans="1:245" s="38" customFormat="1" ht="15.95" customHeight="1" x14ac:dyDescent="0.25">
      <c r="A538" s="39">
        <v>3</v>
      </c>
      <c r="B538" s="43" t="s">
        <v>762</v>
      </c>
      <c r="C538" s="42">
        <f>E245</f>
        <v>18</v>
      </c>
      <c r="D538" s="70"/>
      <c r="E538" s="70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  <c r="DO538" s="12"/>
      <c r="DP538" s="12"/>
      <c r="DQ538" s="12"/>
      <c r="DR538" s="12"/>
      <c r="DS538" s="12"/>
      <c r="DT538" s="12"/>
      <c r="DU538" s="12"/>
      <c r="DV538" s="12"/>
      <c r="DW538" s="12"/>
      <c r="DX538" s="12"/>
      <c r="DY538" s="12"/>
      <c r="DZ538" s="12"/>
      <c r="EA538" s="12"/>
      <c r="EB538" s="12"/>
      <c r="EC538" s="12"/>
      <c r="ED538" s="12"/>
      <c r="EE538" s="12"/>
      <c r="EF538" s="12"/>
      <c r="EG538" s="12"/>
      <c r="EH538" s="12"/>
      <c r="EI538" s="12"/>
      <c r="EJ538" s="12"/>
      <c r="EK538" s="12"/>
      <c r="EL538" s="12"/>
      <c r="EM538" s="12"/>
      <c r="EN538" s="12"/>
      <c r="EO538" s="12"/>
      <c r="EP538" s="12"/>
      <c r="EQ538" s="12"/>
      <c r="ER538" s="12"/>
      <c r="ES538" s="12"/>
      <c r="ET538" s="12"/>
      <c r="EU538" s="12"/>
      <c r="EV538" s="12"/>
      <c r="EW538" s="12"/>
      <c r="EX538" s="12"/>
      <c r="EY538" s="12"/>
      <c r="EZ538" s="12"/>
      <c r="FA538" s="12"/>
      <c r="FB538" s="12"/>
      <c r="FC538" s="12"/>
      <c r="FD538" s="12"/>
      <c r="FE538" s="12"/>
      <c r="FF538" s="12"/>
      <c r="FG538" s="12"/>
      <c r="FH538" s="12"/>
      <c r="FI538" s="12"/>
      <c r="FJ538" s="12"/>
      <c r="FK538" s="12"/>
      <c r="FL538" s="12"/>
      <c r="FM538" s="12"/>
      <c r="FN538" s="12"/>
      <c r="FO538" s="12"/>
      <c r="FP538" s="12"/>
      <c r="FQ538" s="12"/>
      <c r="FR538" s="12"/>
      <c r="FS538" s="12"/>
      <c r="FT538" s="12"/>
      <c r="FU538" s="12"/>
      <c r="FV538" s="12"/>
      <c r="FW538" s="12"/>
      <c r="FX538" s="12"/>
      <c r="FY538" s="12"/>
      <c r="FZ538" s="12"/>
      <c r="GA538" s="12"/>
      <c r="GB538" s="12"/>
      <c r="GC538" s="12"/>
      <c r="GD538" s="12"/>
      <c r="GE538" s="12"/>
      <c r="GF538" s="12"/>
      <c r="GG538" s="12"/>
      <c r="GH538" s="12"/>
      <c r="GI538" s="12"/>
      <c r="GJ538" s="12"/>
      <c r="GK538" s="12"/>
      <c r="GL538" s="12"/>
      <c r="GM538" s="12"/>
      <c r="GN538" s="12"/>
      <c r="GO538" s="12"/>
      <c r="GP538" s="12"/>
      <c r="GQ538" s="12"/>
      <c r="GR538" s="12"/>
      <c r="GS538" s="12"/>
      <c r="GT538" s="12"/>
      <c r="GU538" s="12"/>
      <c r="GV538" s="12"/>
      <c r="GW538" s="12"/>
      <c r="GX538" s="12"/>
      <c r="GY538" s="12"/>
      <c r="GZ538" s="12"/>
      <c r="HA538" s="12"/>
      <c r="HB538" s="12"/>
      <c r="HC538" s="12"/>
      <c r="HD538" s="12"/>
      <c r="HE538" s="12"/>
      <c r="HF538" s="12"/>
      <c r="HG538" s="12"/>
      <c r="HH538" s="12"/>
      <c r="HI538" s="12"/>
      <c r="HJ538" s="12"/>
      <c r="HK538" s="12"/>
      <c r="HL538" s="12"/>
      <c r="HM538" s="12"/>
      <c r="HN538" s="12"/>
      <c r="HO538" s="12"/>
      <c r="HP538" s="12"/>
      <c r="HQ538" s="12"/>
      <c r="HR538" s="12"/>
      <c r="HS538" s="12"/>
      <c r="HT538" s="12"/>
      <c r="HU538" s="12"/>
      <c r="HV538" s="12"/>
      <c r="HW538" s="12"/>
      <c r="HX538" s="12"/>
      <c r="HY538" s="12"/>
      <c r="HZ538" s="12"/>
      <c r="IA538" s="12"/>
      <c r="IB538" s="12"/>
      <c r="IC538" s="12"/>
      <c r="ID538" s="12"/>
      <c r="IE538" s="12"/>
      <c r="IF538" s="12"/>
      <c r="IG538" s="12"/>
      <c r="IH538" s="12"/>
      <c r="II538" s="12"/>
      <c r="IJ538" s="12"/>
      <c r="IK538" s="12"/>
    </row>
    <row r="539" spans="1:245" s="38" customFormat="1" ht="15.95" customHeight="1" x14ac:dyDescent="0.25">
      <c r="A539" s="39">
        <v>4</v>
      </c>
      <c r="B539" s="40" t="s">
        <v>765</v>
      </c>
      <c r="C539" s="42">
        <f>E259</f>
        <v>35</v>
      </c>
      <c r="D539" s="70"/>
      <c r="E539" s="70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P539" s="12"/>
      <c r="DQ539" s="12"/>
      <c r="DR539" s="12"/>
      <c r="DS539" s="12"/>
      <c r="DT539" s="12"/>
      <c r="DU539" s="12"/>
      <c r="DV539" s="12"/>
      <c r="DW539" s="12"/>
      <c r="DX539" s="12"/>
      <c r="DY539" s="12"/>
      <c r="DZ539" s="12"/>
      <c r="EA539" s="12"/>
      <c r="EB539" s="12"/>
      <c r="EC539" s="12"/>
      <c r="ED539" s="12"/>
      <c r="EE539" s="12"/>
      <c r="EF539" s="12"/>
      <c r="EG539" s="12"/>
      <c r="EH539" s="12"/>
      <c r="EI539" s="12"/>
      <c r="EJ539" s="12"/>
      <c r="EK539" s="12"/>
      <c r="EL539" s="12"/>
      <c r="EM539" s="12"/>
      <c r="EN539" s="12"/>
      <c r="EO539" s="12"/>
      <c r="EP539" s="12"/>
      <c r="EQ539" s="12"/>
      <c r="ER539" s="12"/>
      <c r="ES539" s="12"/>
      <c r="ET539" s="12"/>
      <c r="EU539" s="12"/>
      <c r="EV539" s="12"/>
      <c r="EW539" s="12"/>
      <c r="EX539" s="12"/>
      <c r="EY539" s="12"/>
      <c r="EZ539" s="12"/>
      <c r="FA539" s="12"/>
      <c r="FB539" s="12"/>
      <c r="FC539" s="12"/>
      <c r="FD539" s="12"/>
      <c r="FE539" s="12"/>
      <c r="FF539" s="12"/>
      <c r="FG539" s="12"/>
      <c r="FH539" s="12"/>
      <c r="FI539" s="12"/>
      <c r="FJ539" s="12"/>
      <c r="FK539" s="12"/>
      <c r="FL539" s="12"/>
      <c r="FM539" s="12"/>
      <c r="FN539" s="12"/>
      <c r="FO539" s="12"/>
      <c r="FP539" s="12"/>
      <c r="FQ539" s="12"/>
      <c r="FR539" s="12"/>
      <c r="FS539" s="12"/>
      <c r="FT539" s="12"/>
      <c r="FU539" s="12"/>
      <c r="FV539" s="12"/>
      <c r="FW539" s="12"/>
      <c r="FX539" s="12"/>
      <c r="FY539" s="12"/>
      <c r="FZ539" s="12"/>
      <c r="GA539" s="12"/>
      <c r="GB539" s="12"/>
      <c r="GC539" s="12"/>
      <c r="GD539" s="12"/>
      <c r="GE539" s="12"/>
      <c r="GF539" s="12"/>
      <c r="GG539" s="12"/>
      <c r="GH539" s="12"/>
      <c r="GI539" s="12"/>
      <c r="GJ539" s="12"/>
      <c r="GK539" s="12"/>
      <c r="GL539" s="12"/>
      <c r="GM539" s="12"/>
      <c r="GN539" s="12"/>
      <c r="GO539" s="12"/>
      <c r="GP539" s="12"/>
      <c r="GQ539" s="12"/>
      <c r="GR539" s="12"/>
      <c r="GS539" s="12"/>
      <c r="GT539" s="12"/>
      <c r="GU539" s="12"/>
      <c r="GV539" s="12"/>
      <c r="GW539" s="12"/>
      <c r="GX539" s="12"/>
      <c r="GY539" s="12"/>
      <c r="GZ539" s="12"/>
      <c r="HA539" s="12"/>
      <c r="HB539" s="12"/>
      <c r="HC539" s="12"/>
      <c r="HD539" s="12"/>
      <c r="HE539" s="12"/>
      <c r="HF539" s="12"/>
      <c r="HG539" s="12"/>
      <c r="HH539" s="12"/>
      <c r="HI539" s="12"/>
      <c r="HJ539" s="12"/>
      <c r="HK539" s="12"/>
      <c r="HL539" s="12"/>
      <c r="HM539" s="12"/>
      <c r="HN539" s="12"/>
      <c r="HO539" s="12"/>
      <c r="HP539" s="12"/>
      <c r="HQ539" s="12"/>
      <c r="HR539" s="12"/>
      <c r="HS539" s="12"/>
      <c r="HT539" s="12"/>
      <c r="HU539" s="12"/>
      <c r="HV539" s="12"/>
      <c r="HW539" s="12"/>
      <c r="HX539" s="12"/>
      <c r="HY539" s="12"/>
      <c r="HZ539" s="12"/>
      <c r="IA539" s="12"/>
      <c r="IB539" s="12"/>
      <c r="IC539" s="12"/>
      <c r="ID539" s="12"/>
      <c r="IE539" s="12"/>
      <c r="IF539" s="12"/>
      <c r="IG539" s="12"/>
      <c r="IH539" s="12"/>
      <c r="II539" s="12"/>
      <c r="IJ539" s="12"/>
      <c r="IK539" s="12"/>
    </row>
    <row r="540" spans="1:245" s="38" customFormat="1" ht="15.95" customHeight="1" x14ac:dyDescent="0.25">
      <c r="A540" s="39">
        <v>5</v>
      </c>
      <c r="B540" s="40" t="s">
        <v>769</v>
      </c>
      <c r="C540" s="42">
        <f>E287</f>
        <v>358</v>
      </c>
      <c r="D540" s="67" t="s">
        <v>780</v>
      </c>
      <c r="E540" s="67"/>
      <c r="F540" s="37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  <c r="DO540" s="12"/>
      <c r="DP540" s="12"/>
      <c r="DQ540" s="12"/>
      <c r="DR540" s="12"/>
      <c r="DS540" s="12"/>
      <c r="DT540" s="12"/>
      <c r="DU540" s="12"/>
      <c r="DV540" s="12"/>
      <c r="DW540" s="12"/>
      <c r="DX540" s="12"/>
      <c r="DY540" s="12"/>
      <c r="DZ540" s="12"/>
      <c r="EA540" s="12"/>
      <c r="EB540" s="12"/>
      <c r="EC540" s="12"/>
      <c r="ED540" s="12"/>
      <c r="EE540" s="12"/>
      <c r="EF540" s="12"/>
      <c r="EG540" s="12"/>
      <c r="EH540" s="12"/>
      <c r="EI540" s="12"/>
      <c r="EJ540" s="12"/>
      <c r="EK540" s="12"/>
      <c r="EL540" s="12"/>
      <c r="EM540" s="12"/>
      <c r="EN540" s="12"/>
      <c r="EO540" s="12"/>
      <c r="EP540" s="12"/>
      <c r="EQ540" s="12"/>
      <c r="ER540" s="12"/>
      <c r="ES540" s="12"/>
      <c r="ET540" s="12"/>
      <c r="EU540" s="12"/>
      <c r="EV540" s="12"/>
      <c r="EW540" s="12"/>
      <c r="EX540" s="12"/>
      <c r="EY540" s="12"/>
      <c r="EZ540" s="12"/>
      <c r="FA540" s="12"/>
      <c r="FB540" s="12"/>
      <c r="FC540" s="12"/>
      <c r="FD540" s="12"/>
      <c r="FE540" s="12"/>
      <c r="FF540" s="12"/>
      <c r="FG540" s="12"/>
      <c r="FH540" s="12"/>
      <c r="FI540" s="12"/>
      <c r="FJ540" s="12"/>
      <c r="FK540" s="12"/>
      <c r="FL540" s="12"/>
      <c r="FM540" s="12"/>
      <c r="FN540" s="12"/>
      <c r="FO540" s="12"/>
      <c r="FP540" s="12"/>
      <c r="FQ540" s="12"/>
      <c r="FR540" s="12"/>
      <c r="FS540" s="12"/>
      <c r="FT540" s="12"/>
      <c r="FU540" s="12"/>
      <c r="FV540" s="12"/>
      <c r="FW540" s="12"/>
      <c r="FX540" s="12"/>
      <c r="FY540" s="12"/>
      <c r="FZ540" s="12"/>
      <c r="GA540" s="12"/>
      <c r="GB540" s="12"/>
      <c r="GC540" s="12"/>
      <c r="GD540" s="12"/>
      <c r="GE540" s="12"/>
      <c r="GF540" s="12"/>
      <c r="GG540" s="12"/>
      <c r="GH540" s="12"/>
      <c r="GI540" s="12"/>
      <c r="GJ540" s="12"/>
      <c r="GK540" s="12"/>
      <c r="GL540" s="12"/>
      <c r="GM540" s="12"/>
      <c r="GN540" s="12"/>
      <c r="GO540" s="12"/>
      <c r="GP540" s="12"/>
      <c r="GQ540" s="12"/>
      <c r="GR540" s="12"/>
      <c r="GS540" s="12"/>
      <c r="GT540" s="12"/>
      <c r="GU540" s="12"/>
      <c r="GV540" s="12"/>
      <c r="GW540" s="12"/>
      <c r="GX540" s="12"/>
      <c r="GY540" s="12"/>
      <c r="GZ540" s="12"/>
      <c r="HA540" s="12"/>
      <c r="HB540" s="12"/>
      <c r="HC540" s="12"/>
      <c r="HD540" s="12"/>
      <c r="HE540" s="12"/>
      <c r="HF540" s="12"/>
      <c r="HG540" s="12"/>
      <c r="HH540" s="12"/>
      <c r="HI540" s="12"/>
      <c r="HJ540" s="12"/>
      <c r="HK540" s="12"/>
      <c r="HL540" s="12"/>
      <c r="HM540" s="12"/>
      <c r="HN540" s="12"/>
      <c r="HO540" s="12"/>
      <c r="HP540" s="12"/>
      <c r="HQ540" s="12"/>
      <c r="HR540" s="12"/>
      <c r="HS540" s="12"/>
      <c r="HT540" s="12"/>
      <c r="HU540" s="12"/>
      <c r="HV540" s="12"/>
      <c r="HW540" s="12"/>
      <c r="HX540" s="12"/>
      <c r="HY540" s="12"/>
      <c r="HZ540" s="12"/>
      <c r="IA540" s="12"/>
      <c r="IB540" s="12"/>
      <c r="IC540" s="12"/>
      <c r="ID540" s="12"/>
      <c r="IE540" s="12"/>
      <c r="IF540" s="12"/>
      <c r="IG540" s="12"/>
      <c r="IH540" s="12"/>
      <c r="II540" s="12"/>
      <c r="IJ540" s="12"/>
      <c r="IK540" s="12"/>
    </row>
    <row r="541" spans="1:245" s="38" customFormat="1" ht="15.95" customHeight="1" x14ac:dyDescent="0.25">
      <c r="A541" s="39">
        <v>6</v>
      </c>
      <c r="B541" s="40" t="s">
        <v>781</v>
      </c>
      <c r="C541" s="42">
        <f>E317</f>
        <v>938</v>
      </c>
      <c r="D541" s="67" t="s">
        <v>782</v>
      </c>
      <c r="E541" s="67"/>
      <c r="F541" s="37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  <c r="DO541" s="12"/>
      <c r="DP541" s="12"/>
      <c r="DQ541" s="12"/>
      <c r="DR541" s="12"/>
      <c r="DS541" s="12"/>
      <c r="DT541" s="12"/>
      <c r="DU541" s="12"/>
      <c r="DV541" s="12"/>
      <c r="DW541" s="12"/>
      <c r="DX541" s="12"/>
      <c r="DY541" s="12"/>
      <c r="DZ541" s="12"/>
      <c r="EA541" s="12"/>
      <c r="EB541" s="12"/>
      <c r="EC541" s="12"/>
      <c r="ED541" s="12"/>
      <c r="EE541" s="12"/>
      <c r="EF541" s="12"/>
      <c r="EG541" s="12"/>
      <c r="EH541" s="12"/>
      <c r="EI541" s="12"/>
      <c r="EJ541" s="12"/>
      <c r="EK541" s="12"/>
      <c r="EL541" s="12"/>
      <c r="EM541" s="12"/>
      <c r="EN541" s="12"/>
      <c r="EO541" s="12"/>
      <c r="EP541" s="12"/>
      <c r="EQ541" s="12"/>
      <c r="ER541" s="12"/>
      <c r="ES541" s="12"/>
      <c r="ET541" s="12"/>
      <c r="EU541" s="12"/>
      <c r="EV541" s="12"/>
      <c r="EW541" s="12"/>
      <c r="EX541" s="12"/>
      <c r="EY541" s="12"/>
      <c r="EZ541" s="12"/>
      <c r="FA541" s="12"/>
      <c r="FB541" s="12"/>
      <c r="FC541" s="12"/>
      <c r="FD541" s="12"/>
      <c r="FE541" s="12"/>
      <c r="FF541" s="12"/>
      <c r="FG541" s="12"/>
      <c r="FH541" s="12"/>
      <c r="FI541" s="12"/>
      <c r="FJ541" s="12"/>
      <c r="FK541" s="12"/>
      <c r="FL541" s="12"/>
      <c r="FM541" s="12"/>
      <c r="FN541" s="12"/>
      <c r="FO541" s="12"/>
      <c r="FP541" s="12"/>
      <c r="FQ541" s="12"/>
      <c r="FR541" s="12"/>
      <c r="FS541" s="12"/>
      <c r="FT541" s="12"/>
      <c r="FU541" s="12"/>
      <c r="FV541" s="12"/>
      <c r="FW541" s="12"/>
      <c r="FX541" s="12"/>
      <c r="FY541" s="12"/>
      <c r="FZ541" s="12"/>
      <c r="GA541" s="12"/>
      <c r="GB541" s="12"/>
      <c r="GC541" s="12"/>
      <c r="GD541" s="12"/>
      <c r="GE541" s="12"/>
      <c r="GF541" s="12"/>
      <c r="GG541" s="12"/>
      <c r="GH541" s="12"/>
      <c r="GI541" s="12"/>
      <c r="GJ541" s="12"/>
      <c r="GK541" s="12"/>
      <c r="GL541" s="12"/>
      <c r="GM541" s="12"/>
      <c r="GN541" s="12"/>
      <c r="GO541" s="12"/>
      <c r="GP541" s="12"/>
      <c r="GQ541" s="12"/>
      <c r="GR541" s="12"/>
      <c r="GS541" s="12"/>
      <c r="GT541" s="12"/>
      <c r="GU541" s="12"/>
      <c r="GV541" s="12"/>
      <c r="GW541" s="12"/>
      <c r="GX541" s="12"/>
      <c r="GY541" s="12"/>
      <c r="GZ541" s="12"/>
      <c r="HA541" s="12"/>
      <c r="HB541" s="12"/>
      <c r="HC541" s="12"/>
      <c r="HD541" s="12"/>
      <c r="HE541" s="12"/>
      <c r="HF541" s="12"/>
      <c r="HG541" s="12"/>
      <c r="HH541" s="12"/>
      <c r="HI541" s="12"/>
      <c r="HJ541" s="12"/>
      <c r="HK541" s="12"/>
      <c r="HL541" s="12"/>
      <c r="HM541" s="12"/>
      <c r="HN541" s="12"/>
      <c r="HO541" s="12"/>
      <c r="HP541" s="12"/>
      <c r="HQ541" s="12"/>
      <c r="HR541" s="12"/>
      <c r="HS541" s="12"/>
      <c r="HT541" s="12"/>
      <c r="HU541" s="12"/>
      <c r="HV541" s="12"/>
      <c r="HW541" s="12"/>
      <c r="HX541" s="12"/>
      <c r="HY541" s="12"/>
      <c r="HZ541" s="12"/>
      <c r="IA541" s="12"/>
      <c r="IB541" s="12"/>
      <c r="IC541" s="12"/>
      <c r="ID541" s="12"/>
      <c r="IE541" s="12"/>
      <c r="IF541" s="12"/>
      <c r="IG541" s="12"/>
      <c r="IH541" s="12"/>
      <c r="II541" s="12"/>
      <c r="IJ541" s="12"/>
      <c r="IK541" s="12"/>
    </row>
    <row r="542" spans="1:245" s="38" customFormat="1" ht="15.95" customHeight="1" x14ac:dyDescent="0.25">
      <c r="A542" s="39">
        <v>7</v>
      </c>
      <c r="B542" s="40" t="s">
        <v>774</v>
      </c>
      <c r="C542" s="42">
        <f>E350</f>
        <v>41</v>
      </c>
      <c r="D542" s="67" t="s">
        <v>783</v>
      </c>
      <c r="E542" s="67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  <c r="DO542" s="12"/>
      <c r="DP542" s="12"/>
      <c r="DQ542" s="12"/>
      <c r="DR542" s="12"/>
      <c r="DS542" s="12"/>
      <c r="DT542" s="12"/>
      <c r="DU542" s="12"/>
      <c r="DV542" s="12"/>
      <c r="DW542" s="12"/>
      <c r="DX542" s="12"/>
      <c r="DY542" s="12"/>
      <c r="DZ542" s="12"/>
      <c r="EA542" s="12"/>
      <c r="EB542" s="12"/>
      <c r="EC542" s="12"/>
      <c r="ED542" s="12"/>
      <c r="EE542" s="12"/>
      <c r="EF542" s="12"/>
      <c r="EG542" s="12"/>
      <c r="EH542" s="12"/>
      <c r="EI542" s="12"/>
      <c r="EJ542" s="12"/>
      <c r="EK542" s="12"/>
      <c r="EL542" s="12"/>
      <c r="EM542" s="12"/>
      <c r="EN542" s="12"/>
      <c r="EO542" s="12"/>
      <c r="EP542" s="12"/>
      <c r="EQ542" s="12"/>
      <c r="ER542" s="12"/>
      <c r="ES542" s="12"/>
      <c r="ET542" s="12"/>
      <c r="EU542" s="12"/>
      <c r="EV542" s="12"/>
      <c r="EW542" s="12"/>
      <c r="EX542" s="12"/>
      <c r="EY542" s="12"/>
      <c r="EZ542" s="12"/>
      <c r="FA542" s="12"/>
      <c r="FB542" s="12"/>
      <c r="FC542" s="12"/>
      <c r="FD542" s="12"/>
      <c r="FE542" s="12"/>
      <c r="FF542" s="12"/>
      <c r="FG542" s="12"/>
      <c r="FH542" s="12"/>
      <c r="FI542" s="12"/>
      <c r="FJ542" s="12"/>
      <c r="FK542" s="12"/>
      <c r="FL542" s="12"/>
      <c r="FM542" s="12"/>
      <c r="FN542" s="12"/>
      <c r="FO542" s="12"/>
      <c r="FP542" s="12"/>
      <c r="FQ542" s="12"/>
      <c r="FR542" s="12"/>
      <c r="FS542" s="12"/>
      <c r="FT542" s="12"/>
      <c r="FU542" s="12"/>
      <c r="FV542" s="12"/>
      <c r="FW542" s="12"/>
      <c r="FX542" s="12"/>
      <c r="FY542" s="12"/>
      <c r="FZ542" s="12"/>
      <c r="GA542" s="12"/>
      <c r="GB542" s="12"/>
      <c r="GC542" s="12"/>
      <c r="GD542" s="12"/>
      <c r="GE542" s="12"/>
      <c r="GF542" s="12"/>
      <c r="GG542" s="12"/>
      <c r="GH542" s="12"/>
      <c r="GI542" s="12"/>
      <c r="GJ542" s="12"/>
      <c r="GK542" s="12"/>
      <c r="GL542" s="12"/>
      <c r="GM542" s="12"/>
      <c r="GN542" s="12"/>
      <c r="GO542" s="12"/>
      <c r="GP542" s="12"/>
      <c r="GQ542" s="12"/>
      <c r="GR542" s="12"/>
      <c r="GS542" s="12"/>
      <c r="GT542" s="12"/>
      <c r="GU542" s="12"/>
      <c r="GV542" s="12"/>
      <c r="GW542" s="12"/>
      <c r="GX542" s="12"/>
      <c r="GY542" s="12"/>
      <c r="GZ542" s="12"/>
      <c r="HA542" s="12"/>
      <c r="HB542" s="12"/>
      <c r="HC542" s="12"/>
      <c r="HD542" s="12"/>
      <c r="HE542" s="12"/>
      <c r="HF542" s="12"/>
      <c r="HG542" s="12"/>
      <c r="HH542" s="12"/>
      <c r="HI542" s="12"/>
      <c r="HJ542" s="12"/>
      <c r="HK542" s="12"/>
      <c r="HL542" s="12"/>
      <c r="HM542" s="12"/>
      <c r="HN542" s="12"/>
      <c r="HO542" s="12"/>
      <c r="HP542" s="12"/>
      <c r="HQ542" s="12"/>
      <c r="HR542" s="12"/>
      <c r="HS542" s="12"/>
      <c r="HT542" s="12"/>
      <c r="HU542" s="12"/>
      <c r="HV542" s="12"/>
      <c r="HW542" s="12"/>
      <c r="HX542" s="12"/>
      <c r="HY542" s="12"/>
      <c r="HZ542" s="12"/>
      <c r="IA542" s="12"/>
      <c r="IB542" s="12"/>
      <c r="IC542" s="12"/>
      <c r="ID542" s="12"/>
      <c r="IE542" s="12"/>
      <c r="IF542" s="12"/>
      <c r="IG542" s="12"/>
      <c r="IH542" s="12"/>
      <c r="II542" s="12"/>
      <c r="IJ542" s="12"/>
      <c r="IK542" s="12"/>
    </row>
    <row r="543" spans="1:245" s="38" customFormat="1" ht="15.95" customHeight="1" x14ac:dyDescent="0.25">
      <c r="A543" s="39">
        <v>8</v>
      </c>
      <c r="B543" s="40" t="s">
        <v>775</v>
      </c>
      <c r="C543" s="41">
        <f>E501</f>
        <v>2003</v>
      </c>
      <c r="D543" s="67" t="s">
        <v>784</v>
      </c>
      <c r="E543" s="67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  <c r="DO543" s="12"/>
      <c r="DP543" s="12"/>
      <c r="DQ543" s="12"/>
      <c r="DR543" s="12"/>
      <c r="DS543" s="12"/>
      <c r="DT543" s="12"/>
      <c r="DU543" s="12"/>
      <c r="DV543" s="12"/>
      <c r="DW543" s="12"/>
      <c r="DX543" s="12"/>
      <c r="DY543" s="12"/>
      <c r="DZ543" s="12"/>
      <c r="EA543" s="12"/>
      <c r="EB543" s="12"/>
      <c r="EC543" s="12"/>
      <c r="ED543" s="12"/>
      <c r="EE543" s="12"/>
      <c r="EF543" s="12"/>
      <c r="EG543" s="12"/>
      <c r="EH543" s="12"/>
      <c r="EI543" s="12"/>
      <c r="EJ543" s="12"/>
      <c r="EK543" s="12"/>
      <c r="EL543" s="12"/>
      <c r="EM543" s="12"/>
      <c r="EN543" s="12"/>
      <c r="EO543" s="12"/>
      <c r="EP543" s="12"/>
      <c r="EQ543" s="12"/>
      <c r="ER543" s="12"/>
      <c r="ES543" s="12"/>
      <c r="ET543" s="12"/>
      <c r="EU543" s="12"/>
      <c r="EV543" s="12"/>
      <c r="EW543" s="12"/>
      <c r="EX543" s="12"/>
      <c r="EY543" s="12"/>
      <c r="EZ543" s="12"/>
      <c r="FA543" s="12"/>
      <c r="FB543" s="12"/>
      <c r="FC543" s="12"/>
      <c r="FD543" s="12"/>
      <c r="FE543" s="12"/>
      <c r="FF543" s="12"/>
      <c r="FG543" s="12"/>
      <c r="FH543" s="12"/>
      <c r="FI543" s="12"/>
      <c r="FJ543" s="12"/>
      <c r="FK543" s="12"/>
      <c r="FL543" s="12"/>
      <c r="FM543" s="12"/>
      <c r="FN543" s="12"/>
      <c r="FO543" s="12"/>
      <c r="FP543" s="12"/>
      <c r="FQ543" s="12"/>
      <c r="FR543" s="12"/>
      <c r="FS543" s="12"/>
      <c r="FT543" s="12"/>
      <c r="FU543" s="12"/>
      <c r="FV543" s="12"/>
      <c r="FW543" s="12"/>
      <c r="FX543" s="12"/>
      <c r="FY543" s="12"/>
      <c r="FZ543" s="12"/>
      <c r="GA543" s="12"/>
      <c r="GB543" s="12"/>
      <c r="GC543" s="12"/>
      <c r="GD543" s="12"/>
      <c r="GE543" s="12"/>
      <c r="GF543" s="12"/>
      <c r="GG543" s="12"/>
      <c r="GH543" s="12"/>
      <c r="GI543" s="12"/>
      <c r="GJ543" s="12"/>
      <c r="GK543" s="12"/>
      <c r="GL543" s="12"/>
      <c r="GM543" s="12"/>
      <c r="GN543" s="12"/>
      <c r="GO543" s="12"/>
      <c r="GP543" s="12"/>
      <c r="GQ543" s="12"/>
      <c r="GR543" s="12"/>
      <c r="GS543" s="12"/>
      <c r="GT543" s="12"/>
      <c r="GU543" s="12"/>
      <c r="GV543" s="12"/>
      <c r="GW543" s="12"/>
      <c r="GX543" s="12"/>
      <c r="GY543" s="12"/>
      <c r="GZ543" s="12"/>
      <c r="HA543" s="12"/>
      <c r="HB543" s="12"/>
      <c r="HC543" s="12"/>
      <c r="HD543" s="12"/>
      <c r="HE543" s="12"/>
      <c r="HF543" s="12"/>
      <c r="HG543" s="12"/>
      <c r="HH543" s="12"/>
      <c r="HI543" s="12"/>
      <c r="HJ543" s="12"/>
      <c r="HK543" s="12"/>
      <c r="HL543" s="12"/>
      <c r="HM543" s="12"/>
      <c r="HN543" s="12"/>
      <c r="HO543" s="12"/>
      <c r="HP543" s="12"/>
      <c r="HQ543" s="12"/>
      <c r="HR543" s="12"/>
      <c r="HS543" s="12"/>
      <c r="HT543" s="12"/>
      <c r="HU543" s="12"/>
      <c r="HV543" s="12"/>
      <c r="HW543" s="12"/>
      <c r="HX543" s="12"/>
      <c r="HY543" s="12"/>
      <c r="HZ543" s="12"/>
      <c r="IA543" s="12"/>
      <c r="IB543" s="12"/>
      <c r="IC543" s="12"/>
      <c r="ID543" s="12"/>
      <c r="IE543" s="12"/>
      <c r="IF543" s="12"/>
      <c r="IG543" s="12"/>
      <c r="IH543" s="12"/>
      <c r="II543" s="12"/>
      <c r="IJ543" s="12"/>
      <c r="IK543" s="12"/>
    </row>
    <row r="544" spans="1:245" s="38" customFormat="1" ht="15.75" x14ac:dyDescent="0.25">
      <c r="A544" s="33"/>
      <c r="B544" s="43"/>
      <c r="C544" s="35"/>
      <c r="D544" s="36"/>
      <c r="E544" s="36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P544" s="12"/>
      <c r="DQ544" s="12"/>
      <c r="DR544" s="12"/>
      <c r="DS544" s="12"/>
      <c r="DT544" s="12"/>
      <c r="DU544" s="12"/>
      <c r="DV544" s="12"/>
      <c r="DW544" s="12"/>
      <c r="DX544" s="12"/>
      <c r="DY544" s="12"/>
      <c r="DZ544" s="12"/>
      <c r="EA544" s="12"/>
      <c r="EB544" s="12"/>
      <c r="EC544" s="12"/>
      <c r="ED544" s="12"/>
      <c r="EE544" s="12"/>
      <c r="EF544" s="12"/>
      <c r="EG544" s="12"/>
      <c r="EH544" s="12"/>
      <c r="EI544" s="12"/>
      <c r="EJ544" s="12"/>
      <c r="EK544" s="12"/>
      <c r="EL544" s="12"/>
      <c r="EM544" s="12"/>
      <c r="EN544" s="12"/>
      <c r="EO544" s="12"/>
      <c r="EP544" s="12"/>
      <c r="EQ544" s="12"/>
      <c r="ER544" s="12"/>
      <c r="ES544" s="12"/>
      <c r="ET544" s="12"/>
      <c r="EU544" s="12"/>
      <c r="EV544" s="12"/>
      <c r="EW544" s="12"/>
      <c r="EX544" s="12"/>
      <c r="EY544" s="12"/>
      <c r="EZ544" s="12"/>
      <c r="FA544" s="12"/>
      <c r="FB544" s="12"/>
      <c r="FC544" s="12"/>
      <c r="FD544" s="12"/>
      <c r="FE544" s="12"/>
      <c r="FF544" s="12"/>
      <c r="FG544" s="12"/>
      <c r="FH544" s="12"/>
      <c r="FI544" s="12"/>
      <c r="FJ544" s="12"/>
      <c r="FK544" s="12"/>
      <c r="FL544" s="12"/>
      <c r="FM544" s="12"/>
      <c r="FN544" s="12"/>
      <c r="FO544" s="12"/>
      <c r="FP544" s="12"/>
      <c r="FQ544" s="12"/>
      <c r="FR544" s="12"/>
      <c r="FS544" s="12"/>
      <c r="FT544" s="12"/>
      <c r="FU544" s="12"/>
      <c r="FV544" s="12"/>
      <c r="FW544" s="12"/>
      <c r="FX544" s="12"/>
      <c r="FY544" s="12"/>
      <c r="FZ544" s="12"/>
      <c r="GA544" s="12"/>
      <c r="GB544" s="12"/>
      <c r="GC544" s="12"/>
      <c r="GD544" s="12"/>
      <c r="GE544" s="12"/>
      <c r="GF544" s="12"/>
      <c r="GG544" s="12"/>
      <c r="GH544" s="12"/>
      <c r="GI544" s="12"/>
      <c r="GJ544" s="12"/>
      <c r="GK544" s="12"/>
      <c r="GL544" s="12"/>
      <c r="GM544" s="12"/>
      <c r="GN544" s="12"/>
      <c r="GO544" s="12"/>
      <c r="GP544" s="12"/>
      <c r="GQ544" s="12"/>
      <c r="GR544" s="12"/>
      <c r="GS544" s="12"/>
      <c r="GT544" s="12"/>
      <c r="GU544" s="12"/>
      <c r="GV544" s="12"/>
      <c r="GW544" s="12"/>
      <c r="GX544" s="12"/>
      <c r="GY544" s="12"/>
      <c r="GZ544" s="12"/>
      <c r="HA544" s="12"/>
      <c r="HB544" s="12"/>
      <c r="HC544" s="12"/>
      <c r="HD544" s="12"/>
      <c r="HE544" s="12"/>
      <c r="HF544" s="12"/>
      <c r="HG544" s="12"/>
      <c r="HH544" s="12"/>
      <c r="HI544" s="12"/>
      <c r="HJ544" s="12"/>
      <c r="HK544" s="12"/>
      <c r="HL544" s="12"/>
      <c r="HM544" s="12"/>
      <c r="HN544" s="12"/>
      <c r="HO544" s="12"/>
      <c r="HP544" s="12"/>
      <c r="HQ544" s="12"/>
      <c r="HR544" s="12"/>
      <c r="HS544" s="12"/>
      <c r="HT544" s="12"/>
      <c r="HU544" s="12"/>
      <c r="HV544" s="12"/>
      <c r="HW544" s="12"/>
      <c r="HX544" s="12"/>
      <c r="HY544" s="12"/>
      <c r="HZ544" s="12"/>
      <c r="IA544" s="12"/>
      <c r="IB544" s="12"/>
      <c r="IC544" s="12"/>
      <c r="ID544" s="12"/>
      <c r="IE544" s="12"/>
      <c r="IF544" s="12"/>
      <c r="IG544" s="12"/>
      <c r="IH544" s="12"/>
      <c r="II544" s="12"/>
      <c r="IJ544" s="12"/>
      <c r="IK544" s="12"/>
    </row>
    <row r="545" spans="1:245" s="38" customFormat="1" ht="18" customHeight="1" x14ac:dyDescent="0.25">
      <c r="A545" s="33"/>
      <c r="B545" s="33"/>
      <c r="C545" s="68" t="s">
        <v>799</v>
      </c>
      <c r="D545" s="68"/>
      <c r="E545" s="68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  <c r="DO545" s="12"/>
      <c r="DP545" s="12"/>
      <c r="DQ545" s="12"/>
      <c r="DR545" s="12"/>
      <c r="DS545" s="12"/>
      <c r="DT545" s="12"/>
      <c r="DU545" s="12"/>
      <c r="DV545" s="12"/>
      <c r="DW545" s="12"/>
      <c r="DX545" s="12"/>
      <c r="DY545" s="12"/>
      <c r="DZ545" s="12"/>
      <c r="EA545" s="12"/>
      <c r="EB545" s="12"/>
      <c r="EC545" s="12"/>
      <c r="ED545" s="12"/>
      <c r="EE545" s="12"/>
      <c r="EF545" s="12"/>
      <c r="EG545" s="12"/>
      <c r="EH545" s="12"/>
      <c r="EI545" s="12"/>
      <c r="EJ545" s="12"/>
      <c r="EK545" s="12"/>
      <c r="EL545" s="12"/>
      <c r="EM545" s="12"/>
      <c r="EN545" s="12"/>
      <c r="EO545" s="12"/>
      <c r="EP545" s="12"/>
      <c r="EQ545" s="12"/>
      <c r="ER545" s="12"/>
      <c r="ES545" s="12"/>
      <c r="ET545" s="12"/>
      <c r="EU545" s="12"/>
      <c r="EV545" s="12"/>
      <c r="EW545" s="12"/>
      <c r="EX545" s="12"/>
      <c r="EY545" s="12"/>
      <c r="EZ545" s="12"/>
      <c r="FA545" s="12"/>
      <c r="FB545" s="12"/>
      <c r="FC545" s="12"/>
      <c r="FD545" s="12"/>
      <c r="FE545" s="12"/>
      <c r="FF545" s="12"/>
      <c r="FG545" s="12"/>
      <c r="FH545" s="12"/>
      <c r="FI545" s="12"/>
      <c r="FJ545" s="12"/>
      <c r="FK545" s="12"/>
      <c r="FL545" s="12"/>
      <c r="FM545" s="12"/>
      <c r="FN545" s="12"/>
      <c r="FO545" s="12"/>
      <c r="FP545" s="12"/>
      <c r="FQ545" s="12"/>
      <c r="FR545" s="12"/>
      <c r="FS545" s="12"/>
      <c r="FT545" s="12"/>
      <c r="FU545" s="12"/>
      <c r="FV545" s="12"/>
      <c r="FW545" s="12"/>
      <c r="FX545" s="12"/>
      <c r="FY545" s="12"/>
      <c r="FZ545" s="12"/>
      <c r="GA545" s="12"/>
      <c r="GB545" s="12"/>
      <c r="GC545" s="12"/>
      <c r="GD545" s="12"/>
      <c r="GE545" s="12"/>
      <c r="GF545" s="12"/>
      <c r="GG545" s="12"/>
      <c r="GH545" s="12"/>
      <c r="GI545" s="12"/>
      <c r="GJ545" s="12"/>
      <c r="GK545" s="12"/>
      <c r="GL545" s="12"/>
      <c r="GM545" s="12"/>
      <c r="GN545" s="12"/>
      <c r="GO545" s="12"/>
      <c r="GP545" s="12"/>
      <c r="GQ545" s="12"/>
      <c r="GR545" s="12"/>
      <c r="GS545" s="12"/>
      <c r="GT545" s="12"/>
      <c r="GU545" s="12"/>
      <c r="GV545" s="12"/>
      <c r="GW545" s="12"/>
      <c r="GX545" s="12"/>
      <c r="GY545" s="12"/>
      <c r="GZ545" s="12"/>
      <c r="HA545" s="12"/>
      <c r="HB545" s="12"/>
      <c r="HC545" s="12"/>
      <c r="HD545" s="12"/>
      <c r="HE545" s="12"/>
      <c r="HF545" s="12"/>
      <c r="HG545" s="12"/>
      <c r="HH545" s="12"/>
      <c r="HI545" s="12"/>
      <c r="HJ545" s="12"/>
      <c r="HK545" s="12"/>
      <c r="HL545" s="12"/>
      <c r="HM545" s="12"/>
      <c r="HN545" s="12"/>
      <c r="HO545" s="12"/>
      <c r="HP545" s="12"/>
      <c r="HQ545" s="12"/>
      <c r="HR545" s="12"/>
      <c r="HS545" s="12"/>
      <c r="HT545" s="12"/>
      <c r="HU545" s="12"/>
      <c r="HV545" s="12"/>
      <c r="HW545" s="12"/>
      <c r="HX545" s="12"/>
      <c r="HY545" s="12"/>
      <c r="HZ545" s="12"/>
      <c r="IA545" s="12"/>
      <c r="IB545" s="12"/>
      <c r="IC545" s="12"/>
      <c r="ID545" s="12"/>
      <c r="IE545" s="12"/>
      <c r="IF545" s="12"/>
      <c r="IG545" s="12"/>
      <c r="IH545" s="12"/>
      <c r="II545" s="12"/>
      <c r="IJ545" s="12"/>
      <c r="IK545" s="12"/>
    </row>
    <row r="546" spans="1:245" s="38" customFormat="1" ht="18" customHeight="1" x14ac:dyDescent="0.25">
      <c r="A546" s="69" t="s">
        <v>785</v>
      </c>
      <c r="B546" s="69"/>
      <c r="C546" s="65" t="s">
        <v>786</v>
      </c>
      <c r="D546" s="65"/>
      <c r="E546" s="65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  <c r="DO546" s="12"/>
      <c r="DP546" s="12"/>
      <c r="DQ546" s="12"/>
      <c r="DR546" s="12"/>
      <c r="DS546" s="12"/>
      <c r="DT546" s="12"/>
      <c r="DU546" s="12"/>
      <c r="DV546" s="12"/>
      <c r="DW546" s="12"/>
      <c r="DX546" s="12"/>
      <c r="DY546" s="12"/>
      <c r="DZ546" s="12"/>
      <c r="EA546" s="12"/>
      <c r="EB546" s="12"/>
      <c r="EC546" s="12"/>
      <c r="ED546" s="12"/>
      <c r="EE546" s="12"/>
      <c r="EF546" s="12"/>
      <c r="EG546" s="12"/>
      <c r="EH546" s="12"/>
      <c r="EI546" s="12"/>
      <c r="EJ546" s="12"/>
      <c r="EK546" s="12"/>
      <c r="EL546" s="12"/>
      <c r="EM546" s="12"/>
      <c r="EN546" s="12"/>
      <c r="EO546" s="12"/>
      <c r="EP546" s="12"/>
      <c r="EQ546" s="12"/>
      <c r="ER546" s="12"/>
      <c r="ES546" s="12"/>
      <c r="ET546" s="12"/>
      <c r="EU546" s="12"/>
      <c r="EV546" s="12"/>
      <c r="EW546" s="12"/>
      <c r="EX546" s="12"/>
      <c r="EY546" s="12"/>
      <c r="EZ546" s="12"/>
      <c r="FA546" s="12"/>
      <c r="FB546" s="12"/>
      <c r="FC546" s="12"/>
      <c r="FD546" s="12"/>
      <c r="FE546" s="12"/>
      <c r="FF546" s="12"/>
      <c r="FG546" s="12"/>
      <c r="FH546" s="12"/>
      <c r="FI546" s="12"/>
      <c r="FJ546" s="12"/>
      <c r="FK546" s="12"/>
      <c r="FL546" s="12"/>
      <c r="FM546" s="12"/>
      <c r="FN546" s="12"/>
      <c r="FO546" s="12"/>
      <c r="FP546" s="12"/>
      <c r="FQ546" s="12"/>
      <c r="FR546" s="12"/>
      <c r="FS546" s="12"/>
      <c r="FT546" s="12"/>
      <c r="FU546" s="12"/>
      <c r="FV546" s="12"/>
      <c r="FW546" s="12"/>
      <c r="FX546" s="12"/>
      <c r="FY546" s="12"/>
      <c r="FZ546" s="12"/>
      <c r="GA546" s="12"/>
      <c r="GB546" s="12"/>
      <c r="GC546" s="12"/>
      <c r="GD546" s="12"/>
      <c r="GE546" s="12"/>
      <c r="GF546" s="12"/>
      <c r="GG546" s="12"/>
      <c r="GH546" s="12"/>
      <c r="GI546" s="12"/>
      <c r="GJ546" s="12"/>
      <c r="GK546" s="12"/>
      <c r="GL546" s="12"/>
      <c r="GM546" s="12"/>
      <c r="GN546" s="12"/>
      <c r="GO546" s="12"/>
      <c r="GP546" s="12"/>
      <c r="GQ546" s="12"/>
      <c r="GR546" s="12"/>
      <c r="GS546" s="12"/>
      <c r="GT546" s="12"/>
      <c r="GU546" s="12"/>
      <c r="GV546" s="12"/>
      <c r="GW546" s="12"/>
      <c r="GX546" s="12"/>
      <c r="GY546" s="12"/>
      <c r="GZ546" s="12"/>
      <c r="HA546" s="12"/>
      <c r="HB546" s="12"/>
      <c r="HC546" s="12"/>
      <c r="HD546" s="12"/>
      <c r="HE546" s="12"/>
      <c r="HF546" s="12"/>
      <c r="HG546" s="12"/>
      <c r="HH546" s="12"/>
      <c r="HI546" s="12"/>
      <c r="HJ546" s="12"/>
      <c r="HK546" s="12"/>
      <c r="HL546" s="12"/>
      <c r="HM546" s="12"/>
      <c r="HN546" s="12"/>
      <c r="HO546" s="12"/>
      <c r="HP546" s="12"/>
      <c r="HQ546" s="12"/>
      <c r="HR546" s="12"/>
      <c r="HS546" s="12"/>
      <c r="HT546" s="12"/>
      <c r="HU546" s="12"/>
      <c r="HV546" s="12"/>
      <c r="HW546" s="12"/>
      <c r="HX546" s="12"/>
      <c r="HY546" s="12"/>
      <c r="HZ546" s="12"/>
      <c r="IA546" s="12"/>
      <c r="IB546" s="12"/>
      <c r="IC546" s="12"/>
      <c r="ID546" s="12"/>
      <c r="IE546" s="12"/>
      <c r="IF546" s="12"/>
      <c r="IG546" s="12"/>
      <c r="IH546" s="12"/>
      <c r="II546" s="12"/>
      <c r="IJ546" s="12"/>
      <c r="IK546" s="12"/>
    </row>
    <row r="547" spans="1:245" s="38" customFormat="1" ht="18" customHeight="1" x14ac:dyDescent="0.25">
      <c r="A547" s="33"/>
      <c r="B547" s="34"/>
      <c r="C547" s="35"/>
      <c r="D547" s="36"/>
      <c r="E547" s="36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  <c r="DO547" s="12"/>
      <c r="DP547" s="12"/>
      <c r="DQ547" s="12"/>
      <c r="DR547" s="12"/>
      <c r="DS547" s="12"/>
      <c r="DT547" s="12"/>
      <c r="DU547" s="12"/>
      <c r="DV547" s="12"/>
      <c r="DW547" s="12"/>
      <c r="DX547" s="12"/>
      <c r="DY547" s="12"/>
      <c r="DZ547" s="12"/>
      <c r="EA547" s="12"/>
      <c r="EB547" s="12"/>
      <c r="EC547" s="12"/>
      <c r="ED547" s="12"/>
      <c r="EE547" s="12"/>
      <c r="EF547" s="12"/>
      <c r="EG547" s="12"/>
      <c r="EH547" s="12"/>
      <c r="EI547" s="12"/>
      <c r="EJ547" s="12"/>
      <c r="EK547" s="12"/>
      <c r="EL547" s="12"/>
      <c r="EM547" s="12"/>
      <c r="EN547" s="12"/>
      <c r="EO547" s="12"/>
      <c r="EP547" s="12"/>
      <c r="EQ547" s="12"/>
      <c r="ER547" s="12"/>
      <c r="ES547" s="12"/>
      <c r="ET547" s="12"/>
      <c r="EU547" s="12"/>
      <c r="EV547" s="12"/>
      <c r="EW547" s="12"/>
      <c r="EX547" s="12"/>
      <c r="EY547" s="12"/>
      <c r="EZ547" s="12"/>
      <c r="FA547" s="12"/>
      <c r="FB547" s="12"/>
      <c r="FC547" s="12"/>
      <c r="FD547" s="12"/>
      <c r="FE547" s="12"/>
      <c r="FF547" s="12"/>
      <c r="FG547" s="12"/>
      <c r="FH547" s="12"/>
      <c r="FI547" s="12"/>
      <c r="FJ547" s="12"/>
      <c r="FK547" s="12"/>
      <c r="FL547" s="12"/>
      <c r="FM547" s="12"/>
      <c r="FN547" s="12"/>
      <c r="FO547" s="12"/>
      <c r="FP547" s="12"/>
      <c r="FQ547" s="12"/>
      <c r="FR547" s="12"/>
      <c r="FS547" s="12"/>
      <c r="FT547" s="12"/>
      <c r="FU547" s="12"/>
      <c r="FV547" s="12"/>
      <c r="FW547" s="12"/>
      <c r="FX547" s="12"/>
      <c r="FY547" s="12"/>
      <c r="FZ547" s="12"/>
      <c r="GA547" s="12"/>
      <c r="GB547" s="12"/>
      <c r="GC547" s="12"/>
      <c r="GD547" s="12"/>
      <c r="GE547" s="12"/>
      <c r="GF547" s="12"/>
      <c r="GG547" s="12"/>
      <c r="GH547" s="12"/>
      <c r="GI547" s="12"/>
      <c r="GJ547" s="12"/>
      <c r="GK547" s="12"/>
      <c r="GL547" s="12"/>
      <c r="GM547" s="12"/>
      <c r="GN547" s="12"/>
      <c r="GO547" s="12"/>
      <c r="GP547" s="12"/>
      <c r="GQ547" s="12"/>
      <c r="GR547" s="12"/>
      <c r="GS547" s="12"/>
      <c r="GT547" s="12"/>
      <c r="GU547" s="12"/>
      <c r="GV547" s="12"/>
      <c r="GW547" s="12"/>
      <c r="GX547" s="12"/>
      <c r="GY547" s="12"/>
      <c r="GZ547" s="12"/>
      <c r="HA547" s="12"/>
      <c r="HB547" s="12"/>
      <c r="HC547" s="12"/>
      <c r="HD547" s="12"/>
      <c r="HE547" s="12"/>
      <c r="HF547" s="12"/>
      <c r="HG547" s="12"/>
      <c r="HH547" s="12"/>
      <c r="HI547" s="12"/>
      <c r="HJ547" s="12"/>
      <c r="HK547" s="12"/>
      <c r="HL547" s="12"/>
      <c r="HM547" s="12"/>
      <c r="HN547" s="12"/>
      <c r="HO547" s="12"/>
      <c r="HP547" s="12"/>
      <c r="HQ547" s="12"/>
      <c r="HR547" s="12"/>
      <c r="HS547" s="12"/>
      <c r="HT547" s="12"/>
      <c r="HU547" s="12"/>
      <c r="HV547" s="12"/>
      <c r="HW547" s="12"/>
      <c r="HX547" s="12"/>
      <c r="HY547" s="12"/>
      <c r="HZ547" s="12"/>
      <c r="IA547" s="12"/>
      <c r="IB547" s="12"/>
      <c r="IC547" s="12"/>
      <c r="ID547" s="12"/>
      <c r="IE547" s="12"/>
      <c r="IF547" s="12"/>
      <c r="IG547" s="12"/>
      <c r="IH547" s="12"/>
      <c r="II547" s="12"/>
      <c r="IJ547" s="12"/>
      <c r="IK547" s="12"/>
    </row>
    <row r="548" spans="1:245" s="38" customFormat="1" ht="18" customHeight="1" x14ac:dyDescent="0.25">
      <c r="A548" s="33"/>
      <c r="B548" s="34"/>
      <c r="C548" s="35"/>
      <c r="D548" s="36"/>
      <c r="E548" s="36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P548" s="12"/>
      <c r="DQ548" s="12"/>
      <c r="DR548" s="12"/>
      <c r="DS548" s="12"/>
      <c r="DT548" s="12"/>
      <c r="DU548" s="12"/>
      <c r="DV548" s="12"/>
      <c r="DW548" s="12"/>
      <c r="DX548" s="12"/>
      <c r="DY548" s="12"/>
      <c r="DZ548" s="12"/>
      <c r="EA548" s="12"/>
      <c r="EB548" s="12"/>
      <c r="EC548" s="12"/>
      <c r="ED548" s="12"/>
      <c r="EE548" s="12"/>
      <c r="EF548" s="12"/>
      <c r="EG548" s="12"/>
      <c r="EH548" s="12"/>
      <c r="EI548" s="12"/>
      <c r="EJ548" s="12"/>
      <c r="EK548" s="12"/>
      <c r="EL548" s="12"/>
      <c r="EM548" s="12"/>
      <c r="EN548" s="12"/>
      <c r="EO548" s="12"/>
      <c r="EP548" s="12"/>
      <c r="EQ548" s="12"/>
      <c r="ER548" s="12"/>
      <c r="ES548" s="12"/>
      <c r="ET548" s="12"/>
      <c r="EU548" s="12"/>
      <c r="EV548" s="12"/>
      <c r="EW548" s="12"/>
      <c r="EX548" s="12"/>
      <c r="EY548" s="12"/>
      <c r="EZ548" s="12"/>
      <c r="FA548" s="12"/>
      <c r="FB548" s="12"/>
      <c r="FC548" s="12"/>
      <c r="FD548" s="12"/>
      <c r="FE548" s="12"/>
      <c r="FF548" s="12"/>
      <c r="FG548" s="12"/>
      <c r="FH548" s="12"/>
      <c r="FI548" s="12"/>
      <c r="FJ548" s="12"/>
      <c r="FK548" s="12"/>
      <c r="FL548" s="12"/>
      <c r="FM548" s="12"/>
      <c r="FN548" s="12"/>
      <c r="FO548" s="12"/>
      <c r="FP548" s="12"/>
      <c r="FQ548" s="12"/>
      <c r="FR548" s="12"/>
      <c r="FS548" s="12"/>
      <c r="FT548" s="12"/>
      <c r="FU548" s="12"/>
      <c r="FV548" s="12"/>
      <c r="FW548" s="12"/>
      <c r="FX548" s="12"/>
      <c r="FY548" s="12"/>
      <c r="FZ548" s="12"/>
      <c r="GA548" s="12"/>
      <c r="GB548" s="12"/>
      <c r="GC548" s="12"/>
      <c r="GD548" s="12"/>
      <c r="GE548" s="12"/>
      <c r="GF548" s="12"/>
      <c r="GG548" s="12"/>
      <c r="GH548" s="12"/>
      <c r="GI548" s="12"/>
      <c r="GJ548" s="12"/>
      <c r="GK548" s="12"/>
      <c r="GL548" s="12"/>
      <c r="GM548" s="12"/>
      <c r="GN548" s="12"/>
      <c r="GO548" s="12"/>
      <c r="GP548" s="12"/>
      <c r="GQ548" s="12"/>
      <c r="GR548" s="12"/>
      <c r="GS548" s="12"/>
      <c r="GT548" s="12"/>
      <c r="GU548" s="12"/>
      <c r="GV548" s="12"/>
      <c r="GW548" s="12"/>
      <c r="GX548" s="12"/>
      <c r="GY548" s="12"/>
      <c r="GZ548" s="12"/>
      <c r="HA548" s="12"/>
      <c r="HB548" s="12"/>
      <c r="HC548" s="12"/>
      <c r="HD548" s="12"/>
      <c r="HE548" s="12"/>
      <c r="HF548" s="12"/>
      <c r="HG548" s="12"/>
      <c r="HH548" s="12"/>
      <c r="HI548" s="12"/>
      <c r="HJ548" s="12"/>
      <c r="HK548" s="12"/>
      <c r="HL548" s="12"/>
      <c r="HM548" s="12"/>
      <c r="HN548" s="12"/>
      <c r="HO548" s="12"/>
      <c r="HP548" s="12"/>
      <c r="HQ548" s="12"/>
      <c r="HR548" s="12"/>
      <c r="HS548" s="12"/>
      <c r="HT548" s="12"/>
      <c r="HU548" s="12"/>
      <c r="HV548" s="12"/>
      <c r="HW548" s="12"/>
      <c r="HX548" s="12"/>
      <c r="HY548" s="12"/>
      <c r="HZ548" s="12"/>
      <c r="IA548" s="12"/>
      <c r="IB548" s="12"/>
      <c r="IC548" s="12"/>
      <c r="ID548" s="12"/>
      <c r="IE548" s="12"/>
      <c r="IF548" s="12"/>
      <c r="IG548" s="12"/>
      <c r="IH548" s="12"/>
      <c r="II548" s="12"/>
      <c r="IJ548" s="12"/>
      <c r="IK548" s="12"/>
    </row>
    <row r="549" spans="1:245" s="38" customFormat="1" ht="18" customHeight="1" x14ac:dyDescent="0.25">
      <c r="A549" s="33"/>
      <c r="B549" s="34"/>
      <c r="C549" s="35"/>
      <c r="D549" s="36"/>
      <c r="E549" s="36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  <c r="DO549" s="12"/>
      <c r="DP549" s="12"/>
      <c r="DQ549" s="12"/>
      <c r="DR549" s="12"/>
      <c r="DS549" s="12"/>
      <c r="DT549" s="12"/>
      <c r="DU549" s="12"/>
      <c r="DV549" s="12"/>
      <c r="DW549" s="12"/>
      <c r="DX549" s="12"/>
      <c r="DY549" s="12"/>
      <c r="DZ549" s="12"/>
      <c r="EA549" s="12"/>
      <c r="EB549" s="12"/>
      <c r="EC549" s="12"/>
      <c r="ED549" s="12"/>
      <c r="EE549" s="12"/>
      <c r="EF549" s="12"/>
      <c r="EG549" s="12"/>
      <c r="EH549" s="12"/>
      <c r="EI549" s="12"/>
      <c r="EJ549" s="12"/>
      <c r="EK549" s="12"/>
      <c r="EL549" s="12"/>
      <c r="EM549" s="12"/>
      <c r="EN549" s="12"/>
      <c r="EO549" s="12"/>
      <c r="EP549" s="12"/>
      <c r="EQ549" s="12"/>
      <c r="ER549" s="12"/>
      <c r="ES549" s="12"/>
      <c r="ET549" s="12"/>
      <c r="EU549" s="12"/>
      <c r="EV549" s="12"/>
      <c r="EW549" s="12"/>
      <c r="EX549" s="12"/>
      <c r="EY549" s="12"/>
      <c r="EZ549" s="12"/>
      <c r="FA549" s="12"/>
      <c r="FB549" s="12"/>
      <c r="FC549" s="12"/>
      <c r="FD549" s="12"/>
      <c r="FE549" s="12"/>
      <c r="FF549" s="12"/>
      <c r="FG549" s="12"/>
      <c r="FH549" s="12"/>
      <c r="FI549" s="12"/>
      <c r="FJ549" s="12"/>
      <c r="FK549" s="12"/>
      <c r="FL549" s="12"/>
      <c r="FM549" s="12"/>
      <c r="FN549" s="12"/>
      <c r="FO549" s="12"/>
      <c r="FP549" s="12"/>
      <c r="FQ549" s="12"/>
      <c r="FR549" s="12"/>
      <c r="FS549" s="12"/>
      <c r="FT549" s="12"/>
      <c r="FU549" s="12"/>
      <c r="FV549" s="12"/>
      <c r="FW549" s="12"/>
      <c r="FX549" s="12"/>
      <c r="FY549" s="12"/>
      <c r="FZ549" s="12"/>
      <c r="GA549" s="12"/>
      <c r="GB549" s="12"/>
      <c r="GC549" s="12"/>
      <c r="GD549" s="12"/>
      <c r="GE549" s="12"/>
      <c r="GF549" s="12"/>
      <c r="GG549" s="12"/>
      <c r="GH549" s="12"/>
      <c r="GI549" s="12"/>
      <c r="GJ549" s="12"/>
      <c r="GK549" s="12"/>
      <c r="GL549" s="12"/>
      <c r="GM549" s="12"/>
      <c r="GN549" s="12"/>
      <c r="GO549" s="12"/>
      <c r="GP549" s="12"/>
      <c r="GQ549" s="12"/>
      <c r="GR549" s="12"/>
      <c r="GS549" s="12"/>
      <c r="GT549" s="12"/>
      <c r="GU549" s="12"/>
      <c r="GV549" s="12"/>
      <c r="GW549" s="12"/>
      <c r="GX549" s="12"/>
      <c r="GY549" s="12"/>
      <c r="GZ549" s="12"/>
      <c r="HA549" s="12"/>
      <c r="HB549" s="12"/>
      <c r="HC549" s="12"/>
      <c r="HD549" s="12"/>
      <c r="HE549" s="12"/>
      <c r="HF549" s="12"/>
      <c r="HG549" s="12"/>
      <c r="HH549" s="12"/>
      <c r="HI549" s="12"/>
      <c r="HJ549" s="12"/>
      <c r="HK549" s="12"/>
      <c r="HL549" s="12"/>
      <c r="HM549" s="12"/>
      <c r="HN549" s="12"/>
      <c r="HO549" s="12"/>
      <c r="HP549" s="12"/>
      <c r="HQ549" s="12"/>
      <c r="HR549" s="12"/>
      <c r="HS549" s="12"/>
      <c r="HT549" s="12"/>
      <c r="HU549" s="12"/>
      <c r="HV549" s="12"/>
      <c r="HW549" s="12"/>
      <c r="HX549" s="12"/>
      <c r="HY549" s="12"/>
      <c r="HZ549" s="12"/>
      <c r="IA549" s="12"/>
      <c r="IB549" s="12"/>
      <c r="IC549" s="12"/>
      <c r="ID549" s="12"/>
      <c r="IE549" s="12"/>
      <c r="IF549" s="12"/>
      <c r="IG549" s="12"/>
      <c r="IH549" s="12"/>
      <c r="II549" s="12"/>
      <c r="IJ549" s="12"/>
      <c r="IK549" s="12"/>
    </row>
    <row r="550" spans="1:245" s="38" customFormat="1" ht="18" customHeight="1" x14ac:dyDescent="0.25">
      <c r="A550" s="33"/>
      <c r="B550" s="34"/>
      <c r="C550" s="35"/>
      <c r="D550" s="36"/>
      <c r="E550" s="36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P550" s="12"/>
      <c r="DQ550" s="12"/>
      <c r="DR550" s="12"/>
      <c r="DS550" s="12"/>
      <c r="DT550" s="12"/>
      <c r="DU550" s="12"/>
      <c r="DV550" s="12"/>
      <c r="DW550" s="12"/>
      <c r="DX550" s="12"/>
      <c r="DY550" s="12"/>
      <c r="DZ550" s="12"/>
      <c r="EA550" s="12"/>
      <c r="EB550" s="12"/>
      <c r="EC550" s="12"/>
      <c r="ED550" s="12"/>
      <c r="EE550" s="12"/>
      <c r="EF550" s="12"/>
      <c r="EG550" s="12"/>
      <c r="EH550" s="12"/>
      <c r="EI550" s="12"/>
      <c r="EJ550" s="12"/>
      <c r="EK550" s="12"/>
      <c r="EL550" s="12"/>
      <c r="EM550" s="12"/>
      <c r="EN550" s="12"/>
      <c r="EO550" s="12"/>
      <c r="EP550" s="12"/>
      <c r="EQ550" s="12"/>
      <c r="ER550" s="12"/>
      <c r="ES550" s="12"/>
      <c r="ET550" s="12"/>
      <c r="EU550" s="12"/>
      <c r="EV550" s="12"/>
      <c r="EW550" s="12"/>
      <c r="EX550" s="12"/>
      <c r="EY550" s="12"/>
      <c r="EZ550" s="12"/>
      <c r="FA550" s="12"/>
      <c r="FB550" s="12"/>
      <c r="FC550" s="12"/>
      <c r="FD550" s="12"/>
      <c r="FE550" s="12"/>
      <c r="FF550" s="12"/>
      <c r="FG550" s="12"/>
      <c r="FH550" s="12"/>
      <c r="FI550" s="12"/>
      <c r="FJ550" s="12"/>
      <c r="FK550" s="12"/>
      <c r="FL550" s="12"/>
      <c r="FM550" s="12"/>
      <c r="FN550" s="12"/>
      <c r="FO550" s="12"/>
      <c r="FP550" s="12"/>
      <c r="FQ550" s="12"/>
      <c r="FR550" s="12"/>
      <c r="FS550" s="12"/>
      <c r="FT550" s="12"/>
      <c r="FU550" s="12"/>
      <c r="FV550" s="12"/>
      <c r="FW550" s="12"/>
      <c r="FX550" s="12"/>
      <c r="FY550" s="12"/>
      <c r="FZ550" s="12"/>
      <c r="GA550" s="12"/>
      <c r="GB550" s="12"/>
      <c r="GC550" s="12"/>
      <c r="GD550" s="12"/>
      <c r="GE550" s="12"/>
      <c r="GF550" s="12"/>
      <c r="GG550" s="12"/>
      <c r="GH550" s="12"/>
      <c r="GI550" s="12"/>
      <c r="GJ550" s="12"/>
      <c r="GK550" s="12"/>
      <c r="GL550" s="12"/>
      <c r="GM550" s="12"/>
      <c r="GN550" s="12"/>
      <c r="GO550" s="12"/>
      <c r="GP550" s="12"/>
      <c r="GQ550" s="12"/>
      <c r="GR550" s="12"/>
      <c r="GS550" s="12"/>
      <c r="GT550" s="12"/>
      <c r="GU550" s="12"/>
      <c r="GV550" s="12"/>
      <c r="GW550" s="12"/>
      <c r="GX550" s="12"/>
      <c r="GY550" s="12"/>
      <c r="GZ550" s="12"/>
      <c r="HA550" s="12"/>
      <c r="HB550" s="12"/>
      <c r="HC550" s="12"/>
      <c r="HD550" s="12"/>
      <c r="HE550" s="12"/>
      <c r="HF550" s="12"/>
      <c r="HG550" s="12"/>
      <c r="HH550" s="12"/>
      <c r="HI550" s="12"/>
      <c r="HJ550" s="12"/>
      <c r="HK550" s="12"/>
      <c r="HL550" s="12"/>
      <c r="HM550" s="12"/>
      <c r="HN550" s="12"/>
      <c r="HO550" s="12"/>
      <c r="HP550" s="12"/>
      <c r="HQ550" s="12"/>
      <c r="HR550" s="12"/>
      <c r="HS550" s="12"/>
      <c r="HT550" s="12"/>
      <c r="HU550" s="12"/>
      <c r="HV550" s="12"/>
      <c r="HW550" s="12"/>
      <c r="HX550" s="12"/>
      <c r="HY550" s="12"/>
      <c r="HZ550" s="12"/>
      <c r="IA550" s="12"/>
      <c r="IB550" s="12"/>
      <c r="IC550" s="12"/>
      <c r="ID550" s="12"/>
      <c r="IE550" s="12"/>
      <c r="IF550" s="12"/>
      <c r="IG550" s="12"/>
      <c r="IH550" s="12"/>
      <c r="II550" s="12"/>
      <c r="IJ550" s="12"/>
      <c r="IK550" s="12"/>
    </row>
    <row r="551" spans="1:245" s="38" customFormat="1" ht="18" customHeight="1" x14ac:dyDescent="0.25">
      <c r="A551" s="64" t="s">
        <v>787</v>
      </c>
      <c r="B551" s="64"/>
      <c r="C551" s="65" t="s">
        <v>788</v>
      </c>
      <c r="D551" s="65"/>
      <c r="E551" s="65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P551" s="12"/>
      <c r="DQ551" s="12"/>
      <c r="DR551" s="12"/>
      <c r="DS551" s="12"/>
      <c r="DT551" s="12"/>
      <c r="DU551" s="12"/>
      <c r="DV551" s="12"/>
      <c r="DW551" s="12"/>
      <c r="DX551" s="12"/>
      <c r="DY551" s="12"/>
      <c r="DZ551" s="12"/>
      <c r="EA551" s="12"/>
      <c r="EB551" s="12"/>
      <c r="EC551" s="12"/>
      <c r="ED551" s="12"/>
      <c r="EE551" s="12"/>
      <c r="EF551" s="12"/>
      <c r="EG551" s="12"/>
      <c r="EH551" s="12"/>
      <c r="EI551" s="12"/>
      <c r="EJ551" s="12"/>
      <c r="EK551" s="12"/>
      <c r="EL551" s="12"/>
      <c r="EM551" s="12"/>
      <c r="EN551" s="12"/>
      <c r="EO551" s="12"/>
      <c r="EP551" s="12"/>
      <c r="EQ551" s="12"/>
      <c r="ER551" s="12"/>
      <c r="ES551" s="12"/>
      <c r="ET551" s="12"/>
      <c r="EU551" s="12"/>
      <c r="EV551" s="12"/>
      <c r="EW551" s="12"/>
      <c r="EX551" s="12"/>
      <c r="EY551" s="12"/>
      <c r="EZ551" s="12"/>
      <c r="FA551" s="12"/>
      <c r="FB551" s="12"/>
      <c r="FC551" s="12"/>
      <c r="FD551" s="12"/>
      <c r="FE551" s="12"/>
      <c r="FF551" s="12"/>
      <c r="FG551" s="12"/>
      <c r="FH551" s="12"/>
      <c r="FI551" s="12"/>
      <c r="FJ551" s="12"/>
      <c r="FK551" s="12"/>
      <c r="FL551" s="12"/>
      <c r="FM551" s="12"/>
      <c r="FN551" s="12"/>
      <c r="FO551" s="12"/>
      <c r="FP551" s="12"/>
      <c r="FQ551" s="12"/>
      <c r="FR551" s="12"/>
      <c r="FS551" s="12"/>
      <c r="FT551" s="12"/>
      <c r="FU551" s="12"/>
      <c r="FV551" s="12"/>
      <c r="FW551" s="12"/>
      <c r="FX551" s="12"/>
      <c r="FY551" s="12"/>
      <c r="FZ551" s="12"/>
      <c r="GA551" s="12"/>
      <c r="GB551" s="12"/>
      <c r="GC551" s="12"/>
      <c r="GD551" s="12"/>
      <c r="GE551" s="12"/>
      <c r="GF551" s="12"/>
      <c r="GG551" s="12"/>
      <c r="GH551" s="12"/>
      <c r="GI551" s="12"/>
      <c r="GJ551" s="12"/>
      <c r="GK551" s="12"/>
      <c r="GL551" s="12"/>
      <c r="GM551" s="12"/>
      <c r="GN551" s="12"/>
      <c r="GO551" s="12"/>
      <c r="GP551" s="12"/>
      <c r="GQ551" s="12"/>
      <c r="GR551" s="12"/>
      <c r="GS551" s="12"/>
      <c r="GT551" s="12"/>
      <c r="GU551" s="12"/>
      <c r="GV551" s="12"/>
      <c r="GW551" s="12"/>
      <c r="GX551" s="12"/>
      <c r="GY551" s="12"/>
      <c r="GZ551" s="12"/>
      <c r="HA551" s="12"/>
      <c r="HB551" s="12"/>
      <c r="HC551" s="12"/>
      <c r="HD551" s="12"/>
      <c r="HE551" s="12"/>
      <c r="HF551" s="12"/>
      <c r="HG551" s="12"/>
      <c r="HH551" s="12"/>
      <c r="HI551" s="12"/>
      <c r="HJ551" s="12"/>
      <c r="HK551" s="12"/>
      <c r="HL551" s="12"/>
      <c r="HM551" s="12"/>
      <c r="HN551" s="12"/>
      <c r="HO551" s="12"/>
      <c r="HP551" s="12"/>
      <c r="HQ551" s="12"/>
      <c r="HR551" s="12"/>
      <c r="HS551" s="12"/>
      <c r="HT551" s="12"/>
      <c r="HU551" s="12"/>
      <c r="HV551" s="12"/>
      <c r="HW551" s="12"/>
      <c r="HX551" s="12"/>
      <c r="HY551" s="12"/>
      <c r="HZ551" s="12"/>
      <c r="IA551" s="12"/>
      <c r="IB551" s="12"/>
      <c r="IC551" s="12"/>
      <c r="ID551" s="12"/>
      <c r="IE551" s="12"/>
      <c r="IF551" s="12"/>
      <c r="IG551" s="12"/>
      <c r="IH551" s="12"/>
      <c r="II551" s="12"/>
      <c r="IJ551" s="12"/>
      <c r="IK551" s="12"/>
    </row>
    <row r="552" spans="1:245" s="38" customFormat="1" ht="15" x14ac:dyDescent="0.25">
      <c r="A552" s="51"/>
      <c r="B552" s="51"/>
      <c r="C552" s="66"/>
      <c r="D552" s="66"/>
      <c r="E552" s="66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  <c r="DO552" s="12"/>
      <c r="DP552" s="12"/>
      <c r="DQ552" s="12"/>
      <c r="DR552" s="12"/>
      <c r="DS552" s="12"/>
      <c r="DT552" s="12"/>
      <c r="DU552" s="12"/>
      <c r="DV552" s="12"/>
      <c r="DW552" s="12"/>
      <c r="DX552" s="12"/>
      <c r="DY552" s="12"/>
      <c r="DZ552" s="12"/>
      <c r="EA552" s="12"/>
      <c r="EB552" s="12"/>
      <c r="EC552" s="12"/>
      <c r="ED552" s="12"/>
      <c r="EE552" s="12"/>
      <c r="EF552" s="12"/>
      <c r="EG552" s="12"/>
      <c r="EH552" s="12"/>
      <c r="EI552" s="12"/>
      <c r="EJ552" s="12"/>
      <c r="EK552" s="12"/>
      <c r="EL552" s="12"/>
      <c r="EM552" s="12"/>
      <c r="EN552" s="12"/>
      <c r="EO552" s="12"/>
      <c r="EP552" s="12"/>
      <c r="EQ552" s="12"/>
      <c r="ER552" s="12"/>
      <c r="ES552" s="12"/>
      <c r="ET552" s="12"/>
      <c r="EU552" s="12"/>
      <c r="EV552" s="12"/>
      <c r="EW552" s="12"/>
      <c r="EX552" s="12"/>
      <c r="EY552" s="12"/>
      <c r="EZ552" s="12"/>
      <c r="FA552" s="12"/>
      <c r="FB552" s="12"/>
      <c r="FC552" s="12"/>
      <c r="FD552" s="12"/>
      <c r="FE552" s="12"/>
      <c r="FF552" s="12"/>
      <c r="FG552" s="12"/>
      <c r="FH552" s="12"/>
      <c r="FI552" s="12"/>
      <c r="FJ552" s="12"/>
      <c r="FK552" s="12"/>
      <c r="FL552" s="12"/>
      <c r="FM552" s="12"/>
      <c r="FN552" s="12"/>
      <c r="FO552" s="12"/>
      <c r="FP552" s="12"/>
      <c r="FQ552" s="12"/>
      <c r="FR552" s="12"/>
      <c r="FS552" s="12"/>
      <c r="FT552" s="12"/>
      <c r="FU552" s="12"/>
      <c r="FV552" s="12"/>
      <c r="FW552" s="12"/>
      <c r="FX552" s="12"/>
      <c r="FY552" s="12"/>
      <c r="FZ552" s="12"/>
      <c r="GA552" s="12"/>
      <c r="GB552" s="12"/>
      <c r="GC552" s="12"/>
      <c r="GD552" s="12"/>
      <c r="GE552" s="12"/>
      <c r="GF552" s="12"/>
      <c r="GG552" s="12"/>
      <c r="GH552" s="12"/>
      <c r="GI552" s="12"/>
      <c r="GJ552" s="12"/>
      <c r="GK552" s="12"/>
      <c r="GL552" s="12"/>
      <c r="GM552" s="12"/>
      <c r="GN552" s="12"/>
      <c r="GO552" s="12"/>
      <c r="GP552" s="12"/>
      <c r="GQ552" s="12"/>
      <c r="GR552" s="12"/>
      <c r="GS552" s="12"/>
      <c r="GT552" s="12"/>
      <c r="GU552" s="12"/>
      <c r="GV552" s="12"/>
      <c r="GW552" s="12"/>
      <c r="GX552" s="12"/>
      <c r="GY552" s="12"/>
      <c r="GZ552" s="12"/>
      <c r="HA552" s="12"/>
      <c r="HB552" s="12"/>
      <c r="HC552" s="12"/>
      <c r="HD552" s="12"/>
      <c r="HE552" s="12"/>
      <c r="HF552" s="12"/>
      <c r="HG552" s="12"/>
      <c r="HH552" s="12"/>
      <c r="HI552" s="12"/>
      <c r="HJ552" s="12"/>
      <c r="HK552" s="12"/>
      <c r="HL552" s="12"/>
      <c r="HM552" s="12"/>
      <c r="HN552" s="12"/>
      <c r="HO552" s="12"/>
      <c r="HP552" s="12"/>
      <c r="HQ552" s="12"/>
      <c r="HR552" s="12"/>
      <c r="HS552" s="12"/>
      <c r="HT552" s="12"/>
      <c r="HU552" s="12"/>
      <c r="HV552" s="12"/>
      <c r="HW552" s="12"/>
      <c r="HX552" s="12"/>
      <c r="HY552" s="12"/>
      <c r="HZ552" s="12"/>
      <c r="IA552" s="12"/>
      <c r="IB552" s="12"/>
      <c r="IC552" s="12"/>
      <c r="ID552" s="12"/>
      <c r="IE552" s="12"/>
      <c r="IF552" s="12"/>
      <c r="IG552" s="12"/>
      <c r="IH552" s="12"/>
      <c r="II552" s="12"/>
      <c r="IJ552" s="12"/>
      <c r="IK552" s="12"/>
    </row>
    <row r="553" spans="1:245" s="38" customFormat="1" ht="15" x14ac:dyDescent="0.25">
      <c r="A553" s="51"/>
      <c r="B553" s="51"/>
      <c r="C553" s="63"/>
      <c r="D553" s="63"/>
      <c r="E553" s="63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  <c r="DO553" s="12"/>
      <c r="DP553" s="12"/>
      <c r="DQ553" s="12"/>
      <c r="DR553" s="12"/>
      <c r="DS553" s="12"/>
      <c r="DT553" s="12"/>
      <c r="DU553" s="12"/>
      <c r="DV553" s="12"/>
      <c r="DW553" s="12"/>
      <c r="DX553" s="12"/>
      <c r="DY553" s="12"/>
      <c r="DZ553" s="12"/>
      <c r="EA553" s="12"/>
      <c r="EB553" s="12"/>
      <c r="EC553" s="12"/>
      <c r="ED553" s="12"/>
      <c r="EE553" s="12"/>
      <c r="EF553" s="12"/>
      <c r="EG553" s="12"/>
      <c r="EH553" s="12"/>
      <c r="EI553" s="12"/>
      <c r="EJ553" s="12"/>
      <c r="EK553" s="12"/>
      <c r="EL553" s="12"/>
      <c r="EM553" s="12"/>
      <c r="EN553" s="12"/>
      <c r="EO553" s="12"/>
      <c r="EP553" s="12"/>
      <c r="EQ553" s="12"/>
      <c r="ER553" s="12"/>
      <c r="ES553" s="12"/>
      <c r="ET553" s="12"/>
      <c r="EU553" s="12"/>
      <c r="EV553" s="12"/>
      <c r="EW553" s="12"/>
      <c r="EX553" s="12"/>
      <c r="EY553" s="12"/>
      <c r="EZ553" s="12"/>
      <c r="FA553" s="12"/>
      <c r="FB553" s="12"/>
      <c r="FC553" s="12"/>
      <c r="FD553" s="12"/>
      <c r="FE553" s="12"/>
      <c r="FF553" s="12"/>
      <c r="FG553" s="12"/>
      <c r="FH553" s="12"/>
      <c r="FI553" s="12"/>
      <c r="FJ553" s="12"/>
      <c r="FK553" s="12"/>
      <c r="FL553" s="12"/>
      <c r="FM553" s="12"/>
      <c r="FN553" s="12"/>
      <c r="FO553" s="12"/>
      <c r="FP553" s="12"/>
      <c r="FQ553" s="12"/>
      <c r="FR553" s="12"/>
      <c r="FS553" s="12"/>
      <c r="FT553" s="12"/>
      <c r="FU553" s="12"/>
      <c r="FV553" s="12"/>
      <c r="FW553" s="12"/>
      <c r="FX553" s="12"/>
      <c r="FY553" s="12"/>
      <c r="FZ553" s="12"/>
      <c r="GA553" s="12"/>
      <c r="GB553" s="12"/>
      <c r="GC553" s="12"/>
      <c r="GD553" s="12"/>
      <c r="GE553" s="12"/>
      <c r="GF553" s="12"/>
      <c r="GG553" s="12"/>
      <c r="GH553" s="12"/>
      <c r="GI553" s="12"/>
      <c r="GJ553" s="12"/>
      <c r="GK553" s="12"/>
      <c r="GL553" s="12"/>
      <c r="GM553" s="12"/>
      <c r="GN553" s="12"/>
      <c r="GO553" s="12"/>
      <c r="GP553" s="12"/>
      <c r="GQ553" s="12"/>
      <c r="GR553" s="12"/>
      <c r="GS553" s="12"/>
      <c r="GT553" s="12"/>
      <c r="GU553" s="12"/>
      <c r="GV553" s="12"/>
      <c r="GW553" s="12"/>
      <c r="GX553" s="12"/>
      <c r="GY553" s="12"/>
      <c r="GZ553" s="12"/>
      <c r="HA553" s="12"/>
      <c r="HB553" s="12"/>
      <c r="HC553" s="12"/>
      <c r="HD553" s="12"/>
      <c r="HE553" s="12"/>
      <c r="HF553" s="12"/>
      <c r="HG553" s="12"/>
      <c r="HH553" s="12"/>
      <c r="HI553" s="12"/>
      <c r="HJ553" s="12"/>
      <c r="HK553" s="12"/>
      <c r="HL553" s="12"/>
      <c r="HM553" s="12"/>
      <c r="HN553" s="12"/>
      <c r="HO553" s="12"/>
      <c r="HP553" s="12"/>
      <c r="HQ553" s="12"/>
      <c r="HR553" s="12"/>
      <c r="HS553" s="12"/>
      <c r="HT553" s="12"/>
      <c r="HU553" s="12"/>
      <c r="HV553" s="12"/>
      <c r="HW553" s="12"/>
      <c r="HX553" s="12"/>
      <c r="HY553" s="12"/>
      <c r="HZ553" s="12"/>
      <c r="IA553" s="12"/>
      <c r="IB553" s="12"/>
      <c r="IC553" s="12"/>
      <c r="ID553" s="12"/>
      <c r="IE553" s="12"/>
      <c r="IF553" s="12"/>
      <c r="IG553" s="12"/>
      <c r="IH553" s="12"/>
      <c r="II553" s="12"/>
      <c r="IJ553" s="12"/>
      <c r="IK553" s="12"/>
    </row>
    <row r="554" spans="1:245" s="38" customFormat="1" ht="15" x14ac:dyDescent="0.25">
      <c r="A554" s="51"/>
      <c r="B554" s="51"/>
      <c r="C554" s="63"/>
      <c r="D554" s="63"/>
      <c r="E554" s="63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2"/>
      <c r="CB554" s="12"/>
      <c r="CC554" s="12"/>
      <c r="CD554" s="12"/>
      <c r="CE554" s="12"/>
      <c r="CF554" s="12"/>
      <c r="CG554" s="12"/>
      <c r="CH554" s="12"/>
      <c r="CI554" s="12"/>
      <c r="CJ554" s="12"/>
      <c r="CK554" s="12"/>
      <c r="CL554" s="12"/>
      <c r="CM554" s="12"/>
      <c r="CN554" s="12"/>
      <c r="CO554" s="12"/>
      <c r="CP554" s="12"/>
      <c r="CQ554" s="12"/>
      <c r="CR554" s="12"/>
      <c r="CS554" s="12"/>
      <c r="CT554" s="12"/>
      <c r="CU554" s="12"/>
      <c r="CV554" s="12"/>
      <c r="CW554" s="12"/>
      <c r="CX554" s="12"/>
      <c r="CY554" s="12"/>
      <c r="CZ554" s="12"/>
      <c r="DA554" s="12"/>
      <c r="DB554" s="12"/>
      <c r="DC554" s="12"/>
      <c r="DD554" s="12"/>
      <c r="DE554" s="12"/>
      <c r="DF554" s="12"/>
      <c r="DG554" s="12"/>
      <c r="DH554" s="12"/>
      <c r="DI554" s="12"/>
      <c r="DJ554" s="12"/>
      <c r="DK554" s="12"/>
      <c r="DL554" s="12"/>
      <c r="DM554" s="12"/>
      <c r="DN554" s="12"/>
      <c r="DO554" s="12"/>
      <c r="DP554" s="12"/>
      <c r="DQ554" s="12"/>
      <c r="DR554" s="12"/>
      <c r="DS554" s="12"/>
      <c r="DT554" s="12"/>
      <c r="DU554" s="12"/>
      <c r="DV554" s="12"/>
      <c r="DW554" s="12"/>
      <c r="DX554" s="12"/>
      <c r="DY554" s="12"/>
      <c r="DZ554" s="12"/>
      <c r="EA554" s="12"/>
      <c r="EB554" s="12"/>
      <c r="EC554" s="12"/>
      <c r="ED554" s="12"/>
      <c r="EE554" s="12"/>
      <c r="EF554" s="12"/>
      <c r="EG554" s="12"/>
      <c r="EH554" s="12"/>
      <c r="EI554" s="12"/>
      <c r="EJ554" s="12"/>
      <c r="EK554" s="12"/>
      <c r="EL554" s="12"/>
      <c r="EM554" s="12"/>
      <c r="EN554" s="12"/>
      <c r="EO554" s="12"/>
      <c r="EP554" s="12"/>
      <c r="EQ554" s="12"/>
      <c r="ER554" s="12"/>
      <c r="ES554" s="12"/>
      <c r="ET554" s="12"/>
      <c r="EU554" s="12"/>
      <c r="EV554" s="12"/>
      <c r="EW554" s="12"/>
      <c r="EX554" s="12"/>
      <c r="EY554" s="12"/>
      <c r="EZ554" s="12"/>
      <c r="FA554" s="12"/>
      <c r="FB554" s="12"/>
      <c r="FC554" s="12"/>
      <c r="FD554" s="12"/>
      <c r="FE554" s="12"/>
      <c r="FF554" s="12"/>
      <c r="FG554" s="12"/>
      <c r="FH554" s="12"/>
      <c r="FI554" s="12"/>
      <c r="FJ554" s="12"/>
      <c r="FK554" s="12"/>
      <c r="FL554" s="12"/>
      <c r="FM554" s="12"/>
      <c r="FN554" s="12"/>
      <c r="FO554" s="12"/>
      <c r="FP554" s="12"/>
      <c r="FQ554" s="12"/>
      <c r="FR554" s="12"/>
      <c r="FS554" s="12"/>
      <c r="FT554" s="12"/>
      <c r="FU554" s="12"/>
      <c r="FV554" s="12"/>
      <c r="FW554" s="12"/>
      <c r="FX554" s="12"/>
      <c r="FY554" s="12"/>
      <c r="FZ554" s="12"/>
      <c r="GA554" s="12"/>
      <c r="GB554" s="12"/>
      <c r="GC554" s="12"/>
      <c r="GD554" s="12"/>
      <c r="GE554" s="12"/>
      <c r="GF554" s="12"/>
      <c r="GG554" s="12"/>
      <c r="GH554" s="12"/>
      <c r="GI554" s="12"/>
      <c r="GJ554" s="12"/>
      <c r="GK554" s="12"/>
      <c r="GL554" s="12"/>
      <c r="GM554" s="12"/>
      <c r="GN554" s="12"/>
      <c r="GO554" s="12"/>
      <c r="GP554" s="12"/>
      <c r="GQ554" s="12"/>
      <c r="GR554" s="12"/>
      <c r="GS554" s="12"/>
      <c r="GT554" s="12"/>
      <c r="GU554" s="12"/>
      <c r="GV554" s="12"/>
      <c r="GW554" s="12"/>
      <c r="GX554" s="12"/>
      <c r="GY554" s="12"/>
      <c r="GZ554" s="12"/>
      <c r="HA554" s="12"/>
      <c r="HB554" s="12"/>
      <c r="HC554" s="12"/>
      <c r="HD554" s="12"/>
      <c r="HE554" s="12"/>
      <c r="HF554" s="12"/>
      <c r="HG554" s="12"/>
      <c r="HH554" s="12"/>
      <c r="HI554" s="12"/>
      <c r="HJ554" s="12"/>
      <c r="HK554" s="12"/>
      <c r="HL554" s="12"/>
      <c r="HM554" s="12"/>
      <c r="HN554" s="12"/>
      <c r="HO554" s="12"/>
      <c r="HP554" s="12"/>
      <c r="HQ554" s="12"/>
      <c r="HR554" s="12"/>
      <c r="HS554" s="12"/>
      <c r="HT554" s="12"/>
      <c r="HU554" s="12"/>
      <c r="HV554" s="12"/>
      <c r="HW554" s="12"/>
      <c r="HX554" s="12"/>
      <c r="HY554" s="12"/>
      <c r="HZ554" s="12"/>
      <c r="IA554" s="12"/>
      <c r="IB554" s="12"/>
      <c r="IC554" s="12"/>
      <c r="ID554" s="12"/>
      <c r="IE554" s="12"/>
      <c r="IF554" s="12"/>
      <c r="IG554" s="12"/>
      <c r="IH554" s="12"/>
      <c r="II554" s="12"/>
      <c r="IJ554" s="12"/>
      <c r="IK554" s="12"/>
    </row>
    <row r="555" spans="1:245" s="38" customFormat="1" ht="18" customHeight="1" x14ac:dyDescent="0.25">
      <c r="A555" s="52" t="s">
        <v>789</v>
      </c>
      <c r="B555" s="33"/>
      <c r="C555" s="53">
        <v>1915</v>
      </c>
      <c r="D555" s="51"/>
      <c r="E555" s="51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P555" s="12"/>
      <c r="DQ555" s="12"/>
      <c r="DR555" s="12"/>
      <c r="DS555" s="12"/>
      <c r="DT555" s="12"/>
      <c r="DU555" s="12"/>
      <c r="DV555" s="12"/>
      <c r="DW555" s="12"/>
      <c r="DX555" s="12"/>
      <c r="DY555" s="12"/>
      <c r="DZ555" s="12"/>
      <c r="EA555" s="12"/>
      <c r="EB555" s="12"/>
      <c r="EC555" s="12"/>
      <c r="ED555" s="12"/>
      <c r="EE555" s="12"/>
      <c r="EF555" s="12"/>
      <c r="EG555" s="12"/>
      <c r="EH555" s="12"/>
      <c r="EI555" s="12"/>
      <c r="EJ555" s="12"/>
      <c r="EK555" s="12"/>
      <c r="EL555" s="12"/>
      <c r="EM555" s="12"/>
      <c r="EN555" s="12"/>
      <c r="EO555" s="12"/>
      <c r="EP555" s="12"/>
      <c r="EQ555" s="12"/>
      <c r="ER555" s="12"/>
      <c r="ES555" s="12"/>
      <c r="ET555" s="12"/>
      <c r="EU555" s="12"/>
      <c r="EV555" s="12"/>
      <c r="EW555" s="12"/>
      <c r="EX555" s="12"/>
      <c r="EY555" s="12"/>
      <c r="EZ555" s="12"/>
      <c r="FA555" s="12"/>
      <c r="FB555" s="12"/>
      <c r="FC555" s="12"/>
      <c r="FD555" s="12"/>
      <c r="FE555" s="12"/>
      <c r="FF555" s="12"/>
      <c r="FG555" s="12"/>
      <c r="FH555" s="12"/>
      <c r="FI555" s="12"/>
      <c r="FJ555" s="12"/>
      <c r="FK555" s="12"/>
      <c r="FL555" s="12"/>
      <c r="FM555" s="12"/>
      <c r="FN555" s="12"/>
      <c r="FO555" s="12"/>
      <c r="FP555" s="12"/>
      <c r="FQ555" s="12"/>
      <c r="FR555" s="12"/>
      <c r="FS555" s="12"/>
      <c r="FT555" s="12"/>
      <c r="FU555" s="12"/>
      <c r="FV555" s="12"/>
      <c r="FW555" s="12"/>
      <c r="FX555" s="12"/>
      <c r="FY555" s="12"/>
      <c r="FZ555" s="12"/>
      <c r="GA555" s="12"/>
      <c r="GB555" s="12"/>
      <c r="GC555" s="12"/>
      <c r="GD555" s="12"/>
      <c r="GE555" s="12"/>
      <c r="GF555" s="12"/>
      <c r="GG555" s="12"/>
      <c r="GH555" s="12"/>
      <c r="GI555" s="12"/>
      <c r="GJ555" s="12"/>
      <c r="GK555" s="12"/>
      <c r="GL555" s="12"/>
      <c r="GM555" s="12"/>
      <c r="GN555" s="12"/>
      <c r="GO555" s="12"/>
      <c r="GP555" s="12"/>
      <c r="GQ555" s="12"/>
      <c r="GR555" s="12"/>
      <c r="GS555" s="12"/>
      <c r="GT555" s="12"/>
      <c r="GU555" s="12"/>
      <c r="GV555" s="12"/>
      <c r="GW555" s="12"/>
      <c r="GX555" s="12"/>
      <c r="GY555" s="12"/>
      <c r="GZ555" s="12"/>
      <c r="HA555" s="12"/>
      <c r="HB555" s="12"/>
      <c r="HC555" s="12"/>
      <c r="HD555" s="12"/>
      <c r="HE555" s="12"/>
      <c r="HF555" s="12"/>
      <c r="HG555" s="12"/>
      <c r="HH555" s="12"/>
      <c r="HI555" s="12"/>
      <c r="HJ555" s="12"/>
      <c r="HK555" s="12"/>
      <c r="HL555" s="12"/>
      <c r="HM555" s="12"/>
      <c r="HN555" s="12"/>
      <c r="HO555" s="12"/>
      <c r="HP555" s="12"/>
      <c r="HQ555" s="12"/>
      <c r="HR555" s="12"/>
      <c r="HS555" s="12"/>
      <c r="HT555" s="12"/>
      <c r="HU555" s="12"/>
      <c r="HV555" s="12"/>
      <c r="HW555" s="12"/>
      <c r="HX555" s="12"/>
      <c r="HY555" s="12"/>
      <c r="HZ555" s="12"/>
      <c r="IA555" s="12"/>
      <c r="IB555" s="12"/>
      <c r="IC555" s="12"/>
      <c r="ID555" s="12"/>
      <c r="IE555" s="12"/>
      <c r="IF555" s="12"/>
      <c r="IG555" s="12"/>
      <c r="IH555" s="12"/>
      <c r="II555" s="12"/>
      <c r="IJ555" s="12"/>
      <c r="IK555" s="12"/>
    </row>
    <row r="556" spans="1:245" s="38" customFormat="1" ht="18" customHeight="1" x14ac:dyDescent="0.25">
      <c r="A556" s="54" t="s">
        <v>790</v>
      </c>
      <c r="B556" s="51"/>
      <c r="C556" s="55">
        <v>1195</v>
      </c>
      <c r="D556" s="51"/>
      <c r="E556" s="51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  <c r="DO556" s="12"/>
      <c r="DP556" s="12"/>
      <c r="DQ556" s="12"/>
      <c r="DR556" s="12"/>
      <c r="DS556" s="12"/>
      <c r="DT556" s="12"/>
      <c r="DU556" s="12"/>
      <c r="DV556" s="12"/>
      <c r="DW556" s="12"/>
      <c r="DX556" s="12"/>
      <c r="DY556" s="12"/>
      <c r="DZ556" s="12"/>
      <c r="EA556" s="12"/>
      <c r="EB556" s="12"/>
      <c r="EC556" s="12"/>
      <c r="ED556" s="12"/>
      <c r="EE556" s="12"/>
      <c r="EF556" s="12"/>
      <c r="EG556" s="12"/>
      <c r="EH556" s="12"/>
      <c r="EI556" s="12"/>
      <c r="EJ556" s="12"/>
      <c r="EK556" s="12"/>
      <c r="EL556" s="12"/>
      <c r="EM556" s="12"/>
      <c r="EN556" s="12"/>
      <c r="EO556" s="12"/>
      <c r="EP556" s="12"/>
      <c r="EQ556" s="12"/>
      <c r="ER556" s="12"/>
      <c r="ES556" s="12"/>
      <c r="ET556" s="12"/>
      <c r="EU556" s="12"/>
      <c r="EV556" s="12"/>
      <c r="EW556" s="12"/>
      <c r="EX556" s="12"/>
      <c r="EY556" s="12"/>
      <c r="EZ556" s="12"/>
      <c r="FA556" s="12"/>
      <c r="FB556" s="12"/>
      <c r="FC556" s="12"/>
      <c r="FD556" s="12"/>
      <c r="FE556" s="12"/>
      <c r="FF556" s="12"/>
      <c r="FG556" s="12"/>
      <c r="FH556" s="12"/>
      <c r="FI556" s="12"/>
      <c r="FJ556" s="12"/>
      <c r="FK556" s="12"/>
      <c r="FL556" s="12"/>
      <c r="FM556" s="12"/>
      <c r="FN556" s="12"/>
      <c r="FO556" s="12"/>
      <c r="FP556" s="12"/>
      <c r="FQ556" s="12"/>
      <c r="FR556" s="12"/>
      <c r="FS556" s="12"/>
      <c r="FT556" s="12"/>
      <c r="FU556" s="12"/>
      <c r="FV556" s="12"/>
      <c r="FW556" s="12"/>
      <c r="FX556" s="12"/>
      <c r="FY556" s="12"/>
      <c r="FZ556" s="12"/>
      <c r="GA556" s="12"/>
      <c r="GB556" s="12"/>
      <c r="GC556" s="12"/>
      <c r="GD556" s="12"/>
      <c r="GE556" s="12"/>
      <c r="GF556" s="12"/>
      <c r="GG556" s="12"/>
      <c r="GH556" s="12"/>
      <c r="GI556" s="12"/>
      <c r="GJ556" s="12"/>
      <c r="GK556" s="12"/>
      <c r="GL556" s="12"/>
      <c r="GM556" s="12"/>
      <c r="GN556" s="12"/>
      <c r="GO556" s="12"/>
      <c r="GP556" s="12"/>
      <c r="GQ556" s="12"/>
      <c r="GR556" s="12"/>
      <c r="GS556" s="12"/>
      <c r="GT556" s="12"/>
      <c r="GU556" s="12"/>
      <c r="GV556" s="12"/>
      <c r="GW556" s="12"/>
      <c r="GX556" s="12"/>
      <c r="GY556" s="12"/>
      <c r="GZ556" s="12"/>
      <c r="HA556" s="12"/>
      <c r="HB556" s="12"/>
      <c r="HC556" s="12"/>
      <c r="HD556" s="12"/>
      <c r="HE556" s="12"/>
      <c r="HF556" s="12"/>
      <c r="HG556" s="12"/>
      <c r="HH556" s="12"/>
      <c r="HI556" s="12"/>
      <c r="HJ556" s="12"/>
      <c r="HK556" s="12"/>
      <c r="HL556" s="12"/>
      <c r="HM556" s="12"/>
      <c r="HN556" s="12"/>
      <c r="HO556" s="12"/>
      <c r="HP556" s="12"/>
      <c r="HQ556" s="12"/>
      <c r="HR556" s="12"/>
      <c r="HS556" s="12"/>
      <c r="HT556" s="12"/>
      <c r="HU556" s="12"/>
      <c r="HV556" s="12"/>
      <c r="HW556" s="12"/>
      <c r="HX556" s="12"/>
      <c r="HY556" s="12"/>
      <c r="HZ556" s="12"/>
      <c r="IA556" s="12"/>
      <c r="IB556" s="12"/>
      <c r="IC556" s="12"/>
      <c r="ID556" s="12"/>
      <c r="IE556" s="12"/>
      <c r="IF556" s="12"/>
      <c r="IG556" s="12"/>
      <c r="IH556" s="12"/>
      <c r="II556" s="12"/>
      <c r="IJ556" s="12"/>
      <c r="IK556" s="12"/>
    </row>
    <row r="557" spans="1:245" s="38" customFormat="1" ht="18" customHeight="1" x14ac:dyDescent="0.25">
      <c r="A557" s="54" t="s">
        <v>791</v>
      </c>
      <c r="B557" s="51"/>
      <c r="C557" s="55">
        <v>1786</v>
      </c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  <c r="BS557" s="12"/>
      <c r="BT557" s="12"/>
      <c r="BU557" s="12"/>
      <c r="BV557" s="12"/>
      <c r="BW557" s="12"/>
      <c r="BX557" s="12"/>
      <c r="BY557" s="12"/>
      <c r="BZ557" s="12"/>
      <c r="CA557" s="12"/>
      <c r="CB557" s="12"/>
      <c r="CC557" s="12"/>
      <c r="CD557" s="12"/>
      <c r="CE557" s="12"/>
      <c r="CF557" s="12"/>
      <c r="CG557" s="12"/>
      <c r="CH557" s="12"/>
      <c r="CI557" s="12"/>
      <c r="CJ557" s="12"/>
      <c r="CK557" s="12"/>
      <c r="CL557" s="12"/>
      <c r="CM557" s="12"/>
      <c r="CN557" s="12"/>
      <c r="CO557" s="12"/>
      <c r="CP557" s="12"/>
      <c r="CQ557" s="12"/>
      <c r="CR557" s="12"/>
      <c r="CS557" s="12"/>
      <c r="CT557" s="12"/>
      <c r="CU557" s="12"/>
      <c r="CV557" s="12"/>
      <c r="CW557" s="12"/>
      <c r="CX557" s="12"/>
      <c r="CY557" s="12"/>
      <c r="CZ557" s="12"/>
      <c r="DA557" s="12"/>
      <c r="DB557" s="12"/>
      <c r="DC557" s="12"/>
      <c r="DD557" s="12"/>
      <c r="DE557" s="12"/>
      <c r="DF557" s="12"/>
      <c r="DG557" s="12"/>
      <c r="DH557" s="12"/>
      <c r="DI557" s="12"/>
      <c r="DJ557" s="12"/>
      <c r="DK557" s="12"/>
      <c r="DL557" s="12"/>
      <c r="DM557" s="12"/>
      <c r="DN557" s="12"/>
      <c r="DO557" s="12"/>
      <c r="DP557" s="12"/>
      <c r="DQ557" s="12"/>
      <c r="DR557" s="12"/>
      <c r="DS557" s="12"/>
      <c r="DT557" s="12"/>
      <c r="DU557" s="12"/>
      <c r="DV557" s="12"/>
      <c r="DW557" s="12"/>
      <c r="DX557" s="12"/>
      <c r="DY557" s="12"/>
      <c r="DZ557" s="12"/>
      <c r="EA557" s="12"/>
      <c r="EB557" s="12"/>
      <c r="EC557" s="12"/>
      <c r="ED557" s="12"/>
      <c r="EE557" s="12"/>
      <c r="EF557" s="12"/>
      <c r="EG557" s="12"/>
      <c r="EH557" s="12"/>
      <c r="EI557" s="12"/>
      <c r="EJ557" s="12"/>
      <c r="EK557" s="12"/>
      <c r="EL557" s="12"/>
      <c r="EM557" s="12"/>
      <c r="EN557" s="12"/>
      <c r="EO557" s="12"/>
      <c r="EP557" s="12"/>
      <c r="EQ557" s="12"/>
      <c r="ER557" s="12"/>
      <c r="ES557" s="12"/>
      <c r="ET557" s="12"/>
      <c r="EU557" s="12"/>
      <c r="EV557" s="12"/>
      <c r="EW557" s="12"/>
      <c r="EX557" s="12"/>
      <c r="EY557" s="12"/>
      <c r="EZ557" s="12"/>
      <c r="FA557" s="12"/>
      <c r="FB557" s="12"/>
      <c r="FC557" s="12"/>
      <c r="FD557" s="12"/>
      <c r="FE557" s="12"/>
      <c r="FF557" s="12"/>
      <c r="FG557" s="12"/>
      <c r="FH557" s="12"/>
      <c r="FI557" s="12"/>
      <c r="FJ557" s="12"/>
      <c r="FK557" s="12"/>
      <c r="FL557" s="12"/>
      <c r="FM557" s="12"/>
      <c r="FN557" s="12"/>
      <c r="FO557" s="12"/>
      <c r="FP557" s="12"/>
      <c r="FQ557" s="12"/>
      <c r="FR557" s="12"/>
      <c r="FS557" s="12"/>
      <c r="FT557" s="12"/>
      <c r="FU557" s="12"/>
      <c r="FV557" s="12"/>
      <c r="FW557" s="12"/>
      <c r="FX557" s="12"/>
      <c r="FY557" s="12"/>
      <c r="FZ557" s="12"/>
      <c r="GA557" s="12"/>
      <c r="GB557" s="12"/>
      <c r="GC557" s="12"/>
      <c r="GD557" s="12"/>
      <c r="GE557" s="12"/>
      <c r="GF557" s="12"/>
      <c r="GG557" s="12"/>
      <c r="GH557" s="12"/>
      <c r="GI557" s="12"/>
      <c r="GJ557" s="12"/>
      <c r="GK557" s="12"/>
      <c r="GL557" s="12"/>
      <c r="GM557" s="12"/>
      <c r="GN557" s="12"/>
      <c r="GO557" s="12"/>
      <c r="GP557" s="12"/>
      <c r="GQ557" s="12"/>
      <c r="GR557" s="12"/>
      <c r="GS557" s="12"/>
      <c r="GT557" s="12"/>
      <c r="GU557" s="12"/>
      <c r="GV557" s="12"/>
      <c r="GW557" s="12"/>
      <c r="GX557" s="12"/>
      <c r="GY557" s="12"/>
      <c r="GZ557" s="12"/>
      <c r="HA557" s="12"/>
      <c r="HB557" s="12"/>
      <c r="HC557" s="12"/>
      <c r="HD557" s="12"/>
      <c r="HE557" s="12"/>
      <c r="HF557" s="12"/>
      <c r="HG557" s="12"/>
      <c r="HH557" s="12"/>
      <c r="HI557" s="12"/>
      <c r="HJ557" s="12"/>
      <c r="HK557" s="12"/>
      <c r="HL557" s="12"/>
      <c r="HM557" s="12"/>
      <c r="HN557" s="12"/>
      <c r="HO557" s="12"/>
      <c r="HP557" s="12"/>
      <c r="HQ557" s="12"/>
      <c r="HR557" s="12"/>
      <c r="HS557" s="12"/>
      <c r="HT557" s="12"/>
      <c r="HU557" s="12"/>
      <c r="HV557" s="12"/>
      <c r="HW557" s="12"/>
      <c r="HX557" s="12"/>
      <c r="HY557" s="12"/>
      <c r="HZ557" s="12"/>
      <c r="IA557" s="12"/>
      <c r="IB557" s="12"/>
      <c r="IC557" s="12"/>
      <c r="ID557" s="12"/>
      <c r="IE557" s="12"/>
      <c r="IF557" s="12"/>
      <c r="IG557" s="12"/>
      <c r="IH557" s="12"/>
      <c r="II557" s="12"/>
      <c r="IJ557" s="12"/>
      <c r="IK557" s="12"/>
    </row>
    <row r="558" spans="1:245" s="38" customFormat="1" ht="18" customHeight="1" x14ac:dyDescent="0.25">
      <c r="A558" s="56" t="s">
        <v>792</v>
      </c>
      <c r="B558" s="57"/>
      <c r="C558" s="58">
        <v>3733</v>
      </c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  <c r="BS558" s="12"/>
      <c r="BT558" s="12"/>
      <c r="BU558" s="12"/>
      <c r="BV558" s="12"/>
      <c r="BW558" s="12"/>
      <c r="BX558" s="12"/>
      <c r="BY558" s="12"/>
      <c r="BZ558" s="12"/>
      <c r="CA558" s="12"/>
      <c r="CB558" s="12"/>
      <c r="CC558" s="12"/>
      <c r="CD558" s="12"/>
      <c r="CE558" s="12"/>
      <c r="CF558" s="12"/>
      <c r="CG558" s="12"/>
      <c r="CH558" s="12"/>
      <c r="CI558" s="12"/>
      <c r="CJ558" s="12"/>
      <c r="CK558" s="12"/>
      <c r="CL558" s="12"/>
      <c r="CM558" s="12"/>
      <c r="CN558" s="12"/>
      <c r="CO558" s="12"/>
      <c r="CP558" s="12"/>
      <c r="CQ558" s="12"/>
      <c r="CR558" s="12"/>
      <c r="CS558" s="12"/>
      <c r="CT558" s="12"/>
      <c r="CU558" s="12"/>
      <c r="CV558" s="12"/>
      <c r="CW558" s="12"/>
      <c r="CX558" s="12"/>
      <c r="CY558" s="12"/>
      <c r="CZ558" s="12"/>
      <c r="DA558" s="12"/>
      <c r="DB558" s="12"/>
      <c r="DC558" s="12"/>
      <c r="DD558" s="12"/>
      <c r="DE558" s="12"/>
      <c r="DF558" s="12"/>
      <c r="DG558" s="12"/>
      <c r="DH558" s="12"/>
      <c r="DI558" s="12"/>
      <c r="DJ558" s="12"/>
      <c r="DK558" s="12"/>
      <c r="DL558" s="12"/>
      <c r="DM558" s="12"/>
      <c r="DN558" s="12"/>
      <c r="DO558" s="12"/>
      <c r="DP558" s="12"/>
      <c r="DQ558" s="12"/>
      <c r="DR558" s="12"/>
      <c r="DS558" s="12"/>
      <c r="DT558" s="12"/>
      <c r="DU558" s="12"/>
      <c r="DV558" s="12"/>
      <c r="DW558" s="12"/>
      <c r="DX558" s="12"/>
      <c r="DY558" s="12"/>
      <c r="DZ558" s="12"/>
      <c r="EA558" s="12"/>
      <c r="EB558" s="12"/>
      <c r="EC558" s="12"/>
      <c r="ED558" s="12"/>
      <c r="EE558" s="12"/>
      <c r="EF558" s="12"/>
      <c r="EG558" s="12"/>
      <c r="EH558" s="12"/>
      <c r="EI558" s="12"/>
      <c r="EJ558" s="12"/>
      <c r="EK558" s="12"/>
      <c r="EL558" s="12"/>
      <c r="EM558" s="12"/>
      <c r="EN558" s="12"/>
      <c r="EO558" s="12"/>
      <c r="EP558" s="12"/>
      <c r="EQ558" s="12"/>
      <c r="ER558" s="12"/>
      <c r="ES558" s="12"/>
      <c r="ET558" s="12"/>
      <c r="EU558" s="12"/>
      <c r="EV558" s="12"/>
      <c r="EW558" s="12"/>
      <c r="EX558" s="12"/>
      <c r="EY558" s="12"/>
      <c r="EZ558" s="12"/>
      <c r="FA558" s="12"/>
      <c r="FB558" s="12"/>
      <c r="FC558" s="12"/>
      <c r="FD558" s="12"/>
      <c r="FE558" s="12"/>
      <c r="FF558" s="12"/>
      <c r="FG558" s="12"/>
      <c r="FH558" s="12"/>
      <c r="FI558" s="12"/>
      <c r="FJ558" s="12"/>
      <c r="FK558" s="12"/>
      <c r="FL558" s="12"/>
      <c r="FM558" s="12"/>
      <c r="FN558" s="12"/>
      <c r="FO558" s="12"/>
      <c r="FP558" s="12"/>
      <c r="FQ558" s="12"/>
      <c r="FR558" s="12"/>
      <c r="FS558" s="12"/>
      <c r="FT558" s="12"/>
      <c r="FU558" s="12"/>
      <c r="FV558" s="12"/>
      <c r="FW558" s="12"/>
      <c r="FX558" s="12"/>
      <c r="FY558" s="12"/>
      <c r="FZ558" s="12"/>
      <c r="GA558" s="12"/>
      <c r="GB558" s="12"/>
      <c r="GC558" s="12"/>
      <c r="GD558" s="12"/>
      <c r="GE558" s="12"/>
      <c r="GF558" s="12"/>
      <c r="GG558" s="12"/>
      <c r="GH558" s="12"/>
      <c r="GI558" s="12"/>
      <c r="GJ558" s="12"/>
      <c r="GK558" s="12"/>
      <c r="GL558" s="12"/>
      <c r="GM558" s="12"/>
      <c r="GN558" s="12"/>
      <c r="GO558" s="12"/>
      <c r="GP558" s="12"/>
      <c r="GQ558" s="12"/>
      <c r="GR558" s="12"/>
      <c r="GS558" s="12"/>
      <c r="GT558" s="12"/>
      <c r="GU558" s="12"/>
      <c r="GV558" s="12"/>
      <c r="GW558" s="12"/>
      <c r="GX558" s="12"/>
      <c r="GY558" s="12"/>
      <c r="GZ558" s="12"/>
      <c r="HA558" s="12"/>
      <c r="HB558" s="12"/>
      <c r="HC558" s="12"/>
      <c r="HD558" s="12"/>
      <c r="HE558" s="12"/>
      <c r="HF558" s="12"/>
      <c r="HG558" s="12"/>
      <c r="HH558" s="12"/>
      <c r="HI558" s="12"/>
      <c r="HJ558" s="12"/>
      <c r="HK558" s="12"/>
      <c r="HL558" s="12"/>
      <c r="HM558" s="12"/>
      <c r="HN558" s="12"/>
      <c r="HO558" s="12"/>
      <c r="HP558" s="12"/>
      <c r="HQ558" s="12"/>
      <c r="HR558" s="12"/>
      <c r="HS558" s="12"/>
      <c r="HT558" s="12"/>
      <c r="HU558" s="12"/>
      <c r="HV558" s="12"/>
      <c r="HW558" s="12"/>
      <c r="HX558" s="12"/>
      <c r="HY558" s="12"/>
      <c r="HZ558" s="12"/>
      <c r="IA558" s="12"/>
      <c r="IB558" s="12"/>
      <c r="IC558" s="12"/>
      <c r="ID558" s="12"/>
      <c r="IE558" s="12"/>
      <c r="IF558" s="12"/>
      <c r="IG558" s="12"/>
      <c r="IH558" s="12"/>
      <c r="II558" s="12"/>
      <c r="IJ558" s="12"/>
      <c r="IK558" s="12"/>
    </row>
    <row r="559" spans="1:245" s="38" customFormat="1" ht="18" customHeight="1" x14ac:dyDescent="0.25">
      <c r="A559" s="54" t="s">
        <v>793</v>
      </c>
      <c r="B559" s="51"/>
      <c r="C559" s="54">
        <v>231</v>
      </c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  <c r="BS559" s="12"/>
      <c r="BT559" s="12"/>
      <c r="BU559" s="12"/>
      <c r="BV559" s="12"/>
      <c r="BW559" s="12"/>
      <c r="BX559" s="12"/>
      <c r="BY559" s="12"/>
      <c r="BZ559" s="12"/>
      <c r="CA559" s="12"/>
      <c r="CB559" s="12"/>
      <c r="CC559" s="12"/>
      <c r="CD559" s="12"/>
      <c r="CE559" s="12"/>
      <c r="CF559" s="12"/>
      <c r="CG559" s="12"/>
      <c r="CH559" s="12"/>
      <c r="CI559" s="12"/>
      <c r="CJ559" s="12"/>
      <c r="CK559" s="12"/>
      <c r="CL559" s="12"/>
      <c r="CM559" s="12"/>
      <c r="CN559" s="12"/>
      <c r="CO559" s="12"/>
      <c r="CP559" s="12"/>
      <c r="CQ559" s="12"/>
      <c r="CR559" s="12"/>
      <c r="CS559" s="12"/>
      <c r="CT559" s="12"/>
      <c r="CU559" s="12"/>
      <c r="CV559" s="12"/>
      <c r="CW559" s="12"/>
      <c r="CX559" s="12"/>
      <c r="CY559" s="12"/>
      <c r="CZ559" s="12"/>
      <c r="DA559" s="12"/>
      <c r="DB559" s="12"/>
      <c r="DC559" s="12"/>
      <c r="DD559" s="12"/>
      <c r="DE559" s="12"/>
      <c r="DF559" s="12"/>
      <c r="DG559" s="12"/>
      <c r="DH559" s="12"/>
      <c r="DI559" s="12"/>
      <c r="DJ559" s="12"/>
      <c r="DK559" s="12"/>
      <c r="DL559" s="12"/>
      <c r="DM559" s="12"/>
      <c r="DN559" s="12"/>
      <c r="DO559" s="12"/>
      <c r="DP559" s="12"/>
      <c r="DQ559" s="12"/>
      <c r="DR559" s="12"/>
      <c r="DS559" s="12"/>
      <c r="DT559" s="12"/>
      <c r="DU559" s="12"/>
      <c r="DV559" s="12"/>
      <c r="DW559" s="12"/>
      <c r="DX559" s="12"/>
      <c r="DY559" s="12"/>
      <c r="DZ559" s="12"/>
      <c r="EA559" s="12"/>
      <c r="EB559" s="12"/>
      <c r="EC559" s="12"/>
      <c r="ED559" s="12"/>
      <c r="EE559" s="12"/>
      <c r="EF559" s="12"/>
      <c r="EG559" s="12"/>
      <c r="EH559" s="12"/>
      <c r="EI559" s="12"/>
      <c r="EJ559" s="12"/>
      <c r="EK559" s="12"/>
      <c r="EL559" s="12"/>
      <c r="EM559" s="12"/>
      <c r="EN559" s="12"/>
      <c r="EO559" s="12"/>
      <c r="EP559" s="12"/>
      <c r="EQ559" s="12"/>
      <c r="ER559" s="12"/>
      <c r="ES559" s="12"/>
      <c r="ET559" s="12"/>
      <c r="EU559" s="12"/>
      <c r="EV559" s="12"/>
      <c r="EW559" s="12"/>
      <c r="EX559" s="12"/>
      <c r="EY559" s="12"/>
      <c r="EZ559" s="12"/>
      <c r="FA559" s="12"/>
      <c r="FB559" s="12"/>
      <c r="FC559" s="12"/>
      <c r="FD559" s="12"/>
      <c r="FE559" s="12"/>
      <c r="FF559" s="12"/>
      <c r="FG559" s="12"/>
      <c r="FH559" s="12"/>
      <c r="FI559" s="12"/>
      <c r="FJ559" s="12"/>
      <c r="FK559" s="12"/>
      <c r="FL559" s="12"/>
      <c r="FM559" s="12"/>
      <c r="FN559" s="12"/>
      <c r="FO559" s="12"/>
      <c r="FP559" s="12"/>
      <c r="FQ559" s="12"/>
      <c r="FR559" s="12"/>
      <c r="FS559" s="12"/>
      <c r="FT559" s="12"/>
      <c r="FU559" s="12"/>
      <c r="FV559" s="12"/>
      <c r="FW559" s="12"/>
      <c r="FX559" s="12"/>
      <c r="FY559" s="12"/>
      <c r="FZ559" s="12"/>
      <c r="GA559" s="12"/>
      <c r="GB559" s="12"/>
      <c r="GC559" s="12"/>
      <c r="GD559" s="12"/>
      <c r="GE559" s="12"/>
      <c r="GF559" s="12"/>
      <c r="GG559" s="12"/>
      <c r="GH559" s="12"/>
      <c r="GI559" s="12"/>
      <c r="GJ559" s="12"/>
      <c r="GK559" s="12"/>
      <c r="GL559" s="12"/>
      <c r="GM559" s="12"/>
      <c r="GN559" s="12"/>
      <c r="GO559" s="12"/>
      <c r="GP559" s="12"/>
      <c r="GQ559" s="12"/>
      <c r="GR559" s="12"/>
      <c r="GS559" s="12"/>
      <c r="GT559" s="12"/>
      <c r="GU559" s="12"/>
      <c r="GV559" s="12"/>
      <c r="GW559" s="12"/>
      <c r="GX559" s="12"/>
      <c r="GY559" s="12"/>
      <c r="GZ559" s="12"/>
      <c r="HA559" s="12"/>
      <c r="HB559" s="12"/>
      <c r="HC559" s="12"/>
      <c r="HD559" s="12"/>
      <c r="HE559" s="12"/>
      <c r="HF559" s="12"/>
      <c r="HG559" s="12"/>
      <c r="HH559" s="12"/>
      <c r="HI559" s="12"/>
      <c r="HJ559" s="12"/>
      <c r="HK559" s="12"/>
      <c r="HL559" s="12"/>
      <c r="HM559" s="12"/>
      <c r="HN559" s="12"/>
      <c r="HO559" s="12"/>
      <c r="HP559" s="12"/>
      <c r="HQ559" s="12"/>
      <c r="HR559" s="12"/>
      <c r="HS559" s="12"/>
      <c r="HT559" s="12"/>
      <c r="HU559" s="12"/>
      <c r="HV559" s="12"/>
      <c r="HW559" s="12"/>
      <c r="HX559" s="12"/>
      <c r="HY559" s="12"/>
      <c r="HZ559" s="12"/>
      <c r="IA559" s="12"/>
      <c r="IB559" s="12"/>
      <c r="IC559" s="12"/>
      <c r="ID559" s="12"/>
      <c r="IE559" s="12"/>
      <c r="IF559" s="12"/>
      <c r="IG559" s="12"/>
      <c r="IH559" s="12"/>
      <c r="II559" s="12"/>
      <c r="IJ559" s="12"/>
      <c r="IK559" s="12"/>
    </row>
    <row r="560" spans="1:245" s="38" customFormat="1" ht="18" customHeight="1" x14ac:dyDescent="0.25">
      <c r="A560" s="56" t="s">
        <v>794</v>
      </c>
      <c r="B560" s="57"/>
      <c r="C560" s="58">
        <v>3548</v>
      </c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  <c r="DO560" s="12"/>
      <c r="DP560" s="12"/>
      <c r="DQ560" s="12"/>
      <c r="DR560" s="12"/>
      <c r="DS560" s="12"/>
      <c r="DT560" s="12"/>
      <c r="DU560" s="12"/>
      <c r="DV560" s="12"/>
      <c r="DW560" s="12"/>
      <c r="DX560" s="12"/>
      <c r="DY560" s="12"/>
      <c r="DZ560" s="12"/>
      <c r="EA560" s="12"/>
      <c r="EB560" s="12"/>
      <c r="EC560" s="12"/>
      <c r="ED560" s="12"/>
      <c r="EE560" s="12"/>
      <c r="EF560" s="12"/>
      <c r="EG560" s="12"/>
      <c r="EH560" s="12"/>
      <c r="EI560" s="12"/>
      <c r="EJ560" s="12"/>
      <c r="EK560" s="12"/>
      <c r="EL560" s="12"/>
      <c r="EM560" s="12"/>
      <c r="EN560" s="12"/>
      <c r="EO560" s="12"/>
      <c r="EP560" s="12"/>
      <c r="EQ560" s="12"/>
      <c r="ER560" s="12"/>
      <c r="ES560" s="12"/>
      <c r="ET560" s="12"/>
      <c r="EU560" s="12"/>
      <c r="EV560" s="12"/>
      <c r="EW560" s="12"/>
      <c r="EX560" s="12"/>
      <c r="EY560" s="12"/>
      <c r="EZ560" s="12"/>
      <c r="FA560" s="12"/>
      <c r="FB560" s="12"/>
      <c r="FC560" s="12"/>
      <c r="FD560" s="12"/>
      <c r="FE560" s="12"/>
      <c r="FF560" s="12"/>
      <c r="FG560" s="12"/>
      <c r="FH560" s="12"/>
      <c r="FI560" s="12"/>
      <c r="FJ560" s="12"/>
      <c r="FK560" s="12"/>
      <c r="FL560" s="12"/>
      <c r="FM560" s="12"/>
      <c r="FN560" s="12"/>
      <c r="FO560" s="12"/>
      <c r="FP560" s="12"/>
      <c r="FQ560" s="12"/>
      <c r="FR560" s="12"/>
      <c r="FS560" s="12"/>
      <c r="FT560" s="12"/>
      <c r="FU560" s="12"/>
      <c r="FV560" s="12"/>
      <c r="FW560" s="12"/>
      <c r="FX560" s="12"/>
      <c r="FY560" s="12"/>
      <c r="FZ560" s="12"/>
      <c r="GA560" s="12"/>
      <c r="GB560" s="12"/>
      <c r="GC560" s="12"/>
      <c r="GD560" s="12"/>
      <c r="GE560" s="12"/>
      <c r="GF560" s="12"/>
      <c r="GG560" s="12"/>
      <c r="GH560" s="12"/>
      <c r="GI560" s="12"/>
      <c r="GJ560" s="12"/>
      <c r="GK560" s="12"/>
      <c r="GL560" s="12"/>
      <c r="GM560" s="12"/>
      <c r="GN560" s="12"/>
      <c r="GO560" s="12"/>
      <c r="GP560" s="12"/>
      <c r="GQ560" s="12"/>
      <c r="GR560" s="12"/>
      <c r="GS560" s="12"/>
      <c r="GT560" s="12"/>
      <c r="GU560" s="12"/>
      <c r="GV560" s="12"/>
      <c r="GW560" s="12"/>
      <c r="GX560" s="12"/>
      <c r="GY560" s="12"/>
      <c r="GZ560" s="12"/>
      <c r="HA560" s="12"/>
      <c r="HB560" s="12"/>
      <c r="HC560" s="12"/>
      <c r="HD560" s="12"/>
      <c r="HE560" s="12"/>
      <c r="HF560" s="12"/>
      <c r="HG560" s="12"/>
      <c r="HH560" s="12"/>
      <c r="HI560" s="12"/>
      <c r="HJ560" s="12"/>
      <c r="HK560" s="12"/>
      <c r="HL560" s="12"/>
      <c r="HM560" s="12"/>
      <c r="HN560" s="12"/>
      <c r="HO560" s="12"/>
      <c r="HP560" s="12"/>
      <c r="HQ560" s="12"/>
      <c r="HR560" s="12"/>
      <c r="HS560" s="12"/>
      <c r="HT560" s="12"/>
      <c r="HU560" s="12"/>
      <c r="HV560" s="12"/>
      <c r="HW560" s="12"/>
      <c r="HX560" s="12"/>
      <c r="HY560" s="12"/>
      <c r="HZ560" s="12"/>
      <c r="IA560" s="12"/>
      <c r="IB560" s="12"/>
      <c r="IC560" s="12"/>
      <c r="ID560" s="12"/>
      <c r="IE560" s="12"/>
      <c r="IF560" s="12"/>
      <c r="IG560" s="12"/>
      <c r="IH560" s="12"/>
      <c r="II560" s="12"/>
      <c r="IJ560" s="12"/>
      <c r="IK560" s="12"/>
    </row>
    <row r="561" spans="1:245" s="38" customFormat="1" ht="18" customHeight="1" x14ac:dyDescent="0.25">
      <c r="A561" s="56" t="s">
        <v>795</v>
      </c>
      <c r="B561" s="57"/>
      <c r="C561" s="58">
        <v>2320</v>
      </c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  <c r="BS561" s="12"/>
      <c r="BT561" s="12"/>
      <c r="BU561" s="12"/>
      <c r="BV561" s="12"/>
      <c r="BW561" s="12"/>
      <c r="BX561" s="12"/>
      <c r="BY561" s="12"/>
      <c r="BZ561" s="12"/>
      <c r="CA561" s="12"/>
      <c r="CB561" s="12"/>
      <c r="CC561" s="12"/>
      <c r="CD561" s="12"/>
      <c r="CE561" s="12"/>
      <c r="CF561" s="12"/>
      <c r="CG561" s="12"/>
      <c r="CH561" s="12"/>
      <c r="CI561" s="12"/>
      <c r="CJ561" s="12"/>
      <c r="CK561" s="12"/>
      <c r="CL561" s="12"/>
      <c r="CM561" s="12"/>
      <c r="CN561" s="12"/>
      <c r="CO561" s="12"/>
      <c r="CP561" s="12"/>
      <c r="CQ561" s="12"/>
      <c r="CR561" s="12"/>
      <c r="CS561" s="12"/>
      <c r="CT561" s="12"/>
      <c r="CU561" s="12"/>
      <c r="CV561" s="12"/>
      <c r="CW561" s="12"/>
      <c r="CX561" s="12"/>
      <c r="CY561" s="12"/>
      <c r="CZ561" s="12"/>
      <c r="DA561" s="12"/>
      <c r="DB561" s="12"/>
      <c r="DC561" s="12"/>
      <c r="DD561" s="12"/>
      <c r="DE561" s="12"/>
      <c r="DF561" s="12"/>
      <c r="DG561" s="12"/>
      <c r="DH561" s="12"/>
      <c r="DI561" s="12"/>
      <c r="DJ561" s="12"/>
      <c r="DK561" s="12"/>
      <c r="DL561" s="12"/>
      <c r="DM561" s="12"/>
      <c r="DN561" s="12"/>
      <c r="DO561" s="12"/>
      <c r="DP561" s="12"/>
      <c r="DQ561" s="12"/>
      <c r="DR561" s="12"/>
      <c r="DS561" s="12"/>
      <c r="DT561" s="12"/>
      <c r="DU561" s="12"/>
      <c r="DV561" s="12"/>
      <c r="DW561" s="12"/>
      <c r="DX561" s="12"/>
      <c r="DY561" s="12"/>
      <c r="DZ561" s="12"/>
      <c r="EA561" s="12"/>
      <c r="EB561" s="12"/>
      <c r="EC561" s="12"/>
      <c r="ED561" s="12"/>
      <c r="EE561" s="12"/>
      <c r="EF561" s="12"/>
      <c r="EG561" s="12"/>
      <c r="EH561" s="12"/>
      <c r="EI561" s="12"/>
      <c r="EJ561" s="12"/>
      <c r="EK561" s="12"/>
      <c r="EL561" s="12"/>
      <c r="EM561" s="12"/>
      <c r="EN561" s="12"/>
      <c r="EO561" s="12"/>
      <c r="EP561" s="12"/>
      <c r="EQ561" s="12"/>
      <c r="ER561" s="12"/>
      <c r="ES561" s="12"/>
      <c r="ET561" s="12"/>
      <c r="EU561" s="12"/>
      <c r="EV561" s="12"/>
      <c r="EW561" s="12"/>
      <c r="EX561" s="12"/>
      <c r="EY561" s="12"/>
      <c r="EZ561" s="12"/>
      <c r="FA561" s="12"/>
      <c r="FB561" s="12"/>
      <c r="FC561" s="12"/>
      <c r="FD561" s="12"/>
      <c r="FE561" s="12"/>
      <c r="FF561" s="12"/>
      <c r="FG561" s="12"/>
      <c r="FH561" s="12"/>
      <c r="FI561" s="12"/>
      <c r="FJ561" s="12"/>
      <c r="FK561" s="12"/>
      <c r="FL561" s="12"/>
      <c r="FM561" s="12"/>
      <c r="FN561" s="12"/>
      <c r="FO561" s="12"/>
      <c r="FP561" s="12"/>
      <c r="FQ561" s="12"/>
      <c r="FR561" s="12"/>
      <c r="FS561" s="12"/>
      <c r="FT561" s="12"/>
      <c r="FU561" s="12"/>
      <c r="FV561" s="12"/>
      <c r="FW561" s="12"/>
      <c r="FX561" s="12"/>
      <c r="FY561" s="12"/>
      <c r="FZ561" s="12"/>
      <c r="GA561" s="12"/>
      <c r="GB561" s="12"/>
      <c r="GC561" s="12"/>
      <c r="GD561" s="12"/>
      <c r="GE561" s="12"/>
      <c r="GF561" s="12"/>
      <c r="GG561" s="12"/>
      <c r="GH561" s="12"/>
      <c r="GI561" s="12"/>
      <c r="GJ561" s="12"/>
      <c r="GK561" s="12"/>
      <c r="GL561" s="12"/>
      <c r="GM561" s="12"/>
      <c r="GN561" s="12"/>
      <c r="GO561" s="12"/>
      <c r="GP561" s="12"/>
      <c r="GQ561" s="12"/>
      <c r="GR561" s="12"/>
      <c r="GS561" s="12"/>
      <c r="GT561" s="12"/>
      <c r="GU561" s="12"/>
      <c r="GV561" s="12"/>
      <c r="GW561" s="12"/>
      <c r="GX561" s="12"/>
      <c r="GY561" s="12"/>
      <c r="GZ561" s="12"/>
      <c r="HA561" s="12"/>
      <c r="HB561" s="12"/>
      <c r="HC561" s="12"/>
      <c r="HD561" s="12"/>
      <c r="HE561" s="12"/>
      <c r="HF561" s="12"/>
      <c r="HG561" s="12"/>
      <c r="HH561" s="12"/>
      <c r="HI561" s="12"/>
      <c r="HJ561" s="12"/>
      <c r="HK561" s="12"/>
      <c r="HL561" s="12"/>
      <c r="HM561" s="12"/>
      <c r="HN561" s="12"/>
      <c r="HO561" s="12"/>
      <c r="HP561" s="12"/>
      <c r="HQ561" s="12"/>
      <c r="HR561" s="12"/>
      <c r="HS561" s="12"/>
      <c r="HT561" s="12"/>
      <c r="HU561" s="12"/>
      <c r="HV561" s="12"/>
      <c r="HW561" s="12"/>
      <c r="HX561" s="12"/>
      <c r="HY561" s="12"/>
      <c r="HZ561" s="12"/>
      <c r="IA561" s="12"/>
      <c r="IB561" s="12"/>
      <c r="IC561" s="12"/>
      <c r="ID561" s="12"/>
      <c r="IE561" s="12"/>
      <c r="IF561" s="12"/>
      <c r="IG561" s="12"/>
      <c r="IH561" s="12"/>
      <c r="II561" s="12"/>
      <c r="IJ561" s="12"/>
      <c r="IK561" s="12"/>
    </row>
    <row r="562" spans="1:245" s="38" customFormat="1" ht="18" customHeight="1" x14ac:dyDescent="0.25">
      <c r="A562" s="54" t="s">
        <v>796</v>
      </c>
      <c r="B562" s="51"/>
      <c r="C562" s="54">
        <v>786</v>
      </c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  <c r="BS562" s="12"/>
      <c r="BT562" s="12"/>
      <c r="BU562" s="12"/>
      <c r="BV562" s="12"/>
      <c r="BW562" s="12"/>
      <c r="BX562" s="12"/>
      <c r="BY562" s="12"/>
      <c r="BZ562" s="12"/>
      <c r="CA562" s="12"/>
      <c r="CB562" s="12"/>
      <c r="CC562" s="12"/>
      <c r="CD562" s="12"/>
      <c r="CE562" s="12"/>
      <c r="CF562" s="12"/>
      <c r="CG562" s="12"/>
      <c r="CH562" s="12"/>
      <c r="CI562" s="12"/>
      <c r="CJ562" s="12"/>
      <c r="CK562" s="12"/>
      <c r="CL562" s="12"/>
      <c r="CM562" s="12"/>
      <c r="CN562" s="12"/>
      <c r="CO562" s="12"/>
      <c r="CP562" s="12"/>
      <c r="CQ562" s="12"/>
      <c r="CR562" s="12"/>
      <c r="CS562" s="12"/>
      <c r="CT562" s="12"/>
      <c r="CU562" s="12"/>
      <c r="CV562" s="12"/>
      <c r="CW562" s="12"/>
      <c r="CX562" s="12"/>
      <c r="CY562" s="12"/>
      <c r="CZ562" s="12"/>
      <c r="DA562" s="12"/>
      <c r="DB562" s="12"/>
      <c r="DC562" s="12"/>
      <c r="DD562" s="12"/>
      <c r="DE562" s="12"/>
      <c r="DF562" s="12"/>
      <c r="DG562" s="12"/>
      <c r="DH562" s="12"/>
      <c r="DI562" s="12"/>
      <c r="DJ562" s="12"/>
      <c r="DK562" s="12"/>
      <c r="DL562" s="12"/>
      <c r="DM562" s="12"/>
      <c r="DN562" s="12"/>
      <c r="DO562" s="12"/>
      <c r="DP562" s="12"/>
      <c r="DQ562" s="12"/>
      <c r="DR562" s="12"/>
      <c r="DS562" s="12"/>
      <c r="DT562" s="12"/>
      <c r="DU562" s="12"/>
      <c r="DV562" s="12"/>
      <c r="DW562" s="12"/>
      <c r="DX562" s="12"/>
      <c r="DY562" s="12"/>
      <c r="DZ562" s="12"/>
      <c r="EA562" s="12"/>
      <c r="EB562" s="12"/>
      <c r="EC562" s="12"/>
      <c r="ED562" s="12"/>
      <c r="EE562" s="12"/>
      <c r="EF562" s="12"/>
      <c r="EG562" s="12"/>
      <c r="EH562" s="12"/>
      <c r="EI562" s="12"/>
      <c r="EJ562" s="12"/>
      <c r="EK562" s="12"/>
      <c r="EL562" s="12"/>
      <c r="EM562" s="12"/>
      <c r="EN562" s="12"/>
      <c r="EO562" s="12"/>
      <c r="EP562" s="12"/>
      <c r="EQ562" s="12"/>
      <c r="ER562" s="12"/>
      <c r="ES562" s="12"/>
      <c r="ET562" s="12"/>
      <c r="EU562" s="12"/>
      <c r="EV562" s="12"/>
      <c r="EW562" s="12"/>
      <c r="EX562" s="12"/>
      <c r="EY562" s="12"/>
      <c r="EZ562" s="12"/>
      <c r="FA562" s="12"/>
      <c r="FB562" s="12"/>
      <c r="FC562" s="12"/>
      <c r="FD562" s="12"/>
      <c r="FE562" s="12"/>
      <c r="FF562" s="12"/>
      <c r="FG562" s="12"/>
      <c r="FH562" s="12"/>
      <c r="FI562" s="12"/>
      <c r="FJ562" s="12"/>
      <c r="FK562" s="12"/>
      <c r="FL562" s="12"/>
      <c r="FM562" s="12"/>
      <c r="FN562" s="12"/>
      <c r="FO562" s="12"/>
      <c r="FP562" s="12"/>
      <c r="FQ562" s="12"/>
      <c r="FR562" s="12"/>
      <c r="FS562" s="12"/>
      <c r="FT562" s="12"/>
      <c r="FU562" s="12"/>
      <c r="FV562" s="12"/>
      <c r="FW562" s="12"/>
      <c r="FX562" s="12"/>
      <c r="FY562" s="12"/>
      <c r="FZ562" s="12"/>
      <c r="GA562" s="12"/>
      <c r="GB562" s="12"/>
      <c r="GC562" s="12"/>
      <c r="GD562" s="12"/>
      <c r="GE562" s="12"/>
      <c r="GF562" s="12"/>
      <c r="GG562" s="12"/>
      <c r="GH562" s="12"/>
      <c r="GI562" s="12"/>
      <c r="GJ562" s="12"/>
      <c r="GK562" s="12"/>
      <c r="GL562" s="12"/>
      <c r="GM562" s="12"/>
      <c r="GN562" s="12"/>
      <c r="GO562" s="12"/>
      <c r="GP562" s="12"/>
      <c r="GQ562" s="12"/>
      <c r="GR562" s="12"/>
      <c r="GS562" s="12"/>
      <c r="GT562" s="12"/>
      <c r="GU562" s="12"/>
      <c r="GV562" s="12"/>
      <c r="GW562" s="12"/>
      <c r="GX562" s="12"/>
      <c r="GY562" s="12"/>
      <c r="GZ562" s="12"/>
      <c r="HA562" s="12"/>
      <c r="HB562" s="12"/>
      <c r="HC562" s="12"/>
      <c r="HD562" s="12"/>
      <c r="HE562" s="12"/>
      <c r="HF562" s="12"/>
      <c r="HG562" s="12"/>
      <c r="HH562" s="12"/>
      <c r="HI562" s="12"/>
      <c r="HJ562" s="12"/>
      <c r="HK562" s="12"/>
      <c r="HL562" s="12"/>
      <c r="HM562" s="12"/>
      <c r="HN562" s="12"/>
      <c r="HO562" s="12"/>
      <c r="HP562" s="12"/>
      <c r="HQ562" s="12"/>
      <c r="HR562" s="12"/>
      <c r="HS562" s="12"/>
      <c r="HT562" s="12"/>
      <c r="HU562" s="12"/>
      <c r="HV562" s="12"/>
      <c r="HW562" s="12"/>
      <c r="HX562" s="12"/>
      <c r="HY562" s="12"/>
      <c r="HZ562" s="12"/>
      <c r="IA562" s="12"/>
      <c r="IB562" s="12"/>
      <c r="IC562" s="12"/>
      <c r="ID562" s="12"/>
      <c r="IE562" s="12"/>
      <c r="IF562" s="12"/>
      <c r="IG562" s="12"/>
      <c r="IH562" s="12"/>
      <c r="II562" s="12"/>
      <c r="IJ562" s="12"/>
      <c r="IK562" s="12"/>
    </row>
    <row r="563" spans="1:245" s="38" customFormat="1" ht="18" customHeight="1" x14ac:dyDescent="0.25">
      <c r="A563" s="54" t="s">
        <v>797</v>
      </c>
      <c r="B563" s="51"/>
      <c r="C563" s="54">
        <v>191</v>
      </c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  <c r="BS563" s="12"/>
      <c r="BT563" s="12"/>
      <c r="BU563" s="12"/>
      <c r="BV563" s="12"/>
      <c r="BW563" s="12"/>
      <c r="BX563" s="12"/>
      <c r="BY563" s="12"/>
      <c r="BZ563" s="12"/>
      <c r="CA563" s="12"/>
      <c r="CB563" s="12"/>
      <c r="CC563" s="12"/>
      <c r="CD563" s="12"/>
      <c r="CE563" s="12"/>
      <c r="CF563" s="12"/>
      <c r="CG563" s="12"/>
      <c r="CH563" s="12"/>
      <c r="CI563" s="12"/>
      <c r="CJ563" s="12"/>
      <c r="CK563" s="12"/>
      <c r="CL563" s="12"/>
      <c r="CM563" s="12"/>
      <c r="CN563" s="12"/>
      <c r="CO563" s="12"/>
      <c r="CP563" s="12"/>
      <c r="CQ563" s="12"/>
      <c r="CR563" s="12"/>
      <c r="CS563" s="12"/>
      <c r="CT563" s="12"/>
      <c r="CU563" s="12"/>
      <c r="CV563" s="12"/>
      <c r="CW563" s="12"/>
      <c r="CX563" s="12"/>
      <c r="CY563" s="12"/>
      <c r="CZ563" s="12"/>
      <c r="DA563" s="12"/>
      <c r="DB563" s="12"/>
      <c r="DC563" s="12"/>
      <c r="DD563" s="12"/>
      <c r="DE563" s="12"/>
      <c r="DF563" s="12"/>
      <c r="DG563" s="12"/>
      <c r="DH563" s="12"/>
      <c r="DI563" s="12"/>
      <c r="DJ563" s="12"/>
      <c r="DK563" s="12"/>
      <c r="DL563" s="12"/>
      <c r="DM563" s="12"/>
      <c r="DN563" s="12"/>
      <c r="DO563" s="12"/>
      <c r="DP563" s="12"/>
      <c r="DQ563" s="12"/>
      <c r="DR563" s="12"/>
      <c r="DS563" s="12"/>
      <c r="DT563" s="12"/>
      <c r="DU563" s="12"/>
      <c r="DV563" s="12"/>
      <c r="DW563" s="12"/>
      <c r="DX563" s="12"/>
      <c r="DY563" s="12"/>
      <c r="DZ563" s="12"/>
      <c r="EA563" s="12"/>
      <c r="EB563" s="12"/>
      <c r="EC563" s="12"/>
      <c r="ED563" s="12"/>
      <c r="EE563" s="12"/>
      <c r="EF563" s="12"/>
      <c r="EG563" s="12"/>
      <c r="EH563" s="12"/>
      <c r="EI563" s="12"/>
      <c r="EJ563" s="12"/>
      <c r="EK563" s="12"/>
      <c r="EL563" s="12"/>
      <c r="EM563" s="12"/>
      <c r="EN563" s="12"/>
      <c r="EO563" s="12"/>
      <c r="EP563" s="12"/>
      <c r="EQ563" s="12"/>
      <c r="ER563" s="12"/>
      <c r="ES563" s="12"/>
      <c r="ET563" s="12"/>
      <c r="EU563" s="12"/>
      <c r="EV563" s="12"/>
      <c r="EW563" s="12"/>
      <c r="EX563" s="12"/>
      <c r="EY563" s="12"/>
      <c r="EZ563" s="12"/>
      <c r="FA563" s="12"/>
      <c r="FB563" s="12"/>
      <c r="FC563" s="12"/>
      <c r="FD563" s="12"/>
      <c r="FE563" s="12"/>
      <c r="FF563" s="12"/>
      <c r="FG563" s="12"/>
      <c r="FH563" s="12"/>
      <c r="FI563" s="12"/>
      <c r="FJ563" s="12"/>
      <c r="FK563" s="12"/>
      <c r="FL563" s="12"/>
      <c r="FM563" s="12"/>
      <c r="FN563" s="12"/>
      <c r="FO563" s="12"/>
      <c r="FP563" s="12"/>
      <c r="FQ563" s="12"/>
      <c r="FR563" s="12"/>
      <c r="FS563" s="12"/>
      <c r="FT563" s="12"/>
      <c r="FU563" s="12"/>
      <c r="FV563" s="12"/>
      <c r="FW563" s="12"/>
      <c r="FX563" s="12"/>
      <c r="FY563" s="12"/>
      <c r="FZ563" s="12"/>
      <c r="GA563" s="12"/>
      <c r="GB563" s="12"/>
      <c r="GC563" s="12"/>
      <c r="GD563" s="12"/>
      <c r="GE563" s="12"/>
      <c r="GF563" s="12"/>
      <c r="GG563" s="12"/>
      <c r="GH563" s="12"/>
      <c r="GI563" s="12"/>
      <c r="GJ563" s="12"/>
      <c r="GK563" s="12"/>
      <c r="GL563" s="12"/>
      <c r="GM563" s="12"/>
      <c r="GN563" s="12"/>
      <c r="GO563" s="12"/>
      <c r="GP563" s="12"/>
      <c r="GQ563" s="12"/>
      <c r="GR563" s="12"/>
      <c r="GS563" s="12"/>
      <c r="GT563" s="12"/>
      <c r="GU563" s="12"/>
      <c r="GV563" s="12"/>
      <c r="GW563" s="12"/>
      <c r="GX563" s="12"/>
      <c r="GY563" s="12"/>
      <c r="GZ563" s="12"/>
      <c r="HA563" s="12"/>
      <c r="HB563" s="12"/>
      <c r="HC563" s="12"/>
      <c r="HD563" s="12"/>
      <c r="HE563" s="12"/>
      <c r="HF563" s="12"/>
      <c r="HG563" s="12"/>
      <c r="HH563" s="12"/>
      <c r="HI563" s="12"/>
      <c r="HJ563" s="12"/>
      <c r="HK563" s="12"/>
      <c r="HL563" s="12"/>
      <c r="HM563" s="12"/>
      <c r="HN563" s="12"/>
      <c r="HO563" s="12"/>
      <c r="HP563" s="12"/>
      <c r="HQ563" s="12"/>
      <c r="HR563" s="12"/>
      <c r="HS563" s="12"/>
      <c r="HT563" s="12"/>
      <c r="HU563" s="12"/>
      <c r="HV563" s="12"/>
      <c r="HW563" s="12"/>
      <c r="HX563" s="12"/>
      <c r="HY563" s="12"/>
      <c r="HZ563" s="12"/>
      <c r="IA563" s="12"/>
      <c r="IB563" s="12"/>
      <c r="IC563" s="12"/>
      <c r="ID563" s="12"/>
      <c r="IE563" s="12"/>
      <c r="IF563" s="12"/>
      <c r="IG563" s="12"/>
      <c r="IH563" s="12"/>
      <c r="II563" s="12"/>
      <c r="IJ563" s="12"/>
      <c r="IK563" s="12"/>
    </row>
    <row r="564" spans="1:245" s="38" customFormat="1" ht="18" customHeight="1" x14ac:dyDescent="0.25">
      <c r="A564" s="51"/>
      <c r="B564" s="59" t="s">
        <v>798</v>
      </c>
      <c r="C564" s="60">
        <f>SUM(C555:C563)</f>
        <v>15705</v>
      </c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  <c r="BS564" s="12"/>
      <c r="BT564" s="12"/>
      <c r="BU564" s="12"/>
      <c r="BV564" s="12"/>
      <c r="BW564" s="12"/>
      <c r="BX564" s="12"/>
      <c r="BY564" s="12"/>
      <c r="BZ564" s="12"/>
      <c r="CA564" s="12"/>
      <c r="CB564" s="12"/>
      <c r="CC564" s="12"/>
      <c r="CD564" s="12"/>
      <c r="CE564" s="12"/>
      <c r="CF564" s="12"/>
      <c r="CG564" s="12"/>
      <c r="CH564" s="12"/>
      <c r="CI564" s="12"/>
      <c r="CJ564" s="12"/>
      <c r="CK564" s="12"/>
      <c r="CL564" s="12"/>
      <c r="CM564" s="12"/>
      <c r="CN564" s="12"/>
      <c r="CO564" s="12"/>
      <c r="CP564" s="12"/>
      <c r="CQ564" s="12"/>
      <c r="CR564" s="12"/>
      <c r="CS564" s="12"/>
      <c r="CT564" s="12"/>
      <c r="CU564" s="12"/>
      <c r="CV564" s="12"/>
      <c r="CW564" s="12"/>
      <c r="CX564" s="12"/>
      <c r="CY564" s="12"/>
      <c r="CZ564" s="12"/>
      <c r="DA564" s="12"/>
      <c r="DB564" s="12"/>
      <c r="DC564" s="12"/>
      <c r="DD564" s="12"/>
      <c r="DE564" s="12"/>
      <c r="DF564" s="12"/>
      <c r="DG564" s="12"/>
      <c r="DH564" s="12"/>
      <c r="DI564" s="12"/>
      <c r="DJ564" s="12"/>
      <c r="DK564" s="12"/>
      <c r="DL564" s="12"/>
      <c r="DM564" s="12"/>
      <c r="DN564" s="12"/>
      <c r="DO564" s="12"/>
      <c r="DP564" s="12"/>
      <c r="DQ564" s="12"/>
      <c r="DR564" s="12"/>
      <c r="DS564" s="12"/>
      <c r="DT564" s="12"/>
      <c r="DU564" s="12"/>
      <c r="DV564" s="12"/>
      <c r="DW564" s="12"/>
      <c r="DX564" s="12"/>
      <c r="DY564" s="12"/>
      <c r="DZ564" s="12"/>
      <c r="EA564" s="12"/>
      <c r="EB564" s="12"/>
      <c r="EC564" s="12"/>
      <c r="ED564" s="12"/>
      <c r="EE564" s="12"/>
      <c r="EF564" s="12"/>
      <c r="EG564" s="12"/>
      <c r="EH564" s="12"/>
      <c r="EI564" s="12"/>
      <c r="EJ564" s="12"/>
      <c r="EK564" s="12"/>
      <c r="EL564" s="12"/>
      <c r="EM564" s="12"/>
      <c r="EN564" s="12"/>
      <c r="EO564" s="12"/>
      <c r="EP564" s="12"/>
      <c r="EQ564" s="12"/>
      <c r="ER564" s="12"/>
      <c r="ES564" s="12"/>
      <c r="ET564" s="12"/>
      <c r="EU564" s="12"/>
      <c r="EV564" s="12"/>
      <c r="EW564" s="12"/>
      <c r="EX564" s="12"/>
      <c r="EY564" s="12"/>
      <c r="EZ564" s="12"/>
      <c r="FA564" s="12"/>
      <c r="FB564" s="12"/>
      <c r="FC564" s="12"/>
      <c r="FD564" s="12"/>
      <c r="FE564" s="12"/>
      <c r="FF564" s="12"/>
      <c r="FG564" s="12"/>
      <c r="FH564" s="12"/>
      <c r="FI564" s="12"/>
      <c r="FJ564" s="12"/>
      <c r="FK564" s="12"/>
      <c r="FL564" s="12"/>
      <c r="FM564" s="12"/>
      <c r="FN564" s="12"/>
      <c r="FO564" s="12"/>
      <c r="FP564" s="12"/>
      <c r="FQ564" s="12"/>
      <c r="FR564" s="12"/>
      <c r="FS564" s="12"/>
      <c r="FT564" s="12"/>
      <c r="FU564" s="12"/>
      <c r="FV564" s="12"/>
      <c r="FW564" s="12"/>
      <c r="FX564" s="12"/>
      <c r="FY564" s="12"/>
      <c r="FZ564" s="12"/>
      <c r="GA564" s="12"/>
      <c r="GB564" s="12"/>
      <c r="GC564" s="12"/>
      <c r="GD564" s="12"/>
      <c r="GE564" s="12"/>
      <c r="GF564" s="12"/>
      <c r="GG564" s="12"/>
      <c r="GH564" s="12"/>
      <c r="GI564" s="12"/>
      <c r="GJ564" s="12"/>
      <c r="GK564" s="12"/>
      <c r="GL564" s="12"/>
      <c r="GM564" s="12"/>
      <c r="GN564" s="12"/>
      <c r="GO564" s="12"/>
      <c r="GP564" s="12"/>
      <c r="GQ564" s="12"/>
      <c r="GR564" s="12"/>
      <c r="GS564" s="12"/>
      <c r="GT564" s="12"/>
      <c r="GU564" s="12"/>
      <c r="GV564" s="12"/>
      <c r="GW564" s="12"/>
      <c r="GX564" s="12"/>
      <c r="GY564" s="12"/>
      <c r="GZ564" s="12"/>
      <c r="HA564" s="12"/>
      <c r="HB564" s="12"/>
      <c r="HC564" s="12"/>
      <c r="HD564" s="12"/>
      <c r="HE564" s="12"/>
      <c r="HF564" s="12"/>
      <c r="HG564" s="12"/>
      <c r="HH564" s="12"/>
      <c r="HI564" s="12"/>
      <c r="HJ564" s="12"/>
      <c r="HK564" s="12"/>
      <c r="HL564" s="12"/>
      <c r="HM564" s="12"/>
      <c r="HN564" s="12"/>
      <c r="HO564" s="12"/>
      <c r="HP564" s="12"/>
      <c r="HQ564" s="12"/>
      <c r="HR564" s="12"/>
      <c r="HS564" s="12"/>
      <c r="HT564" s="12"/>
      <c r="HU564" s="12"/>
      <c r="HV564" s="12"/>
      <c r="HW564" s="12"/>
      <c r="HX564" s="12"/>
      <c r="HY564" s="12"/>
      <c r="HZ564" s="12"/>
      <c r="IA564" s="12"/>
      <c r="IB564" s="12"/>
      <c r="IC564" s="12"/>
      <c r="ID564" s="12"/>
      <c r="IE564" s="12"/>
      <c r="IF564" s="12"/>
      <c r="IG564" s="12"/>
      <c r="IH564" s="12"/>
      <c r="II564" s="12"/>
      <c r="IJ564" s="12"/>
      <c r="IK564" s="12"/>
    </row>
    <row r="565" spans="1:245" x14ac:dyDescent="0.2">
      <c r="B565" s="16"/>
    </row>
    <row r="566" spans="1:245" x14ac:dyDescent="0.2">
      <c r="B566" s="16"/>
    </row>
    <row r="567" spans="1:245" ht="14.25" customHeight="1" x14ac:dyDescent="0.2"/>
    <row r="568" spans="1:245" ht="14.25" customHeight="1" x14ac:dyDescent="0.2"/>
    <row r="569" spans="1:245" ht="14.25" customHeight="1" x14ac:dyDescent="0.2"/>
    <row r="570" spans="1:245" ht="14.25" customHeight="1" x14ac:dyDescent="0.2"/>
    <row r="571" spans="1:245" ht="14.25" customHeight="1" x14ac:dyDescent="0.2"/>
    <row r="572" spans="1:245" ht="14.25" customHeight="1" x14ac:dyDescent="0.2"/>
    <row r="573" spans="1:245" ht="14.25" customHeight="1" x14ac:dyDescent="0.2"/>
    <row r="574" spans="1:245" ht="14.25" customHeight="1" x14ac:dyDescent="0.2"/>
  </sheetData>
  <mergeCells count="88">
    <mergeCell ref="A14:E14"/>
    <mergeCell ref="A20:E20"/>
    <mergeCell ref="A4:E4"/>
    <mergeCell ref="A5:E5"/>
    <mergeCell ref="A7:B8"/>
    <mergeCell ref="A10:E10"/>
    <mergeCell ref="A202:E202"/>
    <mergeCell ref="A21:E21"/>
    <mergeCell ref="A83:E83"/>
    <mergeCell ref="A84:E84"/>
    <mergeCell ref="A129:E129"/>
    <mergeCell ref="A130:E130"/>
    <mergeCell ref="A177:E177"/>
    <mergeCell ref="A181:E181"/>
    <mergeCell ref="A182:E182"/>
    <mergeCell ref="A191:E191"/>
    <mergeCell ref="A192:E192"/>
    <mergeCell ref="A242:E242"/>
    <mergeCell ref="A203:E203"/>
    <mergeCell ref="A210:E210"/>
    <mergeCell ref="A211:E211"/>
    <mergeCell ref="A215:E215"/>
    <mergeCell ref="A216:E216"/>
    <mergeCell ref="A221:E221"/>
    <mergeCell ref="A222:E222"/>
    <mergeCell ref="A227:E227"/>
    <mergeCell ref="A228:E228"/>
    <mergeCell ref="A236:E236"/>
    <mergeCell ref="A237:E237"/>
    <mergeCell ref="A267:E267"/>
    <mergeCell ref="A261:E261"/>
    <mergeCell ref="A243:E243"/>
    <mergeCell ref="A247:E247"/>
    <mergeCell ref="A248:E248"/>
    <mergeCell ref="A255:E255"/>
    <mergeCell ref="A256:E256"/>
    <mergeCell ref="A296:A297"/>
    <mergeCell ref="A268:E268"/>
    <mergeCell ref="A272:E272"/>
    <mergeCell ref="A273:E273"/>
    <mergeCell ref="A274:A275"/>
    <mergeCell ref="A280:A281"/>
    <mergeCell ref="A282:A283"/>
    <mergeCell ref="A284:A285"/>
    <mergeCell ref="A289:E289"/>
    <mergeCell ref="A290:E290"/>
    <mergeCell ref="A292:A293"/>
    <mergeCell ref="A294:A295"/>
    <mergeCell ref="A335:E335"/>
    <mergeCell ref="A323:E323"/>
    <mergeCell ref="A327:E327"/>
    <mergeCell ref="A331:E331"/>
    <mergeCell ref="A300:A301"/>
    <mergeCell ref="A304:A305"/>
    <mergeCell ref="A310:A311"/>
    <mergeCell ref="A312:A313"/>
    <mergeCell ref="A319:E319"/>
    <mergeCell ref="A358:E358"/>
    <mergeCell ref="A359:E359"/>
    <mergeCell ref="A341:E341"/>
    <mergeCell ref="A342:E342"/>
    <mergeCell ref="A346:E346"/>
    <mergeCell ref="A347:E347"/>
    <mergeCell ref="A352:E352"/>
    <mergeCell ref="D537:E537"/>
    <mergeCell ref="A405:E405"/>
    <mergeCell ref="A406:E406"/>
    <mergeCell ref="A453:E453"/>
    <mergeCell ref="A454:E454"/>
    <mergeCell ref="A503:E503"/>
    <mergeCell ref="A504:E504"/>
    <mergeCell ref="A508:E508"/>
    <mergeCell ref="A509:E509"/>
    <mergeCell ref="A513:E513"/>
    <mergeCell ref="A514:E514"/>
    <mergeCell ref="D536:E536"/>
    <mergeCell ref="C552:E552"/>
    <mergeCell ref="D538:E538"/>
    <mergeCell ref="D539:E539"/>
    <mergeCell ref="D540:E540"/>
    <mergeCell ref="D541:E541"/>
    <mergeCell ref="D542:E542"/>
    <mergeCell ref="D543:E543"/>
    <mergeCell ref="C545:E545"/>
    <mergeCell ref="A546:B546"/>
    <mergeCell ref="C546:E546"/>
    <mergeCell ref="A551:B551"/>
    <mergeCell ref="C551:E551"/>
  </mergeCells>
  <pageMargins left="0.6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9" width="9.140625" style="1" customWidth="1"/>
    <col min="20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86" t="s">
        <v>16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87" t="s">
        <v>0</v>
      </c>
      <c r="B8" s="88" t="s">
        <v>5</v>
      </c>
      <c r="C8" s="88" t="s">
        <v>6</v>
      </c>
      <c r="D8" s="88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87" t="s">
        <v>8</v>
      </c>
      <c r="P8" s="87"/>
      <c r="Q8" s="87" t="s">
        <v>12</v>
      </c>
      <c r="R8" s="87"/>
      <c r="S8" s="87" t="s">
        <v>2</v>
      </c>
    </row>
    <row r="9" spans="1:19" ht="18" customHeight="1" x14ac:dyDescent="0.2">
      <c r="A9" s="87"/>
      <c r="B9" s="88"/>
      <c r="C9" s="88"/>
      <c r="D9" s="88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87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89" t="s">
        <v>4</v>
      </c>
      <c r="P13" s="89"/>
      <c r="Q13" s="89"/>
      <c r="R13" s="89"/>
      <c r="S13" s="89"/>
    </row>
    <row r="14" spans="1:19" ht="18" customHeight="1" x14ac:dyDescent="0.2">
      <c r="B14" s="90" t="s">
        <v>40</v>
      </c>
      <c r="C14" s="90"/>
      <c r="D14" s="90"/>
      <c r="O14" s="90" t="s">
        <v>3</v>
      </c>
      <c r="P14" s="90"/>
      <c r="Q14" s="90"/>
      <c r="R14" s="90"/>
      <c r="S14" s="90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91" t="s">
        <v>1</v>
      </c>
      <c r="C18" s="91"/>
      <c r="D18" s="91"/>
      <c r="O18" s="91" t="s">
        <v>1</v>
      </c>
      <c r="P18" s="91"/>
      <c r="Q18" s="91"/>
      <c r="R18" s="91"/>
      <c r="S18" s="91"/>
    </row>
  </sheetData>
  <mergeCells count="13">
    <mergeCell ref="O13:S13"/>
    <mergeCell ref="O14:S14"/>
    <mergeCell ref="O18:S18"/>
    <mergeCell ref="B14:D14"/>
    <mergeCell ref="B18:D18"/>
    <mergeCell ref="A4:S4"/>
    <mergeCell ref="S8:S9"/>
    <mergeCell ref="Q8:R8"/>
    <mergeCell ref="O8:P8"/>
    <mergeCell ref="A8:A9"/>
    <mergeCell ref="B8:B9"/>
    <mergeCell ref="C8:C9"/>
    <mergeCell ref="D8:D9"/>
  </mergeCells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PM</vt:lpstr>
      <vt:lpstr>BC-TC</vt:lpstr>
      <vt:lpstr>Ket Qua Hoc Ky</vt:lpstr>
      <vt:lpstr>'BC-TC'!Print_Area</vt:lpstr>
      <vt:lpstr>'Ket Qua Hoc Ky'!Print_Area</vt:lpstr>
      <vt:lpstr>PM!Print_Area</vt:lpstr>
      <vt:lpstr>'BC-TC'!Print_Titles</vt:lpstr>
      <vt:lpstr>PM!Print_Titles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Co Nu</cp:lastModifiedBy>
  <cp:lastPrinted>2023-03-01T08:18:43Z</cp:lastPrinted>
  <dcterms:created xsi:type="dcterms:W3CDTF">2011-04-14T01:26:55Z</dcterms:created>
  <dcterms:modified xsi:type="dcterms:W3CDTF">2023-04-22T00:47:15Z</dcterms:modified>
</cp:coreProperties>
</file>