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05" windowWidth="11580" windowHeight="5685" firstSheet="5" activeTab="9"/>
  </bookViews>
  <sheets>
    <sheet name="RL.Cá nhân" sheetId="24" r:id="rId1"/>
    <sheet name="M. Tong hop" sheetId="25" r:id="rId2"/>
    <sheet name="00000000" sheetId="10" state="veryHidden" r:id="rId3"/>
    <sheet name="22C2B-CMT1" sheetId="48" r:id="rId4"/>
    <sheet name="22C2B-QTM1" sheetId="47" r:id="rId5"/>
    <sheet name="22C2B-ANM1" sheetId="46" r:id="rId6"/>
    <sheet name="22C2B-THU1" sheetId="45" r:id="rId7"/>
    <sheet name="22C2B-TKW1" sheetId="44" r:id="rId8"/>
    <sheet name="22C2B-TKĐ1" sheetId="51" r:id="rId9"/>
    <sheet name="22C2B-LTM1" sheetId="50" r:id="rId10"/>
    <sheet name="22C2B-NNA1" sheetId="49" r:id="rId11"/>
    <sheet name="22C2B-NNA2" sheetId="53" r:id="rId12"/>
  </sheets>
  <definedNames>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13" i="50" l="1"/>
  <c r="H14" i="50"/>
  <c r="H15" i="50"/>
  <c r="H16" i="50"/>
  <c r="H17" i="50"/>
  <c r="H18" i="50"/>
  <c r="H19" i="50"/>
  <c r="H20" i="50"/>
  <c r="H21" i="50"/>
  <c r="H22" i="50"/>
  <c r="H23" i="50"/>
  <c r="H24" i="50"/>
  <c r="H25" i="50"/>
  <c r="H26" i="50"/>
  <c r="H27" i="50"/>
  <c r="H28" i="50"/>
  <c r="H29" i="50"/>
  <c r="H30" i="50"/>
  <c r="H31" i="50"/>
  <c r="H32" i="50"/>
  <c r="H33" i="50"/>
  <c r="H34" i="50"/>
  <c r="H35" i="50"/>
  <c r="H36" i="50"/>
  <c r="H37" i="50"/>
  <c r="H38" i="50"/>
  <c r="H39" i="50"/>
  <c r="H40" i="50"/>
  <c r="H41" i="50"/>
  <c r="H42" i="50"/>
  <c r="H43" i="50"/>
  <c r="H44" i="50"/>
  <c r="H45" i="50"/>
  <c r="H46" i="50"/>
  <c r="H47" i="50"/>
  <c r="H48" i="50"/>
  <c r="H49" i="50"/>
  <c r="H50" i="50"/>
  <c r="H51" i="50"/>
  <c r="H52" i="50"/>
  <c r="H53" i="50"/>
  <c r="H54" i="50"/>
  <c r="H55" i="50"/>
  <c r="H56" i="50"/>
  <c r="H57" i="50"/>
  <c r="H58" i="50"/>
  <c r="H59" i="50"/>
  <c r="H60" i="50"/>
  <c r="H61" i="50"/>
  <c r="H62" i="50"/>
  <c r="H63" i="50"/>
  <c r="H64" i="50"/>
  <c r="H65" i="50"/>
  <c r="F13" i="50"/>
  <c r="F14" i="50"/>
  <c r="F15" i="50"/>
  <c r="F16" i="50"/>
  <c r="F17" i="50"/>
  <c r="F18" i="50"/>
  <c r="F19" i="50"/>
  <c r="F20" i="50"/>
  <c r="F21" i="50"/>
  <c r="F22" i="50"/>
  <c r="F23" i="50"/>
  <c r="F24" i="50"/>
  <c r="F25" i="50"/>
  <c r="F26" i="50"/>
  <c r="F27" i="50"/>
  <c r="F28" i="50"/>
  <c r="F29" i="50"/>
  <c r="F30" i="50"/>
  <c r="F31" i="50"/>
  <c r="F32" i="50"/>
  <c r="F33" i="50"/>
  <c r="F34" i="50"/>
  <c r="F35" i="50"/>
  <c r="F36" i="50"/>
  <c r="F37" i="50"/>
  <c r="F38" i="50"/>
  <c r="F39" i="50"/>
  <c r="F40" i="50"/>
  <c r="F41" i="50"/>
  <c r="F42" i="50"/>
  <c r="F43" i="50"/>
  <c r="F44" i="50"/>
  <c r="F45" i="50"/>
  <c r="F46" i="50"/>
  <c r="F47" i="50"/>
  <c r="F48" i="50"/>
  <c r="F49" i="50"/>
  <c r="F50" i="50"/>
  <c r="F51" i="50"/>
  <c r="F52" i="50"/>
  <c r="F53" i="50"/>
  <c r="F54" i="50"/>
  <c r="F55" i="50"/>
  <c r="F56" i="50"/>
  <c r="F57" i="50"/>
  <c r="F58" i="50"/>
  <c r="F59" i="50"/>
  <c r="F60" i="50"/>
  <c r="F61" i="50"/>
  <c r="F62" i="50"/>
  <c r="F63" i="50"/>
  <c r="F64" i="50"/>
  <c r="F65" i="50"/>
  <c r="H13" i="46" l="1"/>
  <c r="H14" i="46"/>
  <c r="H15" i="46"/>
  <c r="H16" i="46"/>
  <c r="H17" i="46"/>
  <c r="H18" i="46"/>
  <c r="H19" i="46"/>
  <c r="H20" i="46"/>
  <c r="H21" i="46"/>
  <c r="H22" i="46"/>
  <c r="H23" i="46"/>
  <c r="H24" i="46"/>
  <c r="F13" i="46"/>
  <c r="F14" i="46"/>
  <c r="F15" i="46"/>
  <c r="F16" i="46"/>
  <c r="F17" i="46"/>
  <c r="F18" i="46"/>
  <c r="F19" i="46"/>
  <c r="F20" i="46"/>
  <c r="F21" i="46"/>
  <c r="F22" i="46"/>
  <c r="F23" i="46"/>
  <c r="F24" i="46"/>
  <c r="H13" i="49" l="1"/>
  <c r="H14" i="49"/>
  <c r="H15" i="49"/>
  <c r="H16" i="49"/>
  <c r="H17" i="49"/>
  <c r="H18" i="49"/>
  <c r="H19" i="49"/>
  <c r="H20" i="49"/>
  <c r="H21" i="49"/>
  <c r="H22" i="49"/>
  <c r="H23" i="49"/>
  <c r="H24" i="49"/>
  <c r="H25" i="49"/>
  <c r="H26" i="49"/>
  <c r="H27" i="49"/>
  <c r="H28" i="49"/>
  <c r="H29" i="49"/>
  <c r="H30" i="49"/>
  <c r="H31" i="49"/>
  <c r="H32" i="49"/>
  <c r="H33" i="49"/>
  <c r="H34" i="49"/>
  <c r="H35" i="49"/>
  <c r="H36" i="49"/>
  <c r="H37" i="49"/>
  <c r="H38" i="49"/>
  <c r="H39" i="49"/>
  <c r="F13" i="49"/>
  <c r="F14" i="49"/>
  <c r="F15" i="49"/>
  <c r="F16" i="49"/>
  <c r="F17" i="49"/>
  <c r="F18" i="49"/>
  <c r="F19" i="49"/>
  <c r="F20" i="49"/>
  <c r="F21" i="49"/>
  <c r="F22" i="49"/>
  <c r="F23" i="49"/>
  <c r="F24" i="49"/>
  <c r="F25" i="49"/>
  <c r="F26" i="49"/>
  <c r="F27" i="49"/>
  <c r="F28" i="49"/>
  <c r="F29" i="49"/>
  <c r="F30" i="49"/>
  <c r="F31" i="49"/>
  <c r="F32" i="49"/>
  <c r="F33" i="49"/>
  <c r="F34" i="49"/>
  <c r="F35" i="49"/>
  <c r="F36" i="49"/>
  <c r="F37" i="49"/>
  <c r="F38" i="49"/>
  <c r="F39" i="49"/>
  <c r="H69" i="53" l="1"/>
  <c r="H68" i="53"/>
  <c r="H67" i="53"/>
  <c r="H66" i="53"/>
  <c r="H65" i="53"/>
  <c r="H64" i="53"/>
  <c r="F69" i="53"/>
  <c r="F68" i="53"/>
  <c r="F67" i="53"/>
  <c r="F66" i="53"/>
  <c r="F65" i="53"/>
  <c r="F64" i="53"/>
  <c r="H56" i="44"/>
  <c r="H55" i="44"/>
  <c r="H54" i="44"/>
  <c r="H53" i="44"/>
  <c r="H52" i="44"/>
  <c r="H51" i="44"/>
  <c r="F56" i="44"/>
  <c r="F55" i="44"/>
  <c r="F54" i="44"/>
  <c r="F53" i="44"/>
  <c r="F52" i="44"/>
  <c r="F51" i="44"/>
  <c r="H44" i="45"/>
  <c r="H43" i="45"/>
  <c r="H42" i="45"/>
  <c r="H41" i="45"/>
  <c r="H40" i="45"/>
  <c r="H39" i="45"/>
  <c r="F44" i="45"/>
  <c r="F43" i="45"/>
  <c r="F42" i="45"/>
  <c r="F41" i="45"/>
  <c r="F40" i="45"/>
  <c r="F39" i="45"/>
  <c r="H65" i="47"/>
  <c r="H64" i="47"/>
  <c r="H63" i="47"/>
  <c r="H62" i="47"/>
  <c r="H61" i="47"/>
  <c r="H60" i="47"/>
  <c r="F65" i="47"/>
  <c r="F64" i="47"/>
  <c r="F63" i="47"/>
  <c r="F62" i="47"/>
  <c r="F61" i="47"/>
  <c r="F60" i="47"/>
  <c r="H49" i="48"/>
  <c r="H48" i="48"/>
  <c r="H47" i="48"/>
  <c r="H46" i="48"/>
  <c r="H45" i="48"/>
  <c r="H44" i="48"/>
  <c r="F49" i="48"/>
  <c r="F48" i="48"/>
  <c r="F47" i="48"/>
  <c r="F46" i="48"/>
  <c r="F45" i="48"/>
  <c r="F44" i="48"/>
  <c r="H13" i="51" l="1"/>
  <c r="H14" i="51"/>
  <c r="H15" i="51"/>
  <c r="H16" i="51"/>
  <c r="H17" i="51"/>
  <c r="H18" i="51"/>
  <c r="H19" i="51"/>
  <c r="H20" i="51"/>
  <c r="H21" i="51"/>
  <c r="H22" i="51"/>
  <c r="H23" i="51"/>
  <c r="H24" i="51"/>
  <c r="H25" i="51"/>
  <c r="H26" i="51"/>
  <c r="H27" i="51"/>
  <c r="H28" i="51"/>
  <c r="H29" i="51"/>
  <c r="H30" i="51"/>
  <c r="H31" i="51"/>
  <c r="H32" i="51"/>
  <c r="H33" i="51"/>
  <c r="H34" i="51"/>
  <c r="H35" i="51"/>
  <c r="H36" i="51"/>
  <c r="H37" i="51"/>
  <c r="H38" i="51"/>
  <c r="H39" i="51"/>
  <c r="H40" i="51"/>
  <c r="H41" i="51"/>
  <c r="H42" i="51"/>
  <c r="H43" i="51"/>
  <c r="H44" i="51"/>
  <c r="H45" i="51"/>
  <c r="H46" i="51"/>
  <c r="H47" i="51"/>
  <c r="H48" i="51"/>
  <c r="H49" i="51"/>
  <c r="H50" i="51"/>
  <c r="H51" i="51"/>
  <c r="H52" i="51"/>
  <c r="H53" i="51"/>
  <c r="H54" i="51"/>
  <c r="H55" i="51"/>
  <c r="H56" i="51"/>
  <c r="H57" i="51"/>
  <c r="H58" i="51"/>
  <c r="H59" i="51"/>
  <c r="H60" i="51"/>
  <c r="H61" i="51"/>
  <c r="H62" i="51"/>
  <c r="H63" i="51"/>
  <c r="H64" i="51"/>
  <c r="H65" i="51"/>
  <c r="H66" i="51"/>
  <c r="H67" i="51"/>
  <c r="H68" i="51"/>
  <c r="H69" i="51"/>
  <c r="H70" i="51"/>
  <c r="H71" i="51"/>
  <c r="H72" i="51"/>
  <c r="H73" i="51"/>
  <c r="H74" i="51"/>
  <c r="H75" i="51"/>
  <c r="H76" i="51"/>
  <c r="H77" i="51"/>
  <c r="H78" i="51"/>
  <c r="H79" i="51"/>
  <c r="H80" i="51"/>
  <c r="F13" i="51"/>
  <c r="F14" i="51"/>
  <c r="F15" i="51"/>
  <c r="F16" i="51"/>
  <c r="F17" i="51"/>
  <c r="F18" i="51"/>
  <c r="F19" i="51"/>
  <c r="F20" i="51"/>
  <c r="F21" i="51"/>
  <c r="F22" i="51"/>
  <c r="F23" i="51"/>
  <c r="F24" i="51"/>
  <c r="F25" i="51"/>
  <c r="F26" i="51"/>
  <c r="F27" i="51"/>
  <c r="F28" i="51"/>
  <c r="F29" i="51"/>
  <c r="F30" i="51"/>
  <c r="F31" i="51"/>
  <c r="F32" i="51"/>
  <c r="F33" i="51"/>
  <c r="F34" i="51"/>
  <c r="F35" i="51"/>
  <c r="F36" i="51"/>
  <c r="F37" i="51"/>
  <c r="F38" i="51"/>
  <c r="F39" i="51"/>
  <c r="F40" i="51"/>
  <c r="F41" i="51"/>
  <c r="F42" i="51"/>
  <c r="F43" i="51"/>
  <c r="F44" i="51"/>
  <c r="F45" i="51"/>
  <c r="F46" i="51"/>
  <c r="F47" i="51"/>
  <c r="F48" i="51"/>
  <c r="F49" i="51"/>
  <c r="F50" i="51"/>
  <c r="F51" i="51"/>
  <c r="F52" i="51"/>
  <c r="F53" i="51"/>
  <c r="F54" i="51"/>
  <c r="F55" i="51"/>
  <c r="F56" i="51"/>
  <c r="F57" i="51"/>
  <c r="F58" i="51"/>
  <c r="F59" i="51"/>
  <c r="F60" i="51"/>
  <c r="F61" i="51"/>
  <c r="F62" i="51"/>
  <c r="F63" i="51"/>
  <c r="F64" i="51"/>
  <c r="F65" i="51"/>
  <c r="F66" i="51"/>
  <c r="F67" i="51"/>
  <c r="F68" i="51"/>
  <c r="F69" i="51"/>
  <c r="F70" i="51"/>
  <c r="F71" i="51"/>
  <c r="F72" i="51"/>
  <c r="F73" i="51"/>
  <c r="F74" i="51"/>
  <c r="F75" i="51"/>
  <c r="F76" i="51"/>
  <c r="F77" i="51"/>
  <c r="F78" i="51"/>
  <c r="F79" i="51"/>
  <c r="F80" i="51"/>
  <c r="H60" i="53"/>
  <c r="F60" i="53"/>
  <c r="H59" i="53"/>
  <c r="F59" i="53"/>
  <c r="H58" i="53"/>
  <c r="F58" i="53"/>
  <c r="H57" i="53"/>
  <c r="F57" i="53"/>
  <c r="H56" i="53"/>
  <c r="F56" i="53"/>
  <c r="H55" i="53"/>
  <c r="F55" i="53"/>
  <c r="H54" i="53"/>
  <c r="F54" i="53"/>
  <c r="H53" i="53"/>
  <c r="F53" i="53"/>
  <c r="H52" i="53"/>
  <c r="F52" i="53"/>
  <c r="H51" i="53"/>
  <c r="F51" i="53"/>
  <c r="H50" i="53"/>
  <c r="F50" i="53"/>
  <c r="H49" i="53"/>
  <c r="F49" i="53"/>
  <c r="H48" i="53"/>
  <c r="F48" i="53"/>
  <c r="H47" i="53"/>
  <c r="F47" i="53"/>
  <c r="H46" i="53"/>
  <c r="F46" i="53"/>
  <c r="H45" i="53"/>
  <c r="F45" i="53"/>
  <c r="H44" i="53"/>
  <c r="F44" i="53"/>
  <c r="H43" i="53"/>
  <c r="F43" i="53"/>
  <c r="H42" i="53"/>
  <c r="F42" i="53"/>
  <c r="H41" i="53"/>
  <c r="F41" i="53"/>
  <c r="H40" i="53"/>
  <c r="F40" i="53"/>
  <c r="H39" i="53"/>
  <c r="F39" i="53"/>
  <c r="H38" i="53"/>
  <c r="F38" i="53"/>
  <c r="H37" i="53"/>
  <c r="F37" i="53"/>
  <c r="H36" i="53"/>
  <c r="F36" i="53"/>
  <c r="H35" i="53"/>
  <c r="F35" i="53"/>
  <c r="H34" i="53"/>
  <c r="F34" i="53"/>
  <c r="H33" i="53"/>
  <c r="F33" i="53"/>
  <c r="H32" i="53"/>
  <c r="F32" i="53"/>
  <c r="H31" i="53"/>
  <c r="F31" i="53"/>
  <c r="H30" i="53"/>
  <c r="F30" i="53"/>
  <c r="H29" i="53"/>
  <c r="F29" i="53"/>
  <c r="H28" i="53"/>
  <c r="F28" i="53"/>
  <c r="H27" i="53"/>
  <c r="F27" i="53"/>
  <c r="H26" i="53"/>
  <c r="F26" i="53"/>
  <c r="H25" i="53"/>
  <c r="F25" i="53"/>
  <c r="H24" i="53"/>
  <c r="F24" i="53"/>
  <c r="H23" i="53"/>
  <c r="F23" i="53"/>
  <c r="H22" i="53"/>
  <c r="F22" i="53"/>
  <c r="H21" i="53"/>
  <c r="F21" i="53"/>
  <c r="H20" i="53"/>
  <c r="F20" i="53"/>
  <c r="H19" i="53"/>
  <c r="F19" i="53"/>
  <c r="H18" i="53"/>
  <c r="F18" i="53"/>
  <c r="H17" i="53"/>
  <c r="F17" i="53"/>
  <c r="H16" i="53"/>
  <c r="F16" i="53"/>
  <c r="H15" i="53"/>
  <c r="F15" i="53"/>
  <c r="H14" i="53"/>
  <c r="F14" i="53"/>
  <c r="H13" i="53"/>
  <c r="F13" i="53"/>
  <c r="H12" i="53"/>
  <c r="F12" i="53"/>
  <c r="H12" i="49"/>
  <c r="F12" i="49"/>
  <c r="H12" i="50"/>
  <c r="F12" i="50"/>
  <c r="H12" i="51"/>
  <c r="F12" i="51"/>
  <c r="E89" i="51" s="1"/>
  <c r="F89" i="51" s="1"/>
  <c r="H47" i="44"/>
  <c r="F47" i="44"/>
  <c r="H46" i="44"/>
  <c r="F46" i="44"/>
  <c r="H45" i="44"/>
  <c r="F45" i="44"/>
  <c r="H44" i="44"/>
  <c r="F44" i="44"/>
  <c r="H43" i="44"/>
  <c r="F43" i="44"/>
  <c r="H42" i="44"/>
  <c r="F42" i="44"/>
  <c r="H41" i="44"/>
  <c r="F41" i="44"/>
  <c r="H40" i="44"/>
  <c r="F40" i="44"/>
  <c r="H39" i="44"/>
  <c r="F39" i="44"/>
  <c r="H38" i="44"/>
  <c r="F38" i="44"/>
  <c r="H37" i="44"/>
  <c r="F37" i="44"/>
  <c r="H36" i="44"/>
  <c r="F36" i="44"/>
  <c r="H35" i="44"/>
  <c r="F35" i="44"/>
  <c r="H34" i="44"/>
  <c r="F34" i="44"/>
  <c r="H33" i="44"/>
  <c r="F33" i="44"/>
  <c r="H32" i="44"/>
  <c r="F32" i="44"/>
  <c r="H31" i="44"/>
  <c r="F31" i="44"/>
  <c r="H30" i="44"/>
  <c r="F30" i="44"/>
  <c r="H29" i="44"/>
  <c r="F29" i="44"/>
  <c r="H28" i="44"/>
  <c r="F28" i="44"/>
  <c r="H27" i="44"/>
  <c r="F27" i="44"/>
  <c r="H26" i="44"/>
  <c r="F26" i="44"/>
  <c r="H25" i="44"/>
  <c r="F25" i="44"/>
  <c r="H24" i="44"/>
  <c r="F24" i="44"/>
  <c r="H23" i="44"/>
  <c r="F23" i="44"/>
  <c r="H22" i="44"/>
  <c r="F22" i="44"/>
  <c r="H21" i="44"/>
  <c r="F21" i="44"/>
  <c r="H20" i="44"/>
  <c r="F20" i="44"/>
  <c r="H19" i="44"/>
  <c r="F19" i="44"/>
  <c r="H18" i="44"/>
  <c r="F18" i="44"/>
  <c r="H17" i="44"/>
  <c r="F17" i="44"/>
  <c r="H16" i="44"/>
  <c r="F16" i="44"/>
  <c r="H15" i="44"/>
  <c r="F15" i="44"/>
  <c r="H14" i="44"/>
  <c r="F14" i="44"/>
  <c r="H13" i="44"/>
  <c r="F13" i="44"/>
  <c r="H12" i="44"/>
  <c r="G56" i="44" s="1"/>
  <c r="F12" i="44"/>
  <c r="H35" i="45"/>
  <c r="F35" i="45"/>
  <c r="H34" i="45"/>
  <c r="F34" i="45"/>
  <c r="H33" i="45"/>
  <c r="F33" i="45"/>
  <c r="H32" i="45"/>
  <c r="F32" i="45"/>
  <c r="H31" i="45"/>
  <c r="F31" i="45"/>
  <c r="H30" i="45"/>
  <c r="F30" i="45"/>
  <c r="H29" i="45"/>
  <c r="F29" i="45"/>
  <c r="H28" i="45"/>
  <c r="F28" i="45"/>
  <c r="H27" i="45"/>
  <c r="F27" i="45"/>
  <c r="H26" i="45"/>
  <c r="F26" i="45"/>
  <c r="H25" i="45"/>
  <c r="F25" i="45"/>
  <c r="H24" i="45"/>
  <c r="F24" i="45"/>
  <c r="H23" i="45"/>
  <c r="F23" i="45"/>
  <c r="H22" i="45"/>
  <c r="F22" i="45"/>
  <c r="H21" i="45"/>
  <c r="F21" i="45"/>
  <c r="H20" i="45"/>
  <c r="F20" i="45"/>
  <c r="H19" i="45"/>
  <c r="F19" i="45"/>
  <c r="H18" i="45"/>
  <c r="F18" i="45"/>
  <c r="H17" i="45"/>
  <c r="F17" i="45"/>
  <c r="H16" i="45"/>
  <c r="F16" i="45"/>
  <c r="H15" i="45"/>
  <c r="F15" i="45"/>
  <c r="H14" i="45"/>
  <c r="F14" i="45"/>
  <c r="H13" i="45"/>
  <c r="F13" i="45"/>
  <c r="H12" i="45"/>
  <c r="F12" i="45"/>
  <c r="H12" i="46"/>
  <c r="F12" i="46"/>
  <c r="H56" i="47"/>
  <c r="F56" i="47"/>
  <c r="H55" i="47"/>
  <c r="F55" i="47"/>
  <c r="H54" i="47"/>
  <c r="F54" i="47"/>
  <c r="H53" i="47"/>
  <c r="F53" i="47"/>
  <c r="H52" i="47"/>
  <c r="F52" i="47"/>
  <c r="H51" i="47"/>
  <c r="F51" i="47"/>
  <c r="H50" i="47"/>
  <c r="F50" i="47"/>
  <c r="H49" i="47"/>
  <c r="F49" i="47"/>
  <c r="H48" i="47"/>
  <c r="F48" i="47"/>
  <c r="H47" i="47"/>
  <c r="F47" i="47"/>
  <c r="H46" i="47"/>
  <c r="F46" i="47"/>
  <c r="H45" i="47"/>
  <c r="F45" i="47"/>
  <c r="H44" i="47"/>
  <c r="F44" i="47"/>
  <c r="H43" i="47"/>
  <c r="F43" i="47"/>
  <c r="H42" i="47"/>
  <c r="F42" i="47"/>
  <c r="H41" i="47"/>
  <c r="F41" i="47"/>
  <c r="H40" i="47"/>
  <c r="F40" i="47"/>
  <c r="H39" i="47"/>
  <c r="F39" i="47"/>
  <c r="H38" i="47"/>
  <c r="F38" i="47"/>
  <c r="H37" i="47"/>
  <c r="F37" i="47"/>
  <c r="H36" i="47"/>
  <c r="F36" i="47"/>
  <c r="H35" i="47"/>
  <c r="F35" i="47"/>
  <c r="H34" i="47"/>
  <c r="F34" i="47"/>
  <c r="H33" i="47"/>
  <c r="F33" i="47"/>
  <c r="H32" i="47"/>
  <c r="F32" i="47"/>
  <c r="H31" i="47"/>
  <c r="F31" i="47"/>
  <c r="H30" i="47"/>
  <c r="F30" i="47"/>
  <c r="H29" i="47"/>
  <c r="F29" i="47"/>
  <c r="H28" i="47"/>
  <c r="F28" i="47"/>
  <c r="H27" i="47"/>
  <c r="F27" i="47"/>
  <c r="H26" i="47"/>
  <c r="F26" i="47"/>
  <c r="H25" i="47"/>
  <c r="F25" i="47"/>
  <c r="H24" i="47"/>
  <c r="F24" i="47"/>
  <c r="H23" i="47"/>
  <c r="F23" i="47"/>
  <c r="H22" i="47"/>
  <c r="F22" i="47"/>
  <c r="H21" i="47"/>
  <c r="F21" i="47"/>
  <c r="H20" i="47"/>
  <c r="F20" i="47"/>
  <c r="H19" i="47"/>
  <c r="F19" i="47"/>
  <c r="H18" i="47"/>
  <c r="F18" i="47"/>
  <c r="H17" i="47"/>
  <c r="F17" i="47"/>
  <c r="H16" i="47"/>
  <c r="F16" i="47"/>
  <c r="H15" i="47"/>
  <c r="F15" i="47"/>
  <c r="H14" i="47"/>
  <c r="F14" i="47"/>
  <c r="H13" i="47"/>
  <c r="F13" i="47"/>
  <c r="H12" i="47"/>
  <c r="F12" i="47"/>
  <c r="E65" i="47" s="1"/>
  <c r="H40" i="48"/>
  <c r="F40" i="48"/>
  <c r="H39" i="48"/>
  <c r="F39" i="48"/>
  <c r="H38" i="48"/>
  <c r="F38" i="48"/>
  <c r="H37" i="48"/>
  <c r="F37" i="48"/>
  <c r="H36" i="48"/>
  <c r="F36" i="48"/>
  <c r="H35" i="48"/>
  <c r="F35" i="48"/>
  <c r="H34" i="48"/>
  <c r="F34" i="48"/>
  <c r="H33" i="48"/>
  <c r="F33" i="48"/>
  <c r="H32" i="48"/>
  <c r="F32" i="48"/>
  <c r="H31" i="48"/>
  <c r="F31" i="48"/>
  <c r="H30" i="48"/>
  <c r="F30" i="48"/>
  <c r="H29" i="48"/>
  <c r="F29" i="48"/>
  <c r="H28" i="48"/>
  <c r="F28" i="48"/>
  <c r="H27" i="48"/>
  <c r="F27" i="48"/>
  <c r="H26" i="48"/>
  <c r="F26" i="48"/>
  <c r="H25" i="48"/>
  <c r="F25" i="48"/>
  <c r="H24" i="48"/>
  <c r="F24" i="48"/>
  <c r="H23" i="48"/>
  <c r="F23" i="48"/>
  <c r="H22" i="48"/>
  <c r="F22" i="48"/>
  <c r="H21" i="48"/>
  <c r="F21" i="48"/>
  <c r="H20" i="48"/>
  <c r="F20" i="48"/>
  <c r="H19" i="48"/>
  <c r="F19" i="48"/>
  <c r="H18" i="48"/>
  <c r="F18" i="48"/>
  <c r="H17" i="48"/>
  <c r="F17" i="48"/>
  <c r="H16" i="48"/>
  <c r="F16" i="48"/>
  <c r="H15" i="48"/>
  <c r="F15" i="48"/>
  <c r="H14" i="48"/>
  <c r="F14" i="48"/>
  <c r="H13" i="48"/>
  <c r="F13" i="48"/>
  <c r="H12" i="48"/>
  <c r="G49" i="48" s="1"/>
  <c r="F12" i="48"/>
  <c r="E73" i="50" l="1"/>
  <c r="F73" i="50" s="1"/>
  <c r="G74" i="50"/>
  <c r="H74" i="50" s="1"/>
  <c r="E47" i="49"/>
  <c r="F47" i="49" s="1"/>
  <c r="G65" i="47"/>
  <c r="E49" i="48"/>
  <c r="E68" i="53"/>
  <c r="G69" i="53"/>
  <c r="G48" i="49"/>
  <c r="H48" i="49" s="1"/>
  <c r="G89" i="51"/>
  <c r="H89" i="51" s="1"/>
  <c r="E55" i="44"/>
  <c r="E33" i="46"/>
  <c r="F33" i="46" s="1"/>
  <c r="G33" i="46"/>
  <c r="H33" i="46" s="1"/>
  <c r="E44" i="45"/>
  <c r="G44" i="45"/>
  <c r="E64" i="53"/>
  <c r="E65" i="53"/>
  <c r="E66" i="53"/>
  <c r="E67" i="53"/>
  <c r="E69" i="53"/>
  <c r="G64" i="53"/>
  <c r="G65" i="53"/>
  <c r="G66" i="53"/>
  <c r="G67" i="53"/>
  <c r="G68" i="53"/>
  <c r="E43" i="49"/>
  <c r="F43" i="49" s="1"/>
  <c r="E44" i="49"/>
  <c r="F44" i="49" s="1"/>
  <c r="E45" i="49"/>
  <c r="F45" i="49" s="1"/>
  <c r="E46" i="49"/>
  <c r="F46" i="49" s="1"/>
  <c r="E48" i="49"/>
  <c r="F48" i="49" s="1"/>
  <c r="G43" i="49"/>
  <c r="H43" i="49" s="1"/>
  <c r="G44" i="49"/>
  <c r="H44" i="49" s="1"/>
  <c r="G45" i="49"/>
  <c r="H45" i="49" s="1"/>
  <c r="G46" i="49"/>
  <c r="H46" i="49" s="1"/>
  <c r="G47" i="49"/>
  <c r="H47" i="49" s="1"/>
  <c r="E69" i="50"/>
  <c r="F69" i="50" s="1"/>
  <c r="E70" i="50"/>
  <c r="F70" i="50" s="1"/>
  <c r="E71" i="50"/>
  <c r="F71" i="50" s="1"/>
  <c r="E72" i="50"/>
  <c r="F72" i="50" s="1"/>
  <c r="E74" i="50"/>
  <c r="F74" i="50" s="1"/>
  <c r="G69" i="50"/>
  <c r="H69" i="50" s="1"/>
  <c r="G70" i="50"/>
  <c r="H70" i="50" s="1"/>
  <c r="G71" i="50"/>
  <c r="H71" i="50" s="1"/>
  <c r="G72" i="50"/>
  <c r="H72" i="50" s="1"/>
  <c r="G73" i="50"/>
  <c r="H73" i="50" s="1"/>
  <c r="E84" i="51"/>
  <c r="F84" i="51" s="1"/>
  <c r="E85" i="51"/>
  <c r="F85" i="51" s="1"/>
  <c r="E86" i="51"/>
  <c r="F86" i="51" s="1"/>
  <c r="E87" i="51"/>
  <c r="F87" i="51" s="1"/>
  <c r="E88" i="51"/>
  <c r="F88" i="51" s="1"/>
  <c r="G84" i="51"/>
  <c r="H84" i="51" s="1"/>
  <c r="G85" i="51"/>
  <c r="H85" i="51" s="1"/>
  <c r="G86" i="51"/>
  <c r="H86" i="51" s="1"/>
  <c r="G87" i="51"/>
  <c r="H87" i="51" s="1"/>
  <c r="G88" i="51"/>
  <c r="H88" i="51" s="1"/>
  <c r="E51" i="44"/>
  <c r="E52" i="44"/>
  <c r="E53" i="44"/>
  <c r="E54" i="44"/>
  <c r="E56" i="44"/>
  <c r="G51" i="44"/>
  <c r="G52" i="44"/>
  <c r="G53" i="44"/>
  <c r="G54" i="44"/>
  <c r="G55" i="44"/>
  <c r="E39" i="45"/>
  <c r="E40" i="45"/>
  <c r="E41" i="45"/>
  <c r="E42" i="45"/>
  <c r="E43" i="45"/>
  <c r="G39" i="45"/>
  <c r="G40" i="45"/>
  <c r="G41" i="45"/>
  <c r="G42" i="45"/>
  <c r="G43" i="45"/>
  <c r="E29" i="46"/>
  <c r="F29" i="46" s="1"/>
  <c r="E30" i="46"/>
  <c r="F30" i="46" s="1"/>
  <c r="E31" i="46"/>
  <c r="F31" i="46" s="1"/>
  <c r="E32" i="46"/>
  <c r="F32" i="46" s="1"/>
  <c r="G28" i="46"/>
  <c r="H28" i="46" s="1"/>
  <c r="G29" i="46"/>
  <c r="H29" i="46" s="1"/>
  <c r="G30" i="46"/>
  <c r="H30" i="46" s="1"/>
  <c r="G31" i="46"/>
  <c r="H31" i="46" s="1"/>
  <c r="G32" i="46"/>
  <c r="H32" i="46" s="1"/>
  <c r="E28" i="46"/>
  <c r="F28" i="46" s="1"/>
  <c r="G60" i="47"/>
  <c r="G63" i="47"/>
  <c r="E60" i="47"/>
  <c r="E61" i="47"/>
  <c r="E62" i="47"/>
  <c r="E63" i="47"/>
  <c r="E64" i="47"/>
  <c r="G61" i="47"/>
  <c r="G62" i="47"/>
  <c r="G64" i="47"/>
  <c r="E44" i="48"/>
  <c r="E45" i="48"/>
  <c r="E46" i="48"/>
  <c r="E47" i="48"/>
  <c r="E48" i="48"/>
  <c r="G44" i="48"/>
  <c r="G45" i="48"/>
  <c r="G46" i="48"/>
  <c r="G47" i="48"/>
  <c r="G48" i="48"/>
  <c r="H75" i="25" l="1"/>
  <c r="F75" i="25"/>
  <c r="H77" i="25"/>
  <c r="F77" i="25"/>
  <c r="H76"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F12" i="25"/>
  <c r="G86" i="25" l="1"/>
  <c r="H86" i="25" s="1"/>
  <c r="E86" i="25"/>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<sst xmlns="http://schemas.openxmlformats.org/spreadsheetml/2006/main" count="1360" uniqueCount="716">
  <si>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</si>
  <si>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</si>
  <si>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</si>
  <si>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</si>
  <si>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</si>
  <si>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</si>
  <si>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</si>
  <si>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</si>
  <si>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</si>
  <si>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</si>
  <si>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</si>
  <si>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</si>
  <si>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</si>
  <si>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</si>
  <si>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</si>
  <si>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</si>
  <si>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</si>
  <si>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</si>
  <si>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</si>
  <si>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</si>
  <si>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</si>
  <si>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</si>
  <si>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</si>
  <si>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</si>
  <si>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</si>
  <si>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</si>
  <si>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</si>
  <si>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</si>
  <si>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</si>
  <si>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</si>
  <si>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</si>
  <si>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</si>
  <si>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</si>
  <si>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</si>
  <si>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</si>
  <si>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</si>
  <si>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</si>
  <si>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</si>
  <si>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</si>
  <si>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</si>
  <si>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</si>
  <si>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</si>
  <si>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</si>
  <si>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</si>
  <si>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</si>
  <si>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</si>
  <si>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</si>
  <si>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</si>
  <si>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</si>
  <si>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</si>
  <si>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</si>
  <si>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</si>
  <si>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</si>
  <si>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</si>
  <si>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</si>
  <si>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</si>
  <si>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</si>
  <si>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</si>
  <si>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</si>
  <si>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</si>
  <si>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</si>
  <si>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</si>
  <si>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</si>
  <si>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</si>
  <si>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</si>
  <si>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</si>
  <si>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</si>
  <si>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</si>
  <si>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</si>
  <si>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</si>
  <si>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</si>
  <si>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</si>
  <si>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</si>
  <si>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</si>
  <si>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</si>
  <si>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</si>
  <si>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</si>
  <si>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</si>
  <si>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</si>
  <si>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</si>
  <si>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</si>
  <si>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</si>
  <si>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</si>
  <si>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</si>
  <si>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</si>
  <si>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</si>
  <si>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</si>
  <si>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</si>
  <si>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</si>
  <si>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</si>
  <si>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</si>
  <si>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</si>
  <si>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</si>
  <si>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</si>
  <si>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</si>
  <si>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</si>
  <si>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</si>
  <si>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</si>
  <si>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</si>
  <si>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</si>
  <si>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</si>
  <si>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</si>
  <si>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</si>
  <si>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</si>
  <si>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</si>
  <si>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</si>
  <si>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</si>
  <si>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</si>
  <si>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</si>
  <si>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</si>
  <si>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</si>
  <si>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</si>
  <si>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</si>
  <si>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</si>
  <si>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</si>
  <si>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</si>
  <si>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</si>
  <si>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</si>
  <si>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</si>
  <si>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</si>
  <si>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</si>
  <si>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</si>
  <si>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</si>
  <si>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</si>
  <si>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</si>
  <si>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</si>
  <si>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</si>
  <si>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</si>
  <si>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</si>
  <si>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</si>
  <si>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</si>
  <si>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</si>
  <si>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</si>
  <si>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</si>
  <si>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</si>
  <si>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</si>
  <si>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</si>
  <si>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</si>
  <si>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</si>
  <si>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</si>
  <si>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</si>
  <si>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</si>
  <si>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</si>
  <si>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</si>
  <si>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</si>
  <si>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</si>
  <si>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</si>
  <si>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</si>
  <si>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</si>
  <si>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</si>
  <si>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</si>
  <si>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</si>
  <si>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</si>
  <si>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</si>
  <si>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</si>
  <si>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</si>
  <si>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</si>
  <si>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</si>
  <si>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</si>
  <si>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r>
      <t>Học kỳ: I Năm học: 2021 - 2022</t>
    </r>
    <r>
      <rPr>
        <sz val="14"/>
        <rFont val="Times New Roman"/>
        <family val="1"/>
      </rPr>
      <t xml:space="preserve"> </t>
    </r>
  </si>
  <si>
    <t xml:space="preserve">Lớp:             Sĩ số:          Khoa: Công nghệ thông tin                                               </t>
  </si>
  <si>
    <t>Anh</t>
  </si>
  <si>
    <t>Bảo</t>
  </si>
  <si>
    <t>Duy</t>
  </si>
  <si>
    <t>Huy</t>
  </si>
  <si>
    <t>Nguyễn Văn</t>
  </si>
  <si>
    <t>Tiến</t>
  </si>
  <si>
    <t>Hiếu</t>
  </si>
  <si>
    <t>Đạt</t>
  </si>
  <si>
    <t>Hải</t>
  </si>
  <si>
    <t>Khôi</t>
  </si>
  <si>
    <t>Long</t>
  </si>
  <si>
    <t>Tuấn</t>
  </si>
  <si>
    <t>Nguyễn Minh</t>
  </si>
  <si>
    <t>Dũng</t>
  </si>
  <si>
    <t>Hòa</t>
  </si>
  <si>
    <t>Nguyễn Duy</t>
  </si>
  <si>
    <t>Hưng</t>
  </si>
  <si>
    <t>Nguyễn Gia</t>
  </si>
  <si>
    <t>Kiệt</t>
  </si>
  <si>
    <t>Linh</t>
  </si>
  <si>
    <t>Lộc</t>
  </si>
  <si>
    <t>Minh</t>
  </si>
  <si>
    <t>Nghĩa</t>
  </si>
  <si>
    <t>Phát</t>
  </si>
  <si>
    <t>Phước</t>
  </si>
  <si>
    <t>Quân</t>
  </si>
  <si>
    <t>Tài</t>
  </si>
  <si>
    <t>Nguyễn Hoàng</t>
  </si>
  <si>
    <t>Thông</t>
  </si>
  <si>
    <t>Hoàng</t>
  </si>
  <si>
    <t>Trần Duy</t>
  </si>
  <si>
    <t>Khánh</t>
  </si>
  <si>
    <t>Nguyên</t>
  </si>
  <si>
    <t>Trần Ngọc</t>
  </si>
  <si>
    <t>Trần Quốc</t>
  </si>
  <si>
    <t>Khoa</t>
  </si>
  <si>
    <t>Nhi</t>
  </si>
  <si>
    <t>Trang</t>
  </si>
  <si>
    <t>Trí</t>
  </si>
  <si>
    <t>Thảo</t>
  </si>
  <si>
    <t>Việt</t>
  </si>
  <si>
    <t>Nguyễn Tuấn</t>
  </si>
  <si>
    <t>Phương</t>
  </si>
  <si>
    <t>Thư</t>
  </si>
  <si>
    <t>Tú</t>
  </si>
  <si>
    <t>Hằng</t>
  </si>
  <si>
    <t>Phúc</t>
  </si>
  <si>
    <t>Trần Đức</t>
  </si>
  <si>
    <t>Phạm Gia</t>
  </si>
  <si>
    <t>Châu</t>
  </si>
  <si>
    <t>Huỳnh Gia</t>
  </si>
  <si>
    <t>Phạm Quang</t>
  </si>
  <si>
    <t>Trâm</t>
  </si>
  <si>
    <t>Phạm Anh</t>
  </si>
  <si>
    <t>Ân</t>
  </si>
  <si>
    <t>Quyên</t>
  </si>
  <si>
    <t>Tâm</t>
  </si>
  <si>
    <t>Thái</t>
  </si>
  <si>
    <t>Vũ</t>
  </si>
  <si>
    <t>Bình</t>
  </si>
  <si>
    <t>Hân</t>
  </si>
  <si>
    <t>My</t>
  </si>
  <si>
    <t>Ngân</t>
  </si>
  <si>
    <t>Nguyễn Thiên</t>
  </si>
  <si>
    <t>Phú</t>
  </si>
  <si>
    <t>Tiên</t>
  </si>
  <si>
    <t>An</t>
  </si>
  <si>
    <t>Khang</t>
  </si>
  <si>
    <t>Mai Quốc</t>
  </si>
  <si>
    <t>Kim</t>
  </si>
  <si>
    <t>Trương Gia</t>
  </si>
  <si>
    <t>Nguyễn Ngọc</t>
  </si>
  <si>
    <t>Nguyễn Thành</t>
  </si>
  <si>
    <t>Văn</t>
  </si>
  <si>
    <t>Vũ Quý</t>
  </si>
  <si>
    <t>Sú Vày</t>
  </si>
  <si>
    <t>Chiêu</t>
  </si>
  <si>
    <t>Huỳnh</t>
  </si>
  <si>
    <t>Trịnh Duy</t>
  </si>
  <si>
    <t>Cao Thành</t>
  </si>
  <si>
    <t>Nhân</t>
  </si>
  <si>
    <t>Võ Văn</t>
  </si>
  <si>
    <t>Nhật</t>
  </si>
  <si>
    <t>Nguyễn Phan Anh</t>
  </si>
  <si>
    <t>Trần Thiên</t>
  </si>
  <si>
    <t>Tấn</t>
  </si>
  <si>
    <t>Trương Thành</t>
  </si>
  <si>
    <t>Thiện</t>
  </si>
  <si>
    <t>Võ Lê Anh</t>
  </si>
  <si>
    <t>Trần Hữu Minh</t>
  </si>
  <si>
    <t>Thức</t>
  </si>
  <si>
    <t>Phạm Nhật</t>
  </si>
  <si>
    <t>Trường</t>
  </si>
  <si>
    <t xml:space="preserve">Lớp:  22C2B-ANM1  Sĩ số:  13   Khoa: Công nghệ thông tin                                               </t>
  </si>
  <si>
    <t>Nguyễn Hồ Phương</t>
  </si>
  <si>
    <t>Nguyễn Lê Thanh</t>
  </si>
  <si>
    <t>Bạch</t>
  </si>
  <si>
    <t>Hà Gia</t>
  </si>
  <si>
    <t>Đỗ Thành</t>
  </si>
  <si>
    <t>Công</t>
  </si>
  <si>
    <t>Đặng Quốc</t>
  </si>
  <si>
    <t>Cường</t>
  </si>
  <si>
    <t>Phạm Trần Đức</t>
  </si>
  <si>
    <t>Trần Đại</t>
  </si>
  <si>
    <t>Hào</t>
  </si>
  <si>
    <t>Phan Anh</t>
  </si>
  <si>
    <t>Đinh Ánh</t>
  </si>
  <si>
    <t>Trần Hoàng</t>
  </si>
  <si>
    <t>Nguyễn Quang</t>
  </si>
  <si>
    <t>Lương Quang</t>
  </si>
  <si>
    <t>Tạ Hồ Phi</t>
  </si>
  <si>
    <t>Phụng</t>
  </si>
  <si>
    <t>Phan Hữu</t>
  </si>
  <si>
    <t>Phạm Duy</t>
  </si>
  <si>
    <t>Phan Nhật</t>
  </si>
  <si>
    <t>Tân</t>
  </si>
  <si>
    <t>Nguyễn Cao</t>
  </si>
  <si>
    <t>Nguyễn</t>
  </si>
  <si>
    <t>Tín</t>
  </si>
  <si>
    <t>Tăng Thị Hồng</t>
  </si>
  <si>
    <t>Trúc</t>
  </si>
  <si>
    <t xml:space="preserve">Lớp:  22C2B-THU1  Sĩ số:  24  Khoa: Công nghệ thông tin                                               </t>
  </si>
  <si>
    <t>Âu Kim</t>
  </si>
  <si>
    <t>Nguyễn Đình Quang</t>
  </si>
  <si>
    <t>Trịnh Đức</t>
  </si>
  <si>
    <t>Trần Hoàng Gia</t>
  </si>
  <si>
    <t>Từ Minh Kiên</t>
  </si>
  <si>
    <t>Vũ Tuấn</t>
  </si>
  <si>
    <t>Danh</t>
  </si>
  <si>
    <t>Mã Huỳnh Vĩnh</t>
  </si>
  <si>
    <t>Lù Thế</t>
  </si>
  <si>
    <t>Dinh</t>
  </si>
  <si>
    <t>Đức</t>
  </si>
  <si>
    <t>Đinh Hoàng</t>
  </si>
  <si>
    <t>Lê Thị Mỹ</t>
  </si>
  <si>
    <t>Hoa</t>
  </si>
  <si>
    <t>Lê Trần Quang</t>
  </si>
  <si>
    <t>Dương Trịnh Duy</t>
  </si>
  <si>
    <t>Nguyễn Tăng Thanh</t>
  </si>
  <si>
    <t>Huỳnh Kim</t>
  </si>
  <si>
    <t>Lê Nguyễn Quang</t>
  </si>
  <si>
    <t>Nguyễn Nhật</t>
  </si>
  <si>
    <t>Nguyễn Ngọc Kim</t>
  </si>
  <si>
    <t>Bùi Thanh</t>
  </si>
  <si>
    <t>Nhàn</t>
  </si>
  <si>
    <t>Lê Phương</t>
  </si>
  <si>
    <t>Trần Thị Yến</t>
  </si>
  <si>
    <t>Nguyễn Thanh</t>
  </si>
  <si>
    <t>Nhựt</t>
  </si>
  <si>
    <t>Lộ Phú Tấn</t>
  </si>
  <si>
    <t>Hà Văn Hoàng</t>
  </si>
  <si>
    <t>Nguyễn Đắc Nhân</t>
  </si>
  <si>
    <t>Lê Quốc</t>
  </si>
  <si>
    <t>Võ Thị Minh</t>
  </si>
  <si>
    <t>Trần Lê Bảo</t>
  </si>
  <si>
    <t>Trân</t>
  </si>
  <si>
    <t>Phạm Ngọc Phương</t>
  </si>
  <si>
    <t>Trinh</t>
  </si>
  <si>
    <t>Lê Mạnh</t>
  </si>
  <si>
    <t>Tường</t>
  </si>
  <si>
    <t>Trần Tuấn</t>
  </si>
  <si>
    <t>Chang Bá</t>
  </si>
  <si>
    <t>Nguyễn Phạm Thanh</t>
  </si>
  <si>
    <t xml:space="preserve">Lớp: 22C2B-TKW1 Sĩ số:  36  Khoa: Công nghệ thông tin                                               </t>
  </si>
  <si>
    <t>Nguyễn Trần Hoàng</t>
  </si>
  <si>
    <t>Phạm Thị Phương</t>
  </si>
  <si>
    <t>Phan Thị Lan</t>
  </si>
  <si>
    <t>Trần Việt</t>
  </si>
  <si>
    <t>Phạm Hoàng Gia</t>
  </si>
  <si>
    <t>Phạm Mai Ru</t>
  </si>
  <si>
    <t>Bi</t>
  </si>
  <si>
    <t>Phạm Minh</t>
  </si>
  <si>
    <t>Nguyễn Hữu</t>
  </si>
  <si>
    <t>Chiến</t>
  </si>
  <si>
    <t>Nguyễn Tiến</t>
  </si>
  <si>
    <t>Trần Cao Thái</t>
  </si>
  <si>
    <t>Dương</t>
  </si>
  <si>
    <t>Nguyễn Cao Ngọc</t>
  </si>
  <si>
    <t>Nguyễn Hoàng Ngọc</t>
  </si>
  <si>
    <t>Đinh Trung</t>
  </si>
  <si>
    <t>Vũ Nguyễn Anh</t>
  </si>
  <si>
    <t>Nguyễn Tấn</t>
  </si>
  <si>
    <t>Lương Ký</t>
  </si>
  <si>
    <t>Hửu</t>
  </si>
  <si>
    <t>Lê Khang Tâm</t>
  </si>
  <si>
    <t>Hy</t>
  </si>
  <si>
    <t>Phan Ngọc Nguyên</t>
  </si>
  <si>
    <t>Khanh</t>
  </si>
  <si>
    <t>Đồng Ngọc Đăng</t>
  </si>
  <si>
    <t>Nguyễn Tiến Đăng</t>
  </si>
  <si>
    <t>Ngô Gia</t>
  </si>
  <si>
    <t>Phạm Nguyễn Hoàng</t>
  </si>
  <si>
    <t>Nguyễn Huỳnh</t>
  </si>
  <si>
    <t>Kỳ</t>
  </si>
  <si>
    <t>Đỗ Bảo</t>
  </si>
  <si>
    <t>Thòng Đức Minh</t>
  </si>
  <si>
    <t>Luân</t>
  </si>
  <si>
    <t>Hoàng Huy</t>
  </si>
  <si>
    <t>Nguyễn Thị Kiều</t>
  </si>
  <si>
    <t>Lại Huỳnh Thanh</t>
  </si>
  <si>
    <t>Nghi</t>
  </si>
  <si>
    <t>Phạm Khôi</t>
  </si>
  <si>
    <t>Ngô Minh</t>
  </si>
  <si>
    <t>Hình Ngọc</t>
  </si>
  <si>
    <t>Nguyễn Thị Yến</t>
  </si>
  <si>
    <t>Nguyễn Trần Dung</t>
  </si>
  <si>
    <t>Trần Nguyễn Phương</t>
  </si>
  <si>
    <t>Đoàn Quỳnh</t>
  </si>
  <si>
    <t>Như</t>
  </si>
  <si>
    <t>Nguyễn Thế Tiến</t>
  </si>
  <si>
    <t>Trần Phạm Ngọc</t>
  </si>
  <si>
    <t>Hoàng Gia Bảo</t>
  </si>
  <si>
    <t>Lê Nhật</t>
  </si>
  <si>
    <t>Lương Mỹ</t>
  </si>
  <si>
    <t>Nguyễn Mỹ</t>
  </si>
  <si>
    <t>Nguyễn Huỳnh Tú</t>
  </si>
  <si>
    <t>Võ Tú</t>
  </si>
  <si>
    <t>Nguyễn Dương Ngọc</t>
  </si>
  <si>
    <t>Quỳnh</t>
  </si>
  <si>
    <t>Vũ Như</t>
  </si>
  <si>
    <t>Phạm Hà</t>
  </si>
  <si>
    <t>Phạm Huỳnh Minh</t>
  </si>
  <si>
    <t>Thùy</t>
  </si>
  <si>
    <t>Nguyễn Ngọc Thủy</t>
  </si>
  <si>
    <t>Trần Thái Thủy</t>
  </si>
  <si>
    <t>Toàn</t>
  </si>
  <si>
    <t>Bùi Ngọc</t>
  </si>
  <si>
    <t>Phạm Tú</t>
  </si>
  <si>
    <t>Hà Thị Huyền</t>
  </si>
  <si>
    <t>Nguyễn Ngọc Thành</t>
  </si>
  <si>
    <t>Huỳnh Nhật</t>
  </si>
  <si>
    <t>Phan Thị Thanh</t>
  </si>
  <si>
    <t>Tuyền</t>
  </si>
  <si>
    <t>Bùi Mỹ</t>
  </si>
  <si>
    <t>Vy</t>
  </si>
  <si>
    <t>Nguyễn Lê Tường</t>
  </si>
  <si>
    <t>Nguyễn Viết Ngọc</t>
  </si>
  <si>
    <t>Vỹ</t>
  </si>
  <si>
    <t>Nguyễn Lăng Phước</t>
  </si>
  <si>
    <t>Nguyễn Ngọc Hoàng</t>
  </si>
  <si>
    <t>Nguyễn Hà Nguyên</t>
  </si>
  <si>
    <t>Phạm Tuấn</t>
  </si>
  <si>
    <t>Nguyễn Quốc</t>
  </si>
  <si>
    <t>Phạm Ngọc Thiên</t>
  </si>
  <si>
    <t>Đặng Lương Tuấn</t>
  </si>
  <si>
    <t>Nguyễn Mạnh</t>
  </si>
  <si>
    <t>Đặng Bá</t>
  </si>
  <si>
    <t>Phan Mậu</t>
  </si>
  <si>
    <t>Quãng Ngọc</t>
  </si>
  <si>
    <t>Giao</t>
  </si>
  <si>
    <t>Trần Khâm</t>
  </si>
  <si>
    <t>Ngô Bảo</t>
  </si>
  <si>
    <t>Tạ Huy</t>
  </si>
  <si>
    <t>Bùi Trần Gia</t>
  </si>
  <si>
    <t>Châu Cư</t>
  </si>
  <si>
    <t>Nguyễn Mạch Đình</t>
  </si>
  <si>
    <t>Trần Văn</t>
  </si>
  <si>
    <t>Nguyễn Thế</t>
  </si>
  <si>
    <t>Khải</t>
  </si>
  <si>
    <t>Dương Vĩnh</t>
  </si>
  <si>
    <t>Phạm Nguyễn Duy</t>
  </si>
  <si>
    <t>Trần Đinh Vỹ</t>
  </si>
  <si>
    <t>Hoàng Nguyễn Phương</t>
  </si>
  <si>
    <t>Vũ Trường</t>
  </si>
  <si>
    <t>Trần Đình Nguyễn</t>
  </si>
  <si>
    <t>Trần Đăng</t>
  </si>
  <si>
    <t>Đỗ Lê</t>
  </si>
  <si>
    <t>Võ Cao</t>
  </si>
  <si>
    <t>Nguyễn Vũ Hoàng</t>
  </si>
  <si>
    <t>Trịnh Tấn</t>
  </si>
  <si>
    <t>Đào Lê Nhật</t>
  </si>
  <si>
    <t>Phan Duy</t>
  </si>
  <si>
    <t>Mạnh</t>
  </si>
  <si>
    <t>Bùi Nguyễn Hoàng</t>
  </si>
  <si>
    <t>Hồ Đắc</t>
  </si>
  <si>
    <t>Trần Thành</t>
  </si>
  <si>
    <t>Nam</t>
  </si>
  <si>
    <t>Trần Ngọc Thành</t>
  </si>
  <si>
    <t>Đặng Cẩm</t>
  </si>
  <si>
    <t>Hồ Trọng</t>
  </si>
  <si>
    <t>Sang</t>
  </si>
  <si>
    <t>Phan Quang</t>
  </si>
  <si>
    <t>Thắng</t>
  </si>
  <si>
    <t>Nguyễn Lê Hiếu</t>
  </si>
  <si>
    <t>Thịnh</t>
  </si>
  <si>
    <t>Phạm Nguyễn Phúc</t>
  </si>
  <si>
    <t>Đào Quốc</t>
  </si>
  <si>
    <t>Đỗ Minh</t>
  </si>
  <si>
    <t>Đoàn Nhã</t>
  </si>
  <si>
    <t>Huỳnh Thanh</t>
  </si>
  <si>
    <t>Huỳnh Tuấn</t>
  </si>
  <si>
    <t>Trương Thị Hải</t>
  </si>
  <si>
    <t>Yến</t>
  </si>
  <si>
    <t>Nguyễn Quỳnh</t>
  </si>
  <si>
    <t>Quách Hoàng</t>
  </si>
  <si>
    <t>Đặng Nhật Kiều</t>
  </si>
  <si>
    <t>Nguyễn Thái</t>
  </si>
  <si>
    <t>Phạm Phương</t>
  </si>
  <si>
    <t>Huỳnh Lê Bảo</t>
  </si>
  <si>
    <t>Trần Lê Thục</t>
  </si>
  <si>
    <t>Chi</t>
  </si>
  <si>
    <t>Trương Hồng Thụy</t>
  </si>
  <si>
    <t>Điển</t>
  </si>
  <si>
    <t>Võ Trường</t>
  </si>
  <si>
    <t>Duyên</t>
  </si>
  <si>
    <t>Trần Thị Mỹ</t>
  </si>
  <si>
    <t>Phan Trọng</t>
  </si>
  <si>
    <t>Đoàn Quang</t>
  </si>
  <si>
    <t>Phạm Vũ Minh</t>
  </si>
  <si>
    <t>Huỳnh Thị Kim</t>
  </si>
  <si>
    <t>Liên</t>
  </si>
  <si>
    <t>Nguyễn Thị Trà</t>
  </si>
  <si>
    <t>Dương Thị Bé</t>
  </si>
  <si>
    <t>Trần Ngọc Kim</t>
  </si>
  <si>
    <t>Võ Lê Ánh</t>
  </si>
  <si>
    <t>Ngọc</t>
  </si>
  <si>
    <t>Nguyễn Thị Bích</t>
  </si>
  <si>
    <t>Nguyệt</t>
  </si>
  <si>
    <t>Phan</t>
  </si>
  <si>
    <t>Lý Quỳnh</t>
  </si>
  <si>
    <t>Nhiên</t>
  </si>
  <si>
    <t>Hoàng Đình Khánh</t>
  </si>
  <si>
    <t>Nguyễn Diễm Tâm</t>
  </si>
  <si>
    <t>Trần Nguyễn Kim</t>
  </si>
  <si>
    <t>Nhung</t>
  </si>
  <si>
    <t>Trần Ngọc Thanh</t>
  </si>
  <si>
    <t>Thanh</t>
  </si>
  <si>
    <t>Nguyễn Long Thiên</t>
  </si>
  <si>
    <t>Võ Hải</t>
  </si>
  <si>
    <t>Võ Ngọc Bảo</t>
  </si>
  <si>
    <t>Bùi Nguyễn Kỳ</t>
  </si>
  <si>
    <t>Giàu</t>
  </si>
  <si>
    <t>Bùi Phước Phương</t>
  </si>
  <si>
    <t>Lưu Gia</t>
  </si>
  <si>
    <t>Nguyễn Thị Ngọc</t>
  </si>
  <si>
    <t>Nguyễn Đặng Phương</t>
  </si>
  <si>
    <t>Nguyễn Song</t>
  </si>
  <si>
    <t>Lê Tấn</t>
  </si>
  <si>
    <t>Phạm Đăng</t>
  </si>
  <si>
    <t>Phạm Lê Duy</t>
  </si>
  <si>
    <t>Lương Tuyết</t>
  </si>
  <si>
    <t>Mai Hoàng</t>
  </si>
  <si>
    <t>Lê Dương Mai</t>
  </si>
  <si>
    <t>Bùi Thụy Hồng</t>
  </si>
  <si>
    <t>Đoàn Thị</t>
  </si>
  <si>
    <t>Trần Nhật</t>
  </si>
  <si>
    <t>Quang</t>
  </si>
  <si>
    <t>Trương Thị Mỹ</t>
  </si>
  <si>
    <t>Tống Hoàng Trang</t>
  </si>
  <si>
    <t>Dương Chí</t>
  </si>
  <si>
    <t>Thành</t>
  </si>
  <si>
    <t>Trần Thị Bảo</t>
  </si>
  <si>
    <t>Thơ</t>
  </si>
  <si>
    <t>Thu</t>
  </si>
  <si>
    <t>Lê Minh</t>
  </si>
  <si>
    <t>Nguyễn Thị Minh</t>
  </si>
  <si>
    <t>Trần Thanh</t>
  </si>
  <si>
    <t>Võ Kiều Minh</t>
  </si>
  <si>
    <t>Hồng Vương Ngọc</t>
  </si>
  <si>
    <t>Nguyễn Lê Hoàng</t>
  </si>
  <si>
    <t>Phạm Ngọc Bảo</t>
  </si>
  <si>
    <t>Dương Thúy</t>
  </si>
  <si>
    <t>Hoàng Thị Thu</t>
  </si>
  <si>
    <t>Nguyễn Thủy</t>
  </si>
  <si>
    <t>Trần Phi</t>
  </si>
  <si>
    <t>Tuyết</t>
  </si>
  <si>
    <t>Đỗ Nguyễn Nhã</t>
  </si>
  <si>
    <t>Uyên</t>
  </si>
  <si>
    <t>Nguyễn Tú</t>
  </si>
  <si>
    <t>Phan Ngọc Phương</t>
  </si>
  <si>
    <t>Nguyễn Ngọc Quang</t>
  </si>
  <si>
    <t>Vinh</t>
  </si>
  <si>
    <t>Cao Thanh</t>
  </si>
  <si>
    <t>Bùi Nguyễn Tường</t>
  </si>
  <si>
    <t>Xuân</t>
  </si>
  <si>
    <t>Cai Gia</t>
  </si>
  <si>
    <t>Ý</t>
  </si>
  <si>
    <t>Lê Như</t>
  </si>
  <si>
    <t xml:space="preserve">Lớp: 22C2B-NNA2 Sĩ số:  49  Khoa: Khoa học cơ bản                                              </t>
  </si>
  <si>
    <t xml:space="preserve">Lớp:  22C2B-TKĐ1  Sĩ số:  69  Khoa: Công nghệ thông tin                                               </t>
  </si>
  <si>
    <t>Võ Thiên</t>
  </si>
  <si>
    <t>Bùi Tuấn</t>
  </si>
  <si>
    <t>Phạm Thư</t>
  </si>
  <si>
    <t>Đạo</t>
  </si>
  <si>
    <t>Phạm Văn</t>
  </si>
  <si>
    <t>Giáp</t>
  </si>
  <si>
    <t>Lê Ngọc</t>
  </si>
  <si>
    <t>Nguyễn Phi</t>
  </si>
  <si>
    <t>Dương Minh</t>
  </si>
  <si>
    <t>Nguyễn Vũ</t>
  </si>
  <si>
    <t>Phạm Khánh</t>
  </si>
  <si>
    <t>Dương Duy</t>
  </si>
  <si>
    <t>Nguyễn Đăng</t>
  </si>
  <si>
    <t>Lê Hoàng</t>
  </si>
  <si>
    <t>Dương Thành</t>
  </si>
  <si>
    <t>Sỹ</t>
  </si>
  <si>
    <t>Nguyễn Trường</t>
  </si>
  <si>
    <t>Thọ</t>
  </si>
  <si>
    <t>Nguyễn Phạm Minh</t>
  </si>
  <si>
    <t>Chương Thạch</t>
  </si>
  <si>
    <t>Vũ Quang</t>
  </si>
  <si>
    <t>Lâm Triều</t>
  </si>
  <si>
    <t xml:space="preserve">Lớp:  22C2B-CMT1 Sĩ số:  29  Khoa: Công nghệ thông tin                                               </t>
  </si>
  <si>
    <t>Ngô Hoàng Bảo</t>
  </si>
  <si>
    <t>Nguyễn Ngọc Bảo</t>
  </si>
  <si>
    <t>Nguyễn Nhất</t>
  </si>
  <si>
    <t>Võ Thị Trúc</t>
  </si>
  <si>
    <t>Vũ Quốc Hoàng</t>
  </si>
  <si>
    <t>Trần Chí</t>
  </si>
  <si>
    <t>Lê Đức Huy</t>
  </si>
  <si>
    <t>Huỳnh Văn</t>
  </si>
  <si>
    <t>Trần Thái Thành</t>
  </si>
  <si>
    <t>Hà Minh</t>
  </si>
  <si>
    <t>Nguyễn Việt</t>
  </si>
  <si>
    <t>Nguyễn Trí</t>
  </si>
  <si>
    <t>Lê Hoàng Anh</t>
  </si>
  <si>
    <t>Trà Anh</t>
  </si>
  <si>
    <t>Hiền</t>
  </si>
  <si>
    <t>Bùi Thanh Trí</t>
  </si>
  <si>
    <t>Trần</t>
  </si>
  <si>
    <t>Hoàn</t>
  </si>
  <si>
    <t>Ngô Quang Gia</t>
  </si>
  <si>
    <t>Trầm Gia</t>
  </si>
  <si>
    <t>Hồ Ngọc Bảo</t>
  </si>
  <si>
    <t>Nguyễn Hoàng Anh</t>
  </si>
  <si>
    <t>Đặng Huỳnh Phương</t>
  </si>
  <si>
    <t>Lê Xuân</t>
  </si>
  <si>
    <t>Đỗ Hoàng</t>
  </si>
  <si>
    <t>Nguyễn Trần</t>
  </si>
  <si>
    <t>Dung Kiến</t>
  </si>
  <si>
    <t>Quốc</t>
  </si>
  <si>
    <t>Phạm Quốc</t>
  </si>
  <si>
    <t>Nguyễn Thị Anh</t>
  </si>
  <si>
    <t>Lê Thị Thu</t>
  </si>
  <si>
    <t>Trịnh Minh</t>
  </si>
  <si>
    <t>Nguyễn Quang Trí</t>
  </si>
  <si>
    <t>Nguyễn Lê Phương</t>
  </si>
  <si>
    <t>Mai Trung</t>
  </si>
  <si>
    <t>Trực</t>
  </si>
  <si>
    <t>Trần Hoài</t>
  </si>
  <si>
    <t>Lương Thế</t>
  </si>
  <si>
    <t>Võ Ngọc Nhã</t>
  </si>
  <si>
    <t xml:space="preserve">Lớp:  22C2B-QTM1 Sĩ số:  45  Khoa: Công nghệ thông tin                                               </t>
  </si>
  <si>
    <t>TP. Hồ Chí Minh, ngày      tháng      năm 2023</t>
  </si>
  <si>
    <t>Lớp trưởng</t>
  </si>
  <si>
    <t>Lớp phó PT</t>
  </si>
  <si>
    <t>Lớp phó HT</t>
  </si>
  <si>
    <t>Tổ trưởng tổ 1</t>
  </si>
  <si>
    <t>Tổ trưởng tổ 2</t>
  </si>
  <si>
    <t>Tổ trưởng tổ 4</t>
  </si>
  <si>
    <t>Tổ trưởng tổ 3</t>
  </si>
  <si>
    <t>Lớp phó</t>
  </si>
  <si>
    <t>22005330</t>
  </si>
  <si>
    <t>22005331</t>
  </si>
  <si>
    <t>22005332</t>
  </si>
  <si>
    <t>22005333</t>
  </si>
  <si>
    <t>22005335</t>
  </si>
  <si>
    <t>22005336</t>
  </si>
  <si>
    <t>22005337</t>
  </si>
  <si>
    <t>22005338</t>
  </si>
  <si>
    <t>22005339</t>
  </si>
  <si>
    <t>22005342</t>
  </si>
  <si>
    <t>22005343</t>
  </si>
  <si>
    <t>22005347</t>
  </si>
  <si>
    <t>22005350</t>
  </si>
  <si>
    <t>22005351</t>
  </si>
  <si>
    <t>22005354</t>
  </si>
  <si>
    <t>22005356</t>
  </si>
  <si>
    <t>22005358</t>
  </si>
  <si>
    <t>22005359</t>
  </si>
  <si>
    <t>22005360</t>
  </si>
  <si>
    <t>22005361</t>
  </si>
  <si>
    <t>22005363</t>
  </si>
  <si>
    <t>22005365</t>
  </si>
  <si>
    <t>22005366</t>
  </si>
  <si>
    <t>22005367</t>
  </si>
  <si>
    <t>22005368</t>
  </si>
  <si>
    <t>22005369</t>
  </si>
  <si>
    <t>22005370</t>
  </si>
  <si>
    <t>22005371</t>
  </si>
  <si>
    <t>TP. Hồ Chí Minh, ngày  09 tháng 05 năm 2023</t>
  </si>
  <si>
    <t xml:space="preserve">Lớp: 22C2B-NNA1 Sĩ số:  28  Khoa: Khoa học cơ bản                                              </t>
  </si>
  <si>
    <r>
      <t>Học kỳ: I Năm học: 2022 - 2023</t>
    </r>
    <r>
      <rPr>
        <sz val="14"/>
        <rFont val="Times New Roman"/>
        <family val="1"/>
      </rPr>
      <t xml:space="preserve"> </t>
    </r>
  </si>
  <si>
    <t>Học kỳ: I Năm học: 2022 - 2023</t>
  </si>
  <si>
    <t>22004942</t>
  </si>
  <si>
    <t>22005613</t>
  </si>
  <si>
    <t>22004944</t>
  </si>
  <si>
    <t>22005600</t>
  </si>
  <si>
    <t>22005651</t>
  </si>
  <si>
    <t>22004950</t>
  </si>
  <si>
    <t>22004951</t>
  </si>
  <si>
    <t>22005576</t>
  </si>
  <si>
    <t>22004952</t>
  </si>
  <si>
    <t>22004954</t>
  </si>
  <si>
    <t>22004955</t>
  </si>
  <si>
    <t>22004956</t>
  </si>
  <si>
    <t>22005619</t>
  </si>
  <si>
    <t>TP. Hồ Chí Minh, ngày 10  tháng  05 năm 2023</t>
  </si>
  <si>
    <t>22005286</t>
  </si>
  <si>
    <t>22005287</t>
  </si>
  <si>
    <t>22005799</t>
  </si>
  <si>
    <t>22005288</t>
  </si>
  <si>
    <t>22005804</t>
  </si>
  <si>
    <t>22005290</t>
  </si>
  <si>
    <t>22005800</t>
  </si>
  <si>
    <t>22005291</t>
  </si>
  <si>
    <t>22005292</t>
  </si>
  <si>
    <t>22005293</t>
  </si>
  <si>
    <t>22005805</t>
  </si>
  <si>
    <t>22005294</t>
  </si>
  <si>
    <t>22005295</t>
  </si>
  <si>
    <t>22005296</t>
  </si>
  <si>
    <t>22005297</t>
  </si>
  <si>
    <t>22005298</t>
  </si>
  <si>
    <t>22005299</t>
  </si>
  <si>
    <t>22005300</t>
  </si>
  <si>
    <t>22005301</t>
  </si>
  <si>
    <t>22005302</t>
  </si>
  <si>
    <t>22005303</t>
  </si>
  <si>
    <t>22005304</t>
  </si>
  <si>
    <t>22005305</t>
  </si>
  <si>
    <t>22005705</t>
  </si>
  <si>
    <t>22005306</t>
  </si>
  <si>
    <t>22005307</t>
  </si>
  <si>
    <t>22005308</t>
  </si>
  <si>
    <t>22005806</t>
  </si>
  <si>
    <t>22005699</t>
  </si>
  <si>
    <t>22005310</t>
  </si>
  <si>
    <t>22005311</t>
  </si>
  <si>
    <t>22005801</t>
  </si>
  <si>
    <t>22005312</t>
  </si>
  <si>
    <t>22005313</t>
  </si>
  <si>
    <t>22005314</t>
  </si>
  <si>
    <t>22005315</t>
  </si>
  <si>
    <t>22005316</t>
  </si>
  <si>
    <t>22005317</t>
  </si>
  <si>
    <t>22005318</t>
  </si>
  <si>
    <t>22005319</t>
  </si>
  <si>
    <t>22005320</t>
  </si>
  <si>
    <t>22005321</t>
  </si>
  <si>
    <t>22005322</t>
  </si>
  <si>
    <t>22005323</t>
  </si>
  <si>
    <t>22005324</t>
  </si>
  <si>
    <t>22005325</t>
  </si>
  <si>
    <t>22005326</t>
  </si>
  <si>
    <t>22005327</t>
  </si>
  <si>
    <t>22005807</t>
  </si>
  <si>
    <t>22005328</t>
  </si>
  <si>
    <t>22005802</t>
  </si>
  <si>
    <t>22005329</t>
  </si>
  <si>
    <t>22005653</t>
  </si>
  <si>
    <t>22005803</t>
  </si>
  <si>
    <t>Đề nghị ngừng học</t>
  </si>
  <si>
    <t>TP. Hồ Chí Minh, ngày  11 tháng 05 năm 2023</t>
  </si>
  <si>
    <t xml:space="preserve">Lớp:  22C2B-LTM1 Sĩ số:  54  Khoa: Công nghệ thông tin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</si>
</sst>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b/>
      <sz val="11"/>
      <color indexed="8"/>
      <name val="Times New Roman"/>
      <family val="1"/>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26">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34">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32" fillId="0" borderId="0" xfId="0" applyFont="1" applyBorder="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10" fillId="3" borderId="4" xfId="0" applyFont="1" applyFill="1" applyBorder="1" applyAlignment="1">
      <alignment horizontal="left" vertical="center"/>
    </xf>
    <xf numFmtId="0" fontId="29" fillId="3" borderId="4" xfId="0" applyFont="1" applyFill="1" applyBorder="1" applyAlignment="1">
      <alignment horizontal="left" vertical="center"/>
    </xf>
    <xf numFmtId="0" fontId="10" fillId="0" borderId="2" xfId="0" applyFont="1" applyBorder="1" applyAlignment="1">
      <alignment horizontal="center" vertical="center"/>
    </xf>
    <xf numFmtId="0" fontId="10" fillId="0" borderId="24" xfId="0" applyFont="1" applyBorder="1" applyAlignment="1">
      <alignment vertical="center"/>
    </xf>
    <xf numFmtId="0" fontId="10" fillId="0" borderId="0" xfId="0" applyFont="1" applyBorder="1" applyAlignment="1">
      <alignment vertical="center"/>
    </xf>
    <xf numFmtId="0" fontId="33" fillId="0" borderId="24" xfId="0" applyFont="1" applyBorder="1" applyAlignment="1">
      <alignment vertical="center" wrapText="1"/>
    </xf>
    <xf numFmtId="0" fontId="33" fillId="0" borderId="25" xfId="0" applyFont="1" applyBorder="1" applyAlignment="1">
      <alignment vertical="center" wrapText="1"/>
    </xf>
    <xf numFmtId="0" fontId="33" fillId="0" borderId="2"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5"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right"/>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xf numFmtId="0" fontId="33" fillId="0" borderId="2" xfId="0" quotePrefix="1" applyFont="1" applyBorder="1" applyAlignment="1">
      <alignment horizontal="center" vertical="center"/>
    </xf>
    <xf numFmtId="0" fontId="33" fillId="4" borderId="2" xfId="0" quotePrefix="1" applyFont="1" applyFill="1" applyBorder="1" applyAlignment="1">
      <alignment horizontal="center" vertical="center"/>
    </xf>
    <xf numFmtId="0" fontId="33" fillId="0" borderId="0" xfId="0" applyFont="1" applyBorder="1" applyAlignment="1">
      <alignment vertical="center" wrapText="1"/>
    </xf>
    <xf numFmtId="0" fontId="33" fillId="2" borderId="2" xfId="0" quotePrefix="1" applyFont="1" applyFill="1" applyBorder="1" applyAlignment="1">
      <alignment horizontal="center" vertical="center"/>
    </xf>
    <xf numFmtId="0" fontId="33" fillId="0" borderId="9" xfId="0" applyFont="1" applyBorder="1" applyAlignment="1">
      <alignment vertical="center"/>
    </xf>
    <xf numFmtId="0" fontId="33" fillId="4" borderId="9" xfId="0" applyFont="1" applyFill="1" applyBorder="1" applyAlignment="1">
      <alignment vertical="center"/>
    </xf>
    <xf numFmtId="0" fontId="33" fillId="2" borderId="9" xfId="0" applyFont="1" applyFill="1" applyBorder="1" applyAlignment="1">
      <alignment vertical="center"/>
    </xf>
    <xf numFmtId="0" fontId="37" fillId="0" borderId="10" xfId="0" applyFont="1" applyBorder="1" applyAlignment="1">
      <alignment vertical="center"/>
    </xf>
    <xf numFmtId="0" fontId="37" fillId="4" borderId="10" xfId="0" applyFont="1" applyFill="1" applyBorder="1" applyAlignment="1">
      <alignment vertical="center"/>
    </xf>
    <xf numFmtId="0" fontId="37" fillId="2" borderId="10" xfId="0" applyFont="1" applyFill="1" applyBorder="1" applyAlignment="1">
      <alignment vertical="center"/>
    </xf>
    <xf numFmtId="2" fontId="25" fillId="0" borderId="2" xfId="0" applyNumberFormat="1" applyFont="1" applyBorder="1" applyAlignment="1">
      <alignment horizontal="center" vertical="center"/>
    </xf>
    <xf numFmtId="2" fontId="25" fillId="0" borderId="22" xfId="0" applyNumberFormat="1"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4">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zoomScaleSheetLayoutView="100" workbookViewId="0">
      <selection activeCell="B78" sqref="B78"/>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90"/>
      <c r="B2" s="90"/>
      <c r="C2" s="91"/>
      <c r="D2" s="91"/>
      <c r="E2" s="91"/>
      <c r="F2" s="91"/>
      <c r="G2" s="91"/>
      <c r="H2" s="3"/>
      <c r="I2" s="3"/>
      <c r="J2" s="3"/>
      <c r="K2" s="3"/>
      <c r="L2" s="3"/>
      <c r="M2" s="3"/>
      <c r="N2" s="3"/>
      <c r="O2" s="3"/>
      <c r="P2" s="3"/>
      <c r="Q2" s="3"/>
      <c r="R2" s="3"/>
      <c r="S2" s="3"/>
      <c r="T2" s="3"/>
    </row>
    <row r="3" spans="1:20" ht="9.9499999999999993" customHeight="1">
      <c r="A3" s="91"/>
      <c r="B3" s="91"/>
      <c r="C3" s="92"/>
      <c r="D3" s="92"/>
      <c r="E3" s="92"/>
      <c r="F3" s="92"/>
      <c r="G3" s="92"/>
      <c r="H3" s="3"/>
      <c r="I3" s="3"/>
      <c r="J3" s="3"/>
      <c r="K3" s="3"/>
      <c r="L3" s="3"/>
      <c r="M3" s="3"/>
      <c r="N3" s="3"/>
      <c r="O3" s="3"/>
      <c r="P3" s="3"/>
      <c r="Q3" s="3"/>
      <c r="R3" s="3"/>
      <c r="S3" s="3"/>
      <c r="T3" s="3"/>
    </row>
    <row r="4" spans="1:20" ht="21.95" customHeight="1">
      <c r="A4" s="93" t="s">
        <v>61</v>
      </c>
      <c r="B4" s="93"/>
      <c r="C4" s="93"/>
      <c r="D4" s="93"/>
      <c r="E4" s="93"/>
      <c r="F4" s="93"/>
      <c r="G4" s="93"/>
      <c r="H4" s="5"/>
      <c r="I4" s="5"/>
      <c r="J4" s="5"/>
      <c r="K4" s="5"/>
      <c r="L4" s="5"/>
      <c r="M4" s="5"/>
      <c r="N4" s="5"/>
      <c r="O4" s="5"/>
      <c r="P4" s="5"/>
      <c r="Q4" s="5"/>
      <c r="R4" s="5"/>
      <c r="S4" s="5"/>
      <c r="T4" s="5"/>
    </row>
    <row r="5" spans="1:20" s="8" customFormat="1" ht="15" customHeight="1">
      <c r="A5" s="6"/>
      <c r="B5" s="86" t="s">
        <v>9</v>
      </c>
      <c r="C5" s="86"/>
      <c r="D5" s="6"/>
      <c r="E5" s="6"/>
      <c r="F5" s="6"/>
      <c r="G5" s="39"/>
      <c r="H5" s="7"/>
      <c r="I5" s="7"/>
      <c r="J5" s="7"/>
      <c r="K5" s="7"/>
      <c r="L5" s="7"/>
      <c r="M5" s="7"/>
      <c r="N5" s="7"/>
      <c r="O5" s="7"/>
      <c r="P5" s="7"/>
      <c r="Q5" s="7"/>
      <c r="R5" s="7"/>
      <c r="S5" s="7"/>
      <c r="T5" s="7"/>
    </row>
    <row r="6" spans="1:20" s="8" customFormat="1" ht="15" customHeight="1">
      <c r="A6" s="9"/>
      <c r="B6" s="87" t="s">
        <v>49</v>
      </c>
      <c r="C6" s="87"/>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79"/>
      <c r="B10" s="22" t="s">
        <v>50</v>
      </c>
      <c r="C10" s="28">
        <v>10</v>
      </c>
      <c r="D10" s="40"/>
      <c r="E10" s="14"/>
      <c r="F10" s="14"/>
      <c r="G10" s="14"/>
    </row>
    <row r="11" spans="1:20" s="12" customFormat="1" ht="14.1" customHeight="1">
      <c r="A11" s="80"/>
      <c r="B11" s="29" t="s">
        <v>96</v>
      </c>
      <c r="C11" s="28" t="s">
        <v>70</v>
      </c>
      <c r="D11" s="40"/>
      <c r="E11" s="14"/>
      <c r="F11" s="14"/>
      <c r="G11" s="14"/>
    </row>
    <row r="12" spans="1:20" s="12" customFormat="1" ht="14.1" customHeight="1">
      <c r="A12" s="80"/>
      <c r="B12" s="29" t="s">
        <v>72</v>
      </c>
      <c r="C12" s="28" t="s">
        <v>71</v>
      </c>
      <c r="D12" s="40"/>
      <c r="E12" s="14"/>
      <c r="F12" s="14"/>
      <c r="G12" s="14"/>
    </row>
    <row r="13" spans="1:20" s="12" customFormat="1" ht="14.1" customHeight="1">
      <c r="A13" s="80"/>
      <c r="B13" s="29" t="s">
        <v>97</v>
      </c>
      <c r="C13" s="28">
        <v>-2</v>
      </c>
      <c r="D13" s="40"/>
      <c r="E13" s="14"/>
      <c r="F13" s="14"/>
      <c r="G13" s="14"/>
    </row>
    <row r="14" spans="1:20" s="12" customFormat="1" ht="14.1" customHeight="1">
      <c r="A14" s="80"/>
      <c r="B14" s="21" t="s">
        <v>20</v>
      </c>
      <c r="C14" s="13">
        <v>-3</v>
      </c>
      <c r="D14" s="40"/>
      <c r="E14" s="14"/>
      <c r="F14" s="14"/>
      <c r="G14" s="14"/>
    </row>
    <row r="15" spans="1:20" s="12" customFormat="1" ht="14.1" customHeight="1">
      <c r="A15" s="81"/>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79"/>
      <c r="B17" s="30" t="s">
        <v>86</v>
      </c>
      <c r="C17" s="28">
        <v>5</v>
      </c>
      <c r="D17" s="40"/>
      <c r="E17" s="14"/>
      <c r="F17" s="14"/>
      <c r="G17" s="14"/>
    </row>
    <row r="18" spans="1:7" s="12" customFormat="1" ht="14.1" customHeight="1">
      <c r="A18" s="80"/>
      <c r="B18" s="30" t="s">
        <v>87</v>
      </c>
      <c r="C18" s="28">
        <v>5</v>
      </c>
      <c r="D18" s="40"/>
      <c r="E18" s="14"/>
      <c r="F18" s="14"/>
      <c r="G18" s="14"/>
    </row>
    <row r="19" spans="1:7" s="12" customFormat="1" ht="14.1" customHeight="1">
      <c r="A19" s="81"/>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79"/>
      <c r="B21" s="22" t="s">
        <v>22</v>
      </c>
      <c r="C21" s="28">
        <v>5</v>
      </c>
      <c r="D21" s="40"/>
      <c r="E21" s="14"/>
      <c r="F21" s="14"/>
      <c r="G21" s="14"/>
    </row>
    <row r="22" spans="1:7" s="12" customFormat="1" ht="14.1" customHeight="1">
      <c r="A22" s="81"/>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79"/>
      <c r="B26" s="21" t="s">
        <v>25</v>
      </c>
      <c r="C26" s="13">
        <v>10</v>
      </c>
      <c r="D26" s="40"/>
      <c r="E26" s="14"/>
      <c r="F26" s="14"/>
      <c r="G26" s="14"/>
    </row>
    <row r="27" spans="1:7" s="12" customFormat="1" ht="14.1" customHeight="1">
      <c r="A27" s="80"/>
      <c r="B27" s="21" t="s">
        <v>26</v>
      </c>
      <c r="C27" s="13">
        <v>9</v>
      </c>
      <c r="D27" s="40"/>
      <c r="E27" s="14"/>
      <c r="F27" s="14"/>
      <c r="G27" s="14"/>
    </row>
    <row r="28" spans="1:7" s="12" customFormat="1" ht="14.1" customHeight="1">
      <c r="A28" s="80"/>
      <c r="B28" s="21" t="s">
        <v>27</v>
      </c>
      <c r="C28" s="13">
        <v>8</v>
      </c>
      <c r="D28" s="40"/>
      <c r="E28" s="14"/>
      <c r="F28" s="14"/>
      <c r="G28" s="14"/>
    </row>
    <row r="29" spans="1:7" s="12" customFormat="1" ht="14.1" customHeight="1">
      <c r="A29" s="80"/>
      <c r="B29" s="21" t="s">
        <v>28</v>
      </c>
      <c r="C29" s="13">
        <v>7</v>
      </c>
      <c r="D29" s="40"/>
      <c r="E29" s="14"/>
      <c r="F29" s="14"/>
      <c r="G29" s="14"/>
    </row>
    <row r="30" spans="1:7" s="12" customFormat="1" ht="14.1" customHeight="1">
      <c r="A30" s="80"/>
      <c r="B30" s="21" t="s">
        <v>29</v>
      </c>
      <c r="C30" s="13">
        <v>6</v>
      </c>
      <c r="D30" s="40"/>
      <c r="E30" s="14"/>
      <c r="F30" s="14"/>
      <c r="G30" s="14"/>
    </row>
    <row r="31" spans="1:7" s="12" customFormat="1" ht="14.1" customHeight="1">
      <c r="A31" s="81"/>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79"/>
      <c r="B37" s="29" t="s">
        <v>125</v>
      </c>
      <c r="C37" s="28">
        <v>5</v>
      </c>
      <c r="D37" s="40"/>
      <c r="E37" s="14"/>
      <c r="F37" s="14"/>
      <c r="G37" s="14"/>
    </row>
    <row r="38" spans="1:7" s="12" customFormat="1" ht="14.1" customHeight="1">
      <c r="A38" s="80"/>
      <c r="B38" s="35" t="s">
        <v>109</v>
      </c>
      <c r="C38" s="28">
        <v>5</v>
      </c>
      <c r="D38" s="40"/>
      <c r="E38" s="14"/>
      <c r="F38" s="14"/>
      <c r="G38" s="14"/>
    </row>
    <row r="39" spans="1:7" s="12" customFormat="1" ht="14.1" customHeight="1">
      <c r="A39" s="80"/>
      <c r="B39" s="29" t="s">
        <v>76</v>
      </c>
      <c r="C39" s="28">
        <v>5</v>
      </c>
      <c r="D39" s="40"/>
      <c r="E39" s="14"/>
      <c r="F39" s="14"/>
      <c r="G39" s="14"/>
    </row>
    <row r="40" spans="1:7" s="12" customFormat="1" ht="14.1" customHeight="1">
      <c r="A40" s="80"/>
      <c r="B40" s="29" t="s">
        <v>65</v>
      </c>
      <c r="C40" s="28">
        <v>5</v>
      </c>
      <c r="D40" s="40"/>
      <c r="E40" s="14"/>
      <c r="F40" s="14"/>
      <c r="G40" s="14"/>
    </row>
    <row r="41" spans="1:7" s="12" customFormat="1" ht="14.1" customHeight="1">
      <c r="A41" s="80"/>
      <c r="B41" s="29" t="s">
        <v>77</v>
      </c>
      <c r="C41" s="28">
        <v>5</v>
      </c>
      <c r="D41" s="40"/>
      <c r="E41" s="14"/>
      <c r="F41" s="14"/>
      <c r="G41" s="14"/>
    </row>
    <row r="42" spans="1:7" s="12" customFormat="1" ht="14.1" customHeight="1">
      <c r="A42" s="80"/>
      <c r="B42" s="29" t="s">
        <v>66</v>
      </c>
      <c r="C42" s="28">
        <v>5</v>
      </c>
      <c r="D42" s="40"/>
      <c r="E42" s="14"/>
      <c r="F42" s="14"/>
      <c r="G42" s="14"/>
    </row>
    <row r="43" spans="1:7" s="12" customFormat="1" ht="25.5">
      <c r="A43" s="80"/>
      <c r="B43" s="31" t="s">
        <v>80</v>
      </c>
      <c r="C43" s="28">
        <v>5</v>
      </c>
      <c r="D43" s="40"/>
      <c r="E43" s="14"/>
      <c r="F43" s="14"/>
      <c r="G43" s="14"/>
    </row>
    <row r="44" spans="1:7" s="12" customFormat="1" ht="14.1" customHeight="1">
      <c r="A44" s="80"/>
      <c r="B44" s="32" t="s">
        <v>89</v>
      </c>
      <c r="C44" s="13">
        <v>5</v>
      </c>
      <c r="D44" s="40"/>
      <c r="E44" s="14"/>
      <c r="F44" s="14"/>
      <c r="G44" s="14"/>
    </row>
    <row r="45" spans="1:7" s="12" customFormat="1" ht="14.1" customHeight="1">
      <c r="A45" s="81"/>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79"/>
      <c r="B47" s="36" t="s">
        <v>99</v>
      </c>
      <c r="C47" s="37">
        <v>-1</v>
      </c>
      <c r="D47" s="40"/>
      <c r="E47" s="14"/>
      <c r="F47" s="14"/>
      <c r="G47" s="14"/>
    </row>
    <row r="48" spans="1:7" s="12" customFormat="1" ht="14.1" customHeight="1">
      <c r="A48" s="80"/>
      <c r="B48" s="21" t="s">
        <v>33</v>
      </c>
      <c r="C48" s="13">
        <v>-2</v>
      </c>
      <c r="D48" s="40"/>
      <c r="E48" s="14"/>
      <c r="F48" s="14"/>
      <c r="G48" s="14"/>
    </row>
    <row r="49" spans="1:7" s="12" customFormat="1" ht="14.1" customHeight="1">
      <c r="A49" s="80"/>
      <c r="B49" s="21" t="s">
        <v>34</v>
      </c>
      <c r="C49" s="13">
        <v>-5</v>
      </c>
      <c r="D49" s="40"/>
      <c r="E49" s="14"/>
      <c r="F49" s="14"/>
      <c r="G49" s="14"/>
    </row>
    <row r="50" spans="1:7" s="12" customFormat="1" ht="14.1" customHeight="1">
      <c r="A50" s="80"/>
      <c r="B50" s="36" t="s">
        <v>110</v>
      </c>
      <c r="C50" s="13">
        <v>-5</v>
      </c>
      <c r="D50" s="40"/>
      <c r="E50" s="14"/>
      <c r="F50" s="14"/>
      <c r="G50" s="14"/>
    </row>
    <row r="51" spans="1:7" s="12" customFormat="1" ht="14.1" customHeight="1">
      <c r="A51" s="80"/>
      <c r="B51" s="21" t="s">
        <v>35</v>
      </c>
      <c r="C51" s="13">
        <v>-5</v>
      </c>
      <c r="D51" s="40"/>
      <c r="E51" s="14"/>
      <c r="F51" s="14"/>
      <c r="G51" s="14"/>
    </row>
    <row r="52" spans="1:7" s="12" customFormat="1" ht="14.1" customHeight="1">
      <c r="A52" s="80"/>
      <c r="B52" s="21" t="s">
        <v>36</v>
      </c>
      <c r="C52" s="13">
        <v>-2</v>
      </c>
      <c r="D52" s="40"/>
      <c r="E52" s="14"/>
      <c r="F52" s="14"/>
      <c r="G52" s="14"/>
    </row>
    <row r="53" spans="1:7" s="12" customFormat="1" ht="14.1" customHeight="1">
      <c r="A53" s="80"/>
      <c r="B53" s="21" t="s">
        <v>37</v>
      </c>
      <c r="C53" s="13">
        <v>-10</v>
      </c>
      <c r="D53" s="40"/>
      <c r="E53" s="14"/>
      <c r="F53" s="14"/>
      <c r="G53" s="14"/>
    </row>
    <row r="54" spans="1:7" s="12" customFormat="1" ht="14.1" customHeight="1">
      <c r="A54" s="81"/>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89"/>
      <c r="B58" s="30" t="s">
        <v>111</v>
      </c>
      <c r="C58" s="13">
        <v>4</v>
      </c>
      <c r="D58" s="40"/>
      <c r="E58" s="14"/>
      <c r="F58" s="14"/>
      <c r="G58" s="14"/>
    </row>
    <row r="59" spans="1:7" s="12" customFormat="1" ht="24.95" customHeight="1">
      <c r="A59" s="89"/>
      <c r="B59" s="30" t="s">
        <v>90</v>
      </c>
      <c r="C59" s="13">
        <v>5</v>
      </c>
      <c r="D59" s="40"/>
      <c r="E59" s="14"/>
      <c r="F59" s="14"/>
      <c r="G59" s="14"/>
    </row>
    <row r="60" spans="1:7" s="12" customFormat="1" ht="24.95" customHeight="1">
      <c r="A60" s="89"/>
      <c r="B60" s="30" t="s">
        <v>91</v>
      </c>
      <c r="C60" s="13">
        <v>10</v>
      </c>
      <c r="D60" s="40"/>
      <c r="E60" s="14"/>
      <c r="F60" s="14"/>
      <c r="G60" s="14"/>
    </row>
    <row r="61" spans="1:7" s="12" customFormat="1" ht="24.95" customHeight="1">
      <c r="A61" s="89"/>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79"/>
      <c r="B63" s="36" t="s">
        <v>100</v>
      </c>
      <c r="C63" s="37">
        <v>5</v>
      </c>
      <c r="D63" s="40"/>
      <c r="E63" s="14"/>
      <c r="F63" s="14"/>
      <c r="G63" s="14"/>
    </row>
    <row r="64" spans="1:7" s="12" customFormat="1" ht="14.1" customHeight="1">
      <c r="A64" s="80"/>
      <c r="B64" s="29" t="s">
        <v>40</v>
      </c>
      <c r="C64" s="28">
        <v>5</v>
      </c>
      <c r="D64" s="40"/>
      <c r="E64" s="14"/>
      <c r="F64" s="14"/>
      <c r="G64" s="14"/>
    </row>
    <row r="65" spans="1:7" s="12" customFormat="1" ht="14.1" customHeight="1">
      <c r="A65" s="80"/>
      <c r="B65" s="21" t="s">
        <v>43</v>
      </c>
      <c r="C65" s="13">
        <v>5</v>
      </c>
      <c r="D65" s="40"/>
      <c r="E65" s="14"/>
      <c r="F65" s="14"/>
      <c r="G65" s="14"/>
    </row>
    <row r="66" spans="1:7" s="12" customFormat="1" ht="14.1" customHeight="1">
      <c r="A66" s="80"/>
      <c r="B66" s="32" t="s">
        <v>92</v>
      </c>
      <c r="C66" s="13">
        <v>5</v>
      </c>
      <c r="D66" s="40"/>
      <c r="E66" s="14"/>
      <c r="F66" s="14"/>
      <c r="G66" s="14"/>
    </row>
    <row r="67" spans="1:7" s="12" customFormat="1" ht="14.1" customHeight="1">
      <c r="A67" s="80"/>
      <c r="B67" s="32" t="s">
        <v>112</v>
      </c>
      <c r="C67" s="13">
        <v>5</v>
      </c>
      <c r="D67" s="40"/>
      <c r="E67" s="14"/>
      <c r="F67" s="14"/>
      <c r="G67" s="14"/>
    </row>
    <row r="68" spans="1:7" s="12" customFormat="1" ht="14.1" customHeight="1">
      <c r="A68" s="80"/>
      <c r="B68" s="21" t="s">
        <v>95</v>
      </c>
      <c r="C68" s="37">
        <v>5</v>
      </c>
      <c r="D68" s="40"/>
      <c r="E68" s="14"/>
      <c r="F68" s="14"/>
      <c r="G68" s="14"/>
    </row>
    <row r="69" spans="1:7" s="12" customFormat="1" ht="25.5">
      <c r="A69" s="81"/>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79"/>
      <c r="B77" s="30" t="s">
        <v>93</v>
      </c>
      <c r="C77" s="13">
        <v>10</v>
      </c>
      <c r="D77" s="40"/>
      <c r="E77" s="14"/>
      <c r="F77" s="14"/>
      <c r="G77" s="14"/>
    </row>
    <row r="78" spans="1:7" s="12" customFormat="1" ht="24.95" customHeight="1">
      <c r="A78" s="80"/>
      <c r="B78" s="30" t="s">
        <v>94</v>
      </c>
      <c r="C78" s="13">
        <v>8</v>
      </c>
      <c r="D78" s="40"/>
      <c r="E78" s="14"/>
      <c r="F78" s="14"/>
      <c r="G78" s="14"/>
    </row>
    <row r="79" spans="1:7" s="12" customFormat="1" ht="14.1" customHeight="1">
      <c r="A79" s="80"/>
      <c r="B79" s="21" t="s">
        <v>54</v>
      </c>
      <c r="C79" s="13">
        <v>6</v>
      </c>
      <c r="D79" s="40"/>
      <c r="E79" s="14"/>
      <c r="F79" s="14"/>
      <c r="G79" s="14"/>
    </row>
    <row r="80" spans="1:7" s="12" customFormat="1" ht="14.1" customHeight="1">
      <c r="A80" s="80"/>
      <c r="B80" s="21" t="s">
        <v>44</v>
      </c>
      <c r="C80" s="13">
        <v>4</v>
      </c>
      <c r="D80" s="40"/>
      <c r="E80" s="14"/>
      <c r="F80" s="14"/>
      <c r="G80" s="14"/>
    </row>
    <row r="81" spans="1:7" s="12" customFormat="1" ht="24.95" customHeight="1">
      <c r="A81" s="80"/>
      <c r="B81" s="22" t="s">
        <v>55</v>
      </c>
      <c r="C81" s="13">
        <v>5</v>
      </c>
      <c r="D81" s="40"/>
      <c r="E81" s="14"/>
      <c r="F81" s="14"/>
      <c r="G81" s="14"/>
    </row>
    <row r="82" spans="1:7" s="12" customFormat="1" ht="14.1" customHeight="1">
      <c r="A82" s="80"/>
      <c r="B82" s="31" t="s">
        <v>81</v>
      </c>
      <c r="C82" s="28">
        <v>5</v>
      </c>
      <c r="D82" s="40"/>
      <c r="E82" s="14"/>
      <c r="F82" s="14"/>
      <c r="G82" s="14"/>
    </row>
    <row r="83" spans="1:7" s="12" customFormat="1" ht="14.1" customHeight="1">
      <c r="A83" s="80"/>
      <c r="B83" s="31" t="s">
        <v>45</v>
      </c>
      <c r="C83" s="28">
        <v>10</v>
      </c>
      <c r="D83" s="40"/>
      <c r="E83" s="14"/>
      <c r="F83" s="14"/>
      <c r="G83" s="14"/>
    </row>
    <row r="84" spans="1:7" s="12" customFormat="1" ht="14.1" customHeight="1">
      <c r="A84" s="80"/>
      <c r="B84" s="29" t="s">
        <v>53</v>
      </c>
      <c r="C84" s="28">
        <v>5</v>
      </c>
      <c r="D84" s="40"/>
      <c r="E84" s="14"/>
      <c r="F84" s="14"/>
      <c r="G84" s="14"/>
    </row>
    <row r="85" spans="1:7" s="12" customFormat="1" ht="14.1" customHeight="1">
      <c r="A85" s="80"/>
      <c r="B85" s="29" t="s">
        <v>63</v>
      </c>
      <c r="C85" s="28">
        <v>5</v>
      </c>
      <c r="D85" s="40"/>
      <c r="E85" s="14"/>
      <c r="F85" s="14"/>
      <c r="G85" s="14"/>
    </row>
    <row r="86" spans="1:7" s="12" customFormat="1" ht="25.5">
      <c r="A86" s="80"/>
      <c r="B86" s="38" t="s">
        <v>120</v>
      </c>
      <c r="C86" s="28">
        <v>5</v>
      </c>
      <c r="D86" s="40"/>
      <c r="E86" s="14"/>
      <c r="F86" s="14"/>
      <c r="G86" s="14"/>
    </row>
    <row r="87" spans="1:7" s="12" customFormat="1" ht="14.1" customHeight="1">
      <c r="A87" s="80"/>
      <c r="B87" s="29" t="s">
        <v>46</v>
      </c>
      <c r="C87" s="28">
        <v>5</v>
      </c>
      <c r="D87" s="40"/>
      <c r="E87" s="14"/>
      <c r="F87" s="14"/>
      <c r="G87" s="14"/>
    </row>
    <row r="88" spans="1:7" s="12" customFormat="1" ht="14.1" customHeight="1">
      <c r="A88" s="80"/>
      <c r="B88" s="31" t="s">
        <v>56</v>
      </c>
      <c r="C88" s="28">
        <v>5</v>
      </c>
      <c r="D88" s="40"/>
      <c r="E88" s="14"/>
      <c r="F88" s="14"/>
      <c r="G88" s="14"/>
    </row>
    <row r="89" spans="1:7" s="12" customFormat="1" ht="14.1" customHeight="1">
      <c r="A89" s="80"/>
      <c r="B89" s="31" t="s">
        <v>57</v>
      </c>
      <c r="C89" s="28">
        <v>3</v>
      </c>
      <c r="D89" s="40"/>
      <c r="E89" s="14"/>
      <c r="F89" s="14"/>
      <c r="G89" s="14"/>
    </row>
    <row r="90" spans="1:7" s="12" customFormat="1" ht="14.1" customHeight="1">
      <c r="A90" s="80"/>
      <c r="B90" s="31" t="s">
        <v>47</v>
      </c>
      <c r="C90" s="28">
        <v>5</v>
      </c>
      <c r="D90" s="40"/>
      <c r="E90" s="14"/>
      <c r="F90" s="14"/>
      <c r="G90" s="14"/>
    </row>
    <row r="91" spans="1:7" s="12" customFormat="1" ht="14.1" customHeight="1">
      <c r="A91" s="80"/>
      <c r="B91" s="31" t="s">
        <v>58</v>
      </c>
      <c r="C91" s="28">
        <v>3</v>
      </c>
      <c r="D91" s="40"/>
      <c r="E91" s="14"/>
      <c r="F91" s="14"/>
      <c r="G91" s="14"/>
    </row>
    <row r="92" spans="1:7" s="12" customFormat="1" ht="14.1" customHeight="1">
      <c r="A92" s="81"/>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79"/>
      <c r="B94" s="36" t="s">
        <v>114</v>
      </c>
      <c r="C94" s="28">
        <v>5</v>
      </c>
      <c r="D94" s="40"/>
      <c r="E94" s="14"/>
      <c r="F94" s="14"/>
      <c r="G94" s="14"/>
    </row>
    <row r="95" spans="1:7" s="12" customFormat="1" ht="14.1" customHeight="1">
      <c r="A95" s="80"/>
      <c r="B95" s="36" t="s">
        <v>115</v>
      </c>
      <c r="C95" s="28">
        <v>5</v>
      </c>
      <c r="D95" s="40"/>
      <c r="E95" s="14"/>
      <c r="F95" s="14"/>
      <c r="G95" s="14"/>
    </row>
    <row r="96" spans="1:7" s="12" customFormat="1" ht="14.1" customHeight="1">
      <c r="A96" s="80"/>
      <c r="B96" s="36" t="s">
        <v>116</v>
      </c>
      <c r="C96" s="28">
        <v>10</v>
      </c>
      <c r="D96" s="40"/>
      <c r="E96" s="14"/>
      <c r="F96" s="14"/>
      <c r="G96" s="14"/>
    </row>
    <row r="97" spans="1:7" s="12" customFormat="1" ht="14.1" customHeight="1">
      <c r="A97" s="81"/>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79"/>
      <c r="B99" s="36" t="s">
        <v>117</v>
      </c>
      <c r="C99" s="28">
        <v>5</v>
      </c>
      <c r="D99" s="40"/>
      <c r="E99" s="14"/>
      <c r="F99" s="14"/>
      <c r="G99" s="14"/>
    </row>
    <row r="100" spans="1:7" s="12" customFormat="1" ht="14.1" customHeight="1">
      <c r="A100" s="81"/>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2"/>
      <c r="B103" s="32" t="s">
        <v>122</v>
      </c>
      <c r="C103" s="28">
        <v>20</v>
      </c>
      <c r="D103" s="40"/>
      <c r="E103" s="14"/>
      <c r="F103" s="14"/>
      <c r="G103" s="14"/>
    </row>
    <row r="104" spans="1:7" s="12" customFormat="1" ht="14.1" customHeight="1">
      <c r="A104" s="83"/>
      <c r="B104" s="32" t="s">
        <v>121</v>
      </c>
      <c r="C104" s="28">
        <v>10</v>
      </c>
      <c r="D104" s="40"/>
      <c r="E104" s="14"/>
      <c r="F104" s="14"/>
      <c r="G104" s="14"/>
    </row>
    <row r="105" spans="1:7" s="12" customFormat="1" ht="14.1" customHeight="1">
      <c r="A105" s="83"/>
      <c r="B105" s="36" t="s">
        <v>119</v>
      </c>
      <c r="C105" s="37">
        <v>10</v>
      </c>
      <c r="D105" s="40"/>
      <c r="E105" s="14"/>
      <c r="F105" s="14"/>
      <c r="G105" s="14"/>
    </row>
    <row r="106" spans="1:7" s="12" customFormat="1" ht="14.1" customHeight="1">
      <c r="A106" s="83"/>
      <c r="B106" s="36" t="s">
        <v>105</v>
      </c>
      <c r="C106" s="37">
        <v>10</v>
      </c>
      <c r="D106" s="40"/>
      <c r="E106" s="14"/>
      <c r="F106" s="14"/>
      <c r="G106" s="14"/>
    </row>
    <row r="107" spans="1:7" s="12" customFormat="1" ht="14.1" customHeight="1">
      <c r="A107" s="83"/>
      <c r="B107" s="36" t="s">
        <v>126</v>
      </c>
      <c r="C107" s="37">
        <v>5</v>
      </c>
      <c r="D107" s="40"/>
      <c r="E107" s="14"/>
      <c r="F107" s="14"/>
      <c r="G107" s="14"/>
    </row>
    <row r="108" spans="1:7" s="12" customFormat="1" ht="14.1" customHeight="1">
      <c r="A108" s="83"/>
      <c r="B108" s="36" t="s">
        <v>106</v>
      </c>
      <c r="C108" s="37">
        <v>5</v>
      </c>
      <c r="D108" s="40"/>
      <c r="E108" s="14"/>
      <c r="F108" s="14"/>
      <c r="G108" s="14"/>
    </row>
    <row r="109" spans="1:7" s="12" customFormat="1" ht="14.1" customHeight="1">
      <c r="A109" s="83"/>
      <c r="B109" s="36" t="s">
        <v>107</v>
      </c>
      <c r="C109" s="37">
        <v>10</v>
      </c>
      <c r="D109" s="40"/>
      <c r="E109" s="14"/>
      <c r="F109" s="14"/>
      <c r="G109" s="14"/>
    </row>
    <row r="110" spans="1:7" s="12" customFormat="1" ht="14.1" customHeight="1">
      <c r="A110" s="84"/>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88" t="s">
        <v>60</v>
      </c>
      <c r="D113" s="88"/>
      <c r="E113" s="88"/>
      <c r="F113" s="88"/>
      <c r="G113" s="88"/>
    </row>
    <row r="114" spans="1:7" ht="15" customHeight="1">
      <c r="B114" s="23" t="s">
        <v>16</v>
      </c>
      <c r="C114" s="85" t="s">
        <v>128</v>
      </c>
      <c r="D114" s="85"/>
      <c r="E114" s="85"/>
      <c r="F114" s="85"/>
      <c r="G114" s="85"/>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view="pageBreakPreview" zoomScaleNormal="100" zoomScaleSheetLayoutView="100" workbookViewId="0">
      <selection sqref="A1:XFD104857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1" t="s">
        <v>134</v>
      </c>
      <c r="B2" s="121"/>
      <c r="C2" s="121"/>
      <c r="D2" s="121"/>
      <c r="E2" s="92" t="s">
        <v>135</v>
      </c>
      <c r="F2" s="92"/>
      <c r="G2" s="92"/>
      <c r="H2" s="92"/>
      <c r="I2" s="92"/>
      <c r="J2" s="3"/>
      <c r="K2" s="3"/>
      <c r="L2" s="3"/>
      <c r="M2" s="3"/>
      <c r="N2" s="3"/>
      <c r="O2" s="3"/>
      <c r="P2" s="3"/>
      <c r="Q2" s="3"/>
      <c r="R2" s="3"/>
      <c r="S2" s="3"/>
      <c r="T2" s="3"/>
    </row>
    <row r="3" spans="1:20" ht="17.100000000000001" customHeight="1">
      <c r="A3" s="92" t="s">
        <v>136</v>
      </c>
      <c r="B3" s="92"/>
      <c r="C3" s="92"/>
      <c r="D3" s="92"/>
      <c r="E3" s="93" t="s">
        <v>137</v>
      </c>
      <c r="F3" s="93"/>
      <c r="G3" s="93"/>
      <c r="H3" s="93"/>
      <c r="I3" s="93"/>
      <c r="J3" s="3"/>
      <c r="K3" s="3"/>
      <c r="L3" s="3"/>
      <c r="M3" s="3"/>
      <c r="N3" s="3"/>
      <c r="O3" s="3"/>
      <c r="P3" s="3"/>
      <c r="Q3" s="3"/>
      <c r="R3" s="3"/>
      <c r="S3" s="3"/>
      <c r="T3" s="3"/>
    </row>
    <row r="4" spans="1:20" ht="17.100000000000001" customHeight="1">
      <c r="A4" s="92" t="s">
        <v>138</v>
      </c>
      <c r="B4" s="92"/>
      <c r="C4" s="92"/>
      <c r="D4" s="92"/>
      <c r="E4" s="91"/>
      <c r="F4" s="91"/>
      <c r="G4" s="91"/>
      <c r="H4" s="91"/>
      <c r="I4" s="91"/>
      <c r="J4" s="3"/>
      <c r="K4" s="3"/>
      <c r="L4" s="3"/>
      <c r="M4" s="3"/>
      <c r="N4" s="3"/>
      <c r="O4" s="3"/>
      <c r="P4" s="3"/>
      <c r="Q4" s="3"/>
      <c r="R4" s="3"/>
      <c r="S4" s="3"/>
      <c r="T4" s="3"/>
    </row>
    <row r="5" spans="1:20" s="49" customFormat="1" ht="12" customHeight="1">
      <c r="A5" s="99"/>
      <c r="B5" s="99"/>
      <c r="C5" s="99"/>
      <c r="D5" s="99"/>
      <c r="E5" s="48"/>
      <c r="J5" s="48"/>
      <c r="K5" s="48"/>
      <c r="L5" s="48"/>
      <c r="M5" s="48"/>
      <c r="N5" s="48"/>
      <c r="O5" s="48"/>
      <c r="P5" s="48"/>
      <c r="Q5" s="48"/>
      <c r="R5" s="48"/>
      <c r="S5" s="48"/>
      <c r="T5" s="48"/>
    </row>
    <row r="6" spans="1:20" ht="24.95" customHeight="1">
      <c r="A6" s="100" t="s">
        <v>139</v>
      </c>
      <c r="B6" s="100"/>
      <c r="C6" s="100"/>
      <c r="D6" s="100"/>
      <c r="E6" s="100"/>
      <c r="F6" s="100"/>
      <c r="G6" s="100"/>
      <c r="H6" s="100"/>
      <c r="I6" s="100"/>
      <c r="J6" s="5"/>
      <c r="K6" s="5"/>
      <c r="L6" s="5"/>
      <c r="M6" s="5"/>
      <c r="N6" s="5"/>
      <c r="O6" s="5"/>
      <c r="P6" s="5"/>
      <c r="Q6" s="5"/>
      <c r="R6" s="5"/>
      <c r="S6" s="5"/>
      <c r="T6" s="5"/>
    </row>
    <row r="7" spans="1:20" s="8" customFormat="1" ht="20.100000000000001" customHeight="1">
      <c r="A7" s="100" t="s">
        <v>159</v>
      </c>
      <c r="B7" s="100"/>
      <c r="C7" s="100"/>
      <c r="D7" s="100"/>
      <c r="E7" s="100"/>
      <c r="F7" s="100"/>
      <c r="G7" s="100"/>
      <c r="H7" s="100"/>
      <c r="I7" s="100"/>
      <c r="J7" s="50"/>
      <c r="K7" s="50"/>
      <c r="L7" s="50"/>
      <c r="M7" s="50"/>
      <c r="N7" s="50"/>
      <c r="O7" s="50"/>
      <c r="P7" s="50"/>
      <c r="Q7" s="50"/>
      <c r="R7" s="50"/>
      <c r="S7" s="50"/>
      <c r="T7" s="50"/>
    </row>
    <row r="8" spans="1:20" s="8" customFormat="1" ht="18" customHeight="1">
      <c r="A8" s="101" t="s">
        <v>160</v>
      </c>
      <c r="B8" s="101"/>
      <c r="C8" s="101"/>
      <c r="D8" s="101"/>
      <c r="E8" s="101"/>
      <c r="F8" s="101"/>
      <c r="G8" s="101"/>
      <c r="H8" s="101"/>
      <c r="I8" s="101"/>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2" t="s">
        <v>0</v>
      </c>
      <c r="B10" s="102" t="s">
        <v>140</v>
      </c>
      <c r="C10" s="105" t="s">
        <v>141</v>
      </c>
      <c r="D10" s="106"/>
      <c r="E10" s="109" t="s">
        <v>142</v>
      </c>
      <c r="F10" s="110"/>
      <c r="G10" s="109" t="s">
        <v>143</v>
      </c>
      <c r="H10" s="110"/>
      <c r="I10" s="111" t="s">
        <v>13</v>
      </c>
    </row>
    <row r="11" spans="1:20" s="12" customFormat="1" ht="30" customHeight="1">
      <c r="A11" s="103"/>
      <c r="B11" s="104"/>
      <c r="C11" s="107"/>
      <c r="D11" s="108"/>
      <c r="E11" s="52" t="s">
        <v>144</v>
      </c>
      <c r="F11" s="52" t="s">
        <v>145</v>
      </c>
      <c r="G11" s="52" t="s">
        <v>144</v>
      </c>
      <c r="H11" s="52" t="s">
        <v>145</v>
      </c>
      <c r="I11" s="103"/>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57"/>
    </row>
    <row r="13" spans="1:20" s="12" customFormat="1" ht="17.45" customHeight="1">
      <c r="A13" s="45">
        <v>2</v>
      </c>
      <c r="B13" s="53"/>
      <c r="C13" s="54"/>
      <c r="D13" s="55"/>
      <c r="E13" s="45"/>
      <c r="F13" s="66" t="str">
        <f t="shared" ref="F13:F76" si="0">IF(AND(E13&gt;=90),"Xuất sắc",IF(AND(E13&gt;=80),"Tốt",IF(AND(E13&gt;=70),"Khá",IF(AND(E13&gt;=60),"TB",IF(AND(E13&gt;=50),"TB",IF(AND(E13&lt;50),IF(AND(E13&gt;0),"Yếu",IF(AND(E13=0),"Không XL"," "))))))))</f>
        <v>Không XL</v>
      </c>
      <c r="G13" s="45"/>
      <c r="H13" s="66" t="str">
        <f t="shared" ref="H13:H76" si="1">IF(AND(G13&gt;=90),"Xuất sắc",IF(AND(G13&gt;=80),"Tốt",IF(AND(G13&gt;=70),"Khá",IF(AND(G13&gt;=60),"TB",IF(AND(G13&gt;=50),"TB",IF(AND(G13&lt;50),IF(AND(G13&gt;0),"Yếu",IF(AND(G13=0),"Không XL"," "))))))))</f>
        <v>Không XL</v>
      </c>
      <c r="I13" s="57"/>
    </row>
    <row r="14" spans="1:20" s="12" customFormat="1" ht="17.45" customHeight="1">
      <c r="A14" s="45">
        <v>3</v>
      </c>
      <c r="B14" s="53"/>
      <c r="C14" s="54"/>
      <c r="D14" s="55"/>
      <c r="E14" s="45"/>
      <c r="F14" s="66" t="str">
        <f t="shared" si="0"/>
        <v>Không XL</v>
      </c>
      <c r="G14" s="45"/>
      <c r="H14" s="66" t="str">
        <f t="shared" si="1"/>
        <v>Không XL</v>
      </c>
      <c r="I14" s="57"/>
    </row>
    <row r="15" spans="1:20" s="12" customFormat="1" ht="17.45" customHeight="1">
      <c r="A15" s="45">
        <v>4</v>
      </c>
      <c r="B15" s="53"/>
      <c r="C15" s="54"/>
      <c r="D15" s="55"/>
      <c r="E15" s="45"/>
      <c r="F15" s="66" t="str">
        <f t="shared" si="0"/>
        <v>Không XL</v>
      </c>
      <c r="G15" s="45"/>
      <c r="H15" s="66" t="str">
        <f t="shared" si="1"/>
        <v>Không XL</v>
      </c>
      <c r="I15" s="14"/>
    </row>
    <row r="16" spans="1:20" s="12" customFormat="1" ht="17.45" customHeight="1">
      <c r="A16" s="45">
        <v>5</v>
      </c>
      <c r="B16" s="53"/>
      <c r="C16" s="54"/>
      <c r="D16" s="55"/>
      <c r="E16" s="45"/>
      <c r="F16" s="66" t="str">
        <f t="shared" si="0"/>
        <v>Không XL</v>
      </c>
      <c r="G16" s="45"/>
      <c r="H16" s="66" t="str">
        <f t="shared" si="1"/>
        <v>Không XL</v>
      </c>
      <c r="I16" s="14"/>
    </row>
    <row r="17" spans="1:9" s="12" customFormat="1" ht="17.45" customHeight="1">
      <c r="A17" s="45">
        <v>6</v>
      </c>
      <c r="B17" s="53"/>
      <c r="C17" s="54"/>
      <c r="D17" s="55"/>
      <c r="E17" s="45"/>
      <c r="F17" s="66" t="str">
        <f t="shared" si="0"/>
        <v>Không XL</v>
      </c>
      <c r="G17" s="45"/>
      <c r="H17" s="66" t="str">
        <f t="shared" si="1"/>
        <v>Không XL</v>
      </c>
      <c r="I17" s="14"/>
    </row>
    <row r="18" spans="1:9" s="12" customFormat="1" ht="17.45" customHeight="1">
      <c r="A18" s="45">
        <v>7</v>
      </c>
      <c r="B18" s="53"/>
      <c r="C18" s="54"/>
      <c r="D18" s="55"/>
      <c r="E18" s="45"/>
      <c r="F18" s="66" t="str">
        <f t="shared" si="0"/>
        <v>Không XL</v>
      </c>
      <c r="G18" s="45"/>
      <c r="H18" s="66" t="str">
        <f t="shared" si="1"/>
        <v>Không XL</v>
      </c>
      <c r="I18" s="14"/>
    </row>
    <row r="19" spans="1:9" s="12" customFormat="1" ht="17.45" customHeight="1">
      <c r="A19" s="45">
        <v>8</v>
      </c>
      <c r="B19" s="53"/>
      <c r="C19" s="54"/>
      <c r="D19" s="55"/>
      <c r="E19" s="45"/>
      <c r="F19" s="66" t="str">
        <f t="shared" si="0"/>
        <v>Không XL</v>
      </c>
      <c r="G19" s="45"/>
      <c r="H19" s="66" t="str">
        <f t="shared" si="1"/>
        <v>Không XL</v>
      </c>
      <c r="I19" s="14"/>
    </row>
    <row r="20" spans="1:9" s="12" customFormat="1" ht="17.45" customHeight="1">
      <c r="A20" s="45">
        <v>9</v>
      </c>
      <c r="B20" s="53"/>
      <c r="C20" s="54"/>
      <c r="D20" s="55"/>
      <c r="E20" s="45"/>
      <c r="F20" s="66" t="str">
        <f t="shared" si="0"/>
        <v>Không XL</v>
      </c>
      <c r="G20" s="45"/>
      <c r="H20" s="66" t="str">
        <f t="shared" si="1"/>
        <v>Không XL</v>
      </c>
      <c r="I20" s="57"/>
    </row>
    <row r="21" spans="1:9" s="12" customFormat="1" ht="17.45" customHeight="1">
      <c r="A21" s="45">
        <v>10</v>
      </c>
      <c r="B21" s="53"/>
      <c r="C21" s="54"/>
      <c r="D21" s="55"/>
      <c r="E21" s="45"/>
      <c r="F21" s="66" t="str">
        <f t="shared" si="0"/>
        <v>Không XL</v>
      </c>
      <c r="G21" s="45"/>
      <c r="H21" s="66" t="str">
        <f t="shared" si="1"/>
        <v>Không XL</v>
      </c>
      <c r="I21" s="57"/>
    </row>
    <row r="22" spans="1:9" s="12" customFormat="1" ht="17.45" customHeight="1">
      <c r="A22" s="45">
        <v>11</v>
      </c>
      <c r="B22" s="53"/>
      <c r="C22" s="54"/>
      <c r="D22" s="55"/>
      <c r="E22" s="45"/>
      <c r="F22" s="66" t="str">
        <f t="shared" si="0"/>
        <v>Không XL</v>
      </c>
      <c r="G22" s="45"/>
      <c r="H22" s="66" t="str">
        <f t="shared" si="1"/>
        <v>Không XL</v>
      </c>
      <c r="I22" s="57"/>
    </row>
    <row r="23" spans="1:9" s="12" customFormat="1" ht="17.45" customHeight="1">
      <c r="A23" s="45">
        <v>12</v>
      </c>
      <c r="B23" s="53"/>
      <c r="C23" s="54"/>
      <c r="D23" s="55"/>
      <c r="E23" s="45"/>
      <c r="F23" s="66" t="str">
        <f t="shared" si="0"/>
        <v>Không XL</v>
      </c>
      <c r="G23" s="45"/>
      <c r="H23" s="66" t="str">
        <f t="shared" si="1"/>
        <v>Không XL</v>
      </c>
      <c r="I23" s="14"/>
    </row>
    <row r="24" spans="1:9" s="12" customFormat="1" ht="17.45" customHeight="1">
      <c r="A24" s="45">
        <v>13</v>
      </c>
      <c r="B24" s="53"/>
      <c r="C24" s="54"/>
      <c r="D24" s="55"/>
      <c r="E24" s="45"/>
      <c r="F24" s="66" t="str">
        <f t="shared" si="0"/>
        <v>Không XL</v>
      </c>
      <c r="G24" s="45"/>
      <c r="H24" s="66" t="str">
        <f t="shared" si="1"/>
        <v>Không XL</v>
      </c>
      <c r="I24" s="14"/>
    </row>
    <row r="25" spans="1:9" s="12" customFormat="1" ht="17.45" customHeight="1">
      <c r="A25" s="45">
        <v>14</v>
      </c>
      <c r="B25" s="53"/>
      <c r="C25" s="54"/>
      <c r="D25" s="55"/>
      <c r="E25" s="45"/>
      <c r="F25" s="66" t="str">
        <f t="shared" si="0"/>
        <v>Không XL</v>
      </c>
      <c r="G25" s="45"/>
      <c r="H25" s="66" t="str">
        <f t="shared" si="1"/>
        <v>Không XL</v>
      </c>
      <c r="I25" s="14"/>
    </row>
    <row r="26" spans="1:9" s="12" customFormat="1" ht="17.45" customHeight="1">
      <c r="A26" s="45">
        <v>15</v>
      </c>
      <c r="B26" s="53"/>
      <c r="C26" s="54"/>
      <c r="D26" s="55"/>
      <c r="E26" s="45"/>
      <c r="F26" s="66" t="str">
        <f t="shared" si="0"/>
        <v>Không XL</v>
      </c>
      <c r="G26" s="45"/>
      <c r="H26" s="66" t="str">
        <f t="shared" si="1"/>
        <v>Không XL</v>
      </c>
      <c r="I26" s="14"/>
    </row>
    <row r="27" spans="1:9" s="12" customFormat="1" ht="17.45" customHeight="1">
      <c r="A27" s="45">
        <v>16</v>
      </c>
      <c r="B27" s="53"/>
      <c r="C27" s="54"/>
      <c r="D27" s="55"/>
      <c r="E27" s="45"/>
      <c r="F27" s="66" t="str">
        <f t="shared" si="0"/>
        <v>Không XL</v>
      </c>
      <c r="G27" s="45"/>
      <c r="H27" s="66" t="str">
        <f t="shared" si="1"/>
        <v>Không XL</v>
      </c>
      <c r="I27" s="14"/>
    </row>
    <row r="28" spans="1:9" s="12" customFormat="1" ht="17.45" customHeight="1">
      <c r="A28" s="45">
        <v>17</v>
      </c>
      <c r="B28" s="53"/>
      <c r="C28" s="54"/>
      <c r="D28" s="55"/>
      <c r="E28" s="45"/>
      <c r="F28" s="66" t="str">
        <f t="shared" si="0"/>
        <v>Không XL</v>
      </c>
      <c r="G28" s="45"/>
      <c r="H28" s="66" t="str">
        <f t="shared" si="1"/>
        <v>Không XL</v>
      </c>
      <c r="I28" s="14"/>
    </row>
    <row r="29" spans="1:9" s="12" customFormat="1" ht="17.45" customHeight="1">
      <c r="A29" s="45">
        <v>18</v>
      </c>
      <c r="B29" s="53"/>
      <c r="C29" s="54"/>
      <c r="D29" s="55"/>
      <c r="E29" s="45"/>
      <c r="F29" s="66" t="str">
        <f t="shared" si="0"/>
        <v>Không XL</v>
      </c>
      <c r="G29" s="45"/>
      <c r="H29" s="66" t="str">
        <f t="shared" si="1"/>
        <v>Không XL</v>
      </c>
      <c r="I29" s="14"/>
    </row>
    <row r="30" spans="1:9" s="12" customFormat="1" ht="17.45" customHeight="1">
      <c r="A30" s="45">
        <v>19</v>
      </c>
      <c r="B30" s="53"/>
      <c r="C30" s="54"/>
      <c r="D30" s="55"/>
      <c r="E30" s="45"/>
      <c r="F30" s="66" t="str">
        <f t="shared" si="0"/>
        <v>Không XL</v>
      </c>
      <c r="G30" s="45"/>
      <c r="H30" s="66" t="str">
        <f t="shared" si="1"/>
        <v>Không XL</v>
      </c>
      <c r="I30" s="14"/>
    </row>
    <row r="31" spans="1:9" s="12" customFormat="1" ht="17.45" customHeight="1">
      <c r="A31" s="45">
        <v>20</v>
      </c>
      <c r="B31" s="53"/>
      <c r="C31" s="54"/>
      <c r="D31" s="55"/>
      <c r="E31" s="45"/>
      <c r="F31" s="66" t="str">
        <f t="shared" si="0"/>
        <v>Không XL</v>
      </c>
      <c r="G31" s="45"/>
      <c r="H31" s="66" t="str">
        <f t="shared" si="1"/>
        <v>Không XL</v>
      </c>
      <c r="I31" s="57"/>
    </row>
    <row r="32" spans="1:9" s="12" customFormat="1" ht="17.45" customHeight="1">
      <c r="A32" s="45">
        <v>21</v>
      </c>
      <c r="B32" s="53"/>
      <c r="C32" s="54"/>
      <c r="D32" s="55"/>
      <c r="E32" s="45"/>
      <c r="F32" s="66" t="str">
        <f t="shared" si="0"/>
        <v>Không XL</v>
      </c>
      <c r="G32" s="45"/>
      <c r="H32" s="66" t="str">
        <f t="shared" si="1"/>
        <v>Không XL</v>
      </c>
      <c r="I32" s="14"/>
    </row>
    <row r="33" spans="1:9" s="12" customFormat="1" ht="17.45" customHeight="1">
      <c r="A33" s="45">
        <v>22</v>
      </c>
      <c r="B33" s="53"/>
      <c r="C33" s="54"/>
      <c r="D33" s="55"/>
      <c r="E33" s="45"/>
      <c r="F33" s="66" t="str">
        <f t="shared" si="0"/>
        <v>Không XL</v>
      </c>
      <c r="G33" s="45"/>
      <c r="H33" s="66" t="str">
        <f t="shared" si="1"/>
        <v>Không XL</v>
      </c>
      <c r="I33" s="14"/>
    </row>
    <row r="34" spans="1:9" s="12" customFormat="1" ht="17.45" customHeight="1">
      <c r="A34" s="45">
        <v>23</v>
      </c>
      <c r="B34" s="53"/>
      <c r="C34" s="54"/>
      <c r="D34" s="55"/>
      <c r="E34" s="45"/>
      <c r="F34" s="66" t="str">
        <f t="shared" si="0"/>
        <v>Không XL</v>
      </c>
      <c r="G34" s="45"/>
      <c r="H34" s="66" t="str">
        <f t="shared" si="1"/>
        <v>Không XL</v>
      </c>
      <c r="I34" s="14"/>
    </row>
    <row r="35" spans="1:9" s="12" customFormat="1" ht="17.45" customHeight="1">
      <c r="A35" s="45">
        <v>24</v>
      </c>
      <c r="B35" s="53"/>
      <c r="C35" s="54"/>
      <c r="D35" s="55"/>
      <c r="E35" s="45"/>
      <c r="F35" s="66" t="str">
        <f t="shared" si="0"/>
        <v>Không XL</v>
      </c>
      <c r="G35" s="45"/>
      <c r="H35" s="66" t="str">
        <f t="shared" si="1"/>
        <v>Không XL</v>
      </c>
      <c r="I35" s="14"/>
    </row>
    <row r="36" spans="1:9" s="12" customFormat="1" ht="17.45" customHeight="1">
      <c r="A36" s="45">
        <v>25</v>
      </c>
      <c r="B36" s="53"/>
      <c r="C36" s="54"/>
      <c r="D36" s="55"/>
      <c r="E36" s="45"/>
      <c r="F36" s="66" t="str">
        <f t="shared" si="0"/>
        <v>Không XL</v>
      </c>
      <c r="G36" s="45"/>
      <c r="H36" s="66" t="str">
        <f t="shared" si="1"/>
        <v>Không XL</v>
      </c>
      <c r="I36" s="14"/>
    </row>
    <row r="37" spans="1:9" s="12" customFormat="1" ht="17.45" customHeight="1">
      <c r="A37" s="45">
        <v>26</v>
      </c>
      <c r="B37" s="53"/>
      <c r="C37" s="54"/>
      <c r="D37" s="55"/>
      <c r="E37" s="45"/>
      <c r="F37" s="66" t="str">
        <f t="shared" si="0"/>
        <v>Không XL</v>
      </c>
      <c r="G37" s="45"/>
      <c r="H37" s="66" t="str">
        <f t="shared" si="1"/>
        <v>Không XL</v>
      </c>
      <c r="I37" s="14"/>
    </row>
    <row r="38" spans="1:9" s="12" customFormat="1" ht="17.45" customHeight="1">
      <c r="A38" s="45">
        <v>27</v>
      </c>
      <c r="B38" s="53"/>
      <c r="C38" s="54"/>
      <c r="D38" s="55"/>
      <c r="E38" s="45"/>
      <c r="F38" s="66" t="str">
        <f t="shared" si="0"/>
        <v>Không XL</v>
      </c>
      <c r="G38" s="45"/>
      <c r="H38" s="66" t="str">
        <f t="shared" si="1"/>
        <v>Không XL</v>
      </c>
      <c r="I38" s="57"/>
    </row>
    <row r="39" spans="1:9" s="12" customFormat="1" ht="17.45" customHeight="1">
      <c r="A39" s="45">
        <v>28</v>
      </c>
      <c r="B39" s="53"/>
      <c r="C39" s="54"/>
      <c r="D39" s="55"/>
      <c r="E39" s="45"/>
      <c r="F39" s="66" t="str">
        <f t="shared" si="0"/>
        <v>Không XL</v>
      </c>
      <c r="G39" s="45"/>
      <c r="H39" s="66" t="str">
        <f t="shared" si="1"/>
        <v>Không XL</v>
      </c>
      <c r="I39" s="14"/>
    </row>
    <row r="40" spans="1:9" s="12" customFormat="1" ht="17.45" customHeight="1">
      <c r="A40" s="45">
        <v>29</v>
      </c>
      <c r="B40" s="53"/>
      <c r="C40" s="54"/>
      <c r="D40" s="55"/>
      <c r="E40" s="45"/>
      <c r="F40" s="66" t="str">
        <f t="shared" si="0"/>
        <v>Không XL</v>
      </c>
      <c r="G40" s="45"/>
      <c r="H40" s="66" t="str">
        <f t="shared" si="1"/>
        <v>Không XL</v>
      </c>
      <c r="I40" s="57"/>
    </row>
    <row r="41" spans="1:9" s="12" customFormat="1" ht="17.45" customHeight="1">
      <c r="A41" s="45">
        <v>30</v>
      </c>
      <c r="B41" s="53"/>
      <c r="C41" s="54"/>
      <c r="D41" s="55"/>
      <c r="E41" s="45"/>
      <c r="F41" s="66" t="str">
        <f t="shared" si="0"/>
        <v>Không XL</v>
      </c>
      <c r="G41" s="45"/>
      <c r="H41" s="66" t="str">
        <f t="shared" si="1"/>
        <v>Không XL</v>
      </c>
      <c r="I41" s="57"/>
    </row>
    <row r="42" spans="1:9" s="12" customFormat="1" ht="17.45" customHeight="1">
      <c r="A42" s="45">
        <v>31</v>
      </c>
      <c r="B42" s="53"/>
      <c r="C42" s="54"/>
      <c r="D42" s="55"/>
      <c r="E42" s="45"/>
      <c r="F42" s="66" t="str">
        <f t="shared" si="0"/>
        <v>Không XL</v>
      </c>
      <c r="G42" s="45"/>
      <c r="H42" s="66" t="str">
        <f t="shared" si="1"/>
        <v>Không XL</v>
      </c>
      <c r="I42" s="57"/>
    </row>
    <row r="43" spans="1:9" s="12" customFormat="1" ht="17.45" customHeight="1">
      <c r="A43" s="45">
        <v>32</v>
      </c>
      <c r="B43" s="53"/>
      <c r="C43" s="54"/>
      <c r="D43" s="55"/>
      <c r="E43" s="45"/>
      <c r="F43" s="66" t="str">
        <f t="shared" si="0"/>
        <v>Không XL</v>
      </c>
      <c r="G43" s="45"/>
      <c r="H43" s="66" t="str">
        <f t="shared" si="1"/>
        <v>Không XL</v>
      </c>
      <c r="I43" s="14"/>
    </row>
    <row r="44" spans="1:9" s="12" customFormat="1" ht="17.45" customHeight="1">
      <c r="A44" s="45">
        <v>33</v>
      </c>
      <c r="B44" s="53"/>
      <c r="C44" s="54"/>
      <c r="D44" s="55"/>
      <c r="E44" s="45"/>
      <c r="F44" s="66" t="str">
        <f t="shared" si="0"/>
        <v>Không XL</v>
      </c>
      <c r="G44" s="45"/>
      <c r="H44" s="66" t="str">
        <f t="shared" si="1"/>
        <v>Không XL</v>
      </c>
      <c r="I44" s="14"/>
    </row>
    <row r="45" spans="1:9" s="12" customFormat="1" ht="17.45" customHeight="1">
      <c r="A45" s="45">
        <v>34</v>
      </c>
      <c r="B45" s="53"/>
      <c r="C45" s="54"/>
      <c r="D45" s="55"/>
      <c r="E45" s="45"/>
      <c r="F45" s="66" t="str">
        <f t="shared" si="0"/>
        <v>Không XL</v>
      </c>
      <c r="G45" s="45"/>
      <c r="H45" s="66" t="str">
        <f t="shared" si="1"/>
        <v>Không XL</v>
      </c>
      <c r="I45" s="14"/>
    </row>
    <row r="46" spans="1:9" s="12" customFormat="1" ht="17.45" customHeight="1">
      <c r="A46" s="45">
        <v>35</v>
      </c>
      <c r="B46" s="53"/>
      <c r="C46" s="54"/>
      <c r="D46" s="55"/>
      <c r="E46" s="45"/>
      <c r="F46" s="66" t="str">
        <f t="shared" si="0"/>
        <v>Không XL</v>
      </c>
      <c r="G46" s="45"/>
      <c r="H46" s="66" t="str">
        <f t="shared" si="1"/>
        <v>Không XL</v>
      </c>
      <c r="I46" s="14"/>
    </row>
    <row r="47" spans="1:9" s="12" customFormat="1" ht="17.45" customHeight="1">
      <c r="A47" s="45">
        <v>36</v>
      </c>
      <c r="B47" s="53"/>
      <c r="C47" s="54"/>
      <c r="D47" s="55"/>
      <c r="E47" s="45"/>
      <c r="F47" s="66" t="str">
        <f t="shared" si="0"/>
        <v>Không XL</v>
      </c>
      <c r="G47" s="45"/>
      <c r="H47" s="66" t="str">
        <f t="shared" si="1"/>
        <v>Không XL</v>
      </c>
      <c r="I47" s="14"/>
    </row>
    <row r="48" spans="1:9" s="12" customFormat="1" ht="17.45" customHeight="1">
      <c r="A48" s="45">
        <v>37</v>
      </c>
      <c r="B48" s="53"/>
      <c r="C48" s="54"/>
      <c r="D48" s="55"/>
      <c r="E48" s="45"/>
      <c r="F48" s="66" t="str">
        <f t="shared" si="0"/>
        <v>Không XL</v>
      </c>
      <c r="G48" s="45"/>
      <c r="H48" s="66" t="str">
        <f t="shared" si="1"/>
        <v>Không XL</v>
      </c>
      <c r="I48" s="14"/>
    </row>
    <row r="49" spans="1:9" s="12" customFormat="1" ht="17.45" customHeight="1">
      <c r="A49" s="45">
        <v>38</v>
      </c>
      <c r="B49" s="53"/>
      <c r="C49" s="54"/>
      <c r="D49" s="55"/>
      <c r="E49" s="45"/>
      <c r="F49" s="66" t="str">
        <f t="shared" si="0"/>
        <v>Không XL</v>
      </c>
      <c r="G49" s="45"/>
      <c r="H49" s="66" t="str">
        <f t="shared" si="1"/>
        <v>Không XL</v>
      </c>
      <c r="I49" s="14"/>
    </row>
    <row r="50" spans="1:9" s="12" customFormat="1" ht="17.45" customHeight="1">
      <c r="A50" s="45">
        <v>39</v>
      </c>
      <c r="B50" s="53"/>
      <c r="C50" s="54"/>
      <c r="D50" s="55"/>
      <c r="E50" s="45"/>
      <c r="F50" s="66" t="str">
        <f t="shared" si="0"/>
        <v>Không XL</v>
      </c>
      <c r="G50" s="45"/>
      <c r="H50" s="66" t="str">
        <f t="shared" si="1"/>
        <v>Không XL</v>
      </c>
      <c r="I50" s="14"/>
    </row>
    <row r="51" spans="1:9" s="12" customFormat="1" ht="17.45" customHeight="1">
      <c r="A51" s="45">
        <v>40</v>
      </c>
      <c r="B51" s="53"/>
      <c r="C51" s="54"/>
      <c r="D51" s="55"/>
      <c r="E51" s="45"/>
      <c r="F51" s="66" t="str">
        <f t="shared" si="0"/>
        <v>Không XL</v>
      </c>
      <c r="G51" s="45"/>
      <c r="H51" s="66" t="str">
        <f t="shared" si="1"/>
        <v>Không XL</v>
      </c>
      <c r="I51" s="57"/>
    </row>
    <row r="52" spans="1:9" s="12" customFormat="1" ht="17.45" customHeight="1">
      <c r="A52" s="45">
        <v>41</v>
      </c>
      <c r="B52" s="53"/>
      <c r="C52" s="54"/>
      <c r="D52" s="55"/>
      <c r="E52" s="45"/>
      <c r="F52" s="66" t="str">
        <f t="shared" si="0"/>
        <v>Không XL</v>
      </c>
      <c r="G52" s="45"/>
      <c r="H52" s="66" t="str">
        <f t="shared" si="1"/>
        <v>Không XL</v>
      </c>
      <c r="I52" s="14"/>
    </row>
    <row r="53" spans="1:9" s="12" customFormat="1" ht="17.45" customHeight="1">
      <c r="A53" s="45">
        <v>42</v>
      </c>
      <c r="B53" s="53"/>
      <c r="C53" s="54"/>
      <c r="D53" s="55"/>
      <c r="E53" s="45"/>
      <c r="F53" s="66" t="str">
        <f t="shared" si="0"/>
        <v>Không XL</v>
      </c>
      <c r="G53" s="45"/>
      <c r="H53" s="66" t="str">
        <f t="shared" si="1"/>
        <v>Không XL</v>
      </c>
      <c r="I53" s="14"/>
    </row>
    <row r="54" spans="1:9" s="12" customFormat="1" ht="17.45" customHeight="1">
      <c r="A54" s="45">
        <v>43</v>
      </c>
      <c r="B54" s="53"/>
      <c r="C54" s="54"/>
      <c r="D54" s="55"/>
      <c r="E54" s="45"/>
      <c r="F54" s="66" t="str">
        <f t="shared" si="0"/>
        <v>Không XL</v>
      </c>
      <c r="G54" s="45"/>
      <c r="H54" s="66" t="str">
        <f t="shared" si="1"/>
        <v>Không XL</v>
      </c>
      <c r="I54" s="14"/>
    </row>
    <row r="55" spans="1:9" s="12" customFormat="1" ht="17.45" customHeight="1">
      <c r="A55" s="45">
        <v>44</v>
      </c>
      <c r="B55" s="53"/>
      <c r="C55" s="54"/>
      <c r="D55" s="55"/>
      <c r="E55" s="45"/>
      <c r="F55" s="66" t="str">
        <f t="shared" si="0"/>
        <v>Không XL</v>
      </c>
      <c r="G55" s="45"/>
      <c r="H55" s="66" t="str">
        <f t="shared" si="1"/>
        <v>Không XL</v>
      </c>
      <c r="I55" s="14"/>
    </row>
    <row r="56" spans="1:9" s="12" customFormat="1" ht="17.45" customHeight="1">
      <c r="A56" s="45">
        <v>45</v>
      </c>
      <c r="B56" s="53"/>
      <c r="C56" s="54"/>
      <c r="D56" s="55"/>
      <c r="E56" s="45"/>
      <c r="F56" s="66" t="str">
        <f t="shared" si="0"/>
        <v>Không XL</v>
      </c>
      <c r="G56" s="45"/>
      <c r="H56" s="66" t="str">
        <f t="shared" si="1"/>
        <v>Không XL</v>
      </c>
      <c r="I56" s="14"/>
    </row>
    <row r="57" spans="1:9" s="12" customFormat="1" ht="17.45" customHeight="1">
      <c r="A57" s="45">
        <v>46</v>
      </c>
      <c r="B57" s="53"/>
      <c r="C57" s="54"/>
      <c r="D57" s="55"/>
      <c r="E57" s="45"/>
      <c r="F57" s="66" t="str">
        <f t="shared" si="0"/>
        <v>Không XL</v>
      </c>
      <c r="G57" s="45"/>
      <c r="H57" s="66" t="str">
        <f t="shared" si="1"/>
        <v>Không XL</v>
      </c>
      <c r="I57" s="14"/>
    </row>
    <row r="58" spans="1:9" s="12" customFormat="1" ht="17.45" customHeight="1">
      <c r="A58" s="45">
        <v>47</v>
      </c>
      <c r="B58" s="53"/>
      <c r="C58" s="54"/>
      <c r="D58" s="55"/>
      <c r="E58" s="45"/>
      <c r="F58" s="66" t="str">
        <f t="shared" si="0"/>
        <v>Không XL</v>
      </c>
      <c r="G58" s="45"/>
      <c r="H58" s="66" t="str">
        <f t="shared" si="1"/>
        <v>Không XL</v>
      </c>
      <c r="I58" s="57"/>
    </row>
    <row r="59" spans="1:9" s="12" customFormat="1" ht="17.45" customHeight="1">
      <c r="A59" s="45">
        <v>48</v>
      </c>
      <c r="B59" s="53"/>
      <c r="C59" s="54"/>
      <c r="D59" s="55"/>
      <c r="E59" s="45"/>
      <c r="F59" s="66" t="str">
        <f t="shared" si="0"/>
        <v>Không XL</v>
      </c>
      <c r="G59" s="45"/>
      <c r="H59" s="66" t="str">
        <f t="shared" si="1"/>
        <v>Không XL</v>
      </c>
      <c r="I59" s="14"/>
    </row>
    <row r="60" spans="1:9" s="12" customFormat="1" ht="17.45" customHeight="1">
      <c r="A60" s="45">
        <v>49</v>
      </c>
      <c r="B60" s="53"/>
      <c r="C60" s="54"/>
      <c r="D60" s="55"/>
      <c r="E60" s="45"/>
      <c r="F60" s="66" t="str">
        <f t="shared" si="0"/>
        <v>Không XL</v>
      </c>
      <c r="G60" s="45"/>
      <c r="H60" s="66" t="str">
        <f t="shared" si="1"/>
        <v>Không XL</v>
      </c>
      <c r="I60" s="57"/>
    </row>
    <row r="61" spans="1:9" s="12" customFormat="1" ht="17.45" customHeight="1">
      <c r="A61" s="45">
        <v>50</v>
      </c>
      <c r="B61" s="53"/>
      <c r="C61" s="54"/>
      <c r="D61" s="55"/>
      <c r="E61" s="45"/>
      <c r="F61" s="66" t="str">
        <f t="shared" si="0"/>
        <v>Không XL</v>
      </c>
      <c r="G61" s="45"/>
      <c r="H61" s="66" t="str">
        <f t="shared" si="1"/>
        <v>Không XL</v>
      </c>
      <c r="I61" s="57"/>
    </row>
    <row r="62" spans="1:9" s="12" customFormat="1" ht="17.45" customHeight="1">
      <c r="A62" s="45">
        <v>51</v>
      </c>
      <c r="B62" s="53"/>
      <c r="C62" s="54"/>
      <c r="D62" s="55"/>
      <c r="E62" s="45"/>
      <c r="F62" s="66" t="str">
        <f t="shared" si="0"/>
        <v>Không XL</v>
      </c>
      <c r="G62" s="45"/>
      <c r="H62" s="66" t="str">
        <f t="shared" si="1"/>
        <v>Không XL</v>
      </c>
      <c r="I62" s="57"/>
    </row>
    <row r="63" spans="1:9" s="12" customFormat="1" ht="17.45" customHeight="1">
      <c r="A63" s="45">
        <v>52</v>
      </c>
      <c r="B63" s="53"/>
      <c r="C63" s="54"/>
      <c r="D63" s="55"/>
      <c r="E63" s="45"/>
      <c r="F63" s="66" t="str">
        <f t="shared" si="0"/>
        <v>Không XL</v>
      </c>
      <c r="G63" s="45"/>
      <c r="H63" s="66" t="str">
        <f t="shared" si="1"/>
        <v>Không XL</v>
      </c>
      <c r="I63" s="14"/>
    </row>
    <row r="64" spans="1:9" s="12" customFormat="1" ht="17.45" customHeight="1">
      <c r="A64" s="45">
        <v>53</v>
      </c>
      <c r="B64" s="53"/>
      <c r="C64" s="54"/>
      <c r="D64" s="55"/>
      <c r="E64" s="45"/>
      <c r="F64" s="66" t="str">
        <f t="shared" si="0"/>
        <v>Không XL</v>
      </c>
      <c r="G64" s="45"/>
      <c r="H64" s="66" t="str">
        <f t="shared" si="1"/>
        <v>Không XL</v>
      </c>
      <c r="I64" s="14"/>
    </row>
    <row r="65" spans="1:9" s="12" customFormat="1" ht="17.45" customHeight="1">
      <c r="A65" s="45">
        <v>54</v>
      </c>
      <c r="B65" s="53"/>
      <c r="C65" s="54"/>
      <c r="D65" s="55"/>
      <c r="E65" s="45"/>
      <c r="F65" s="66" t="str">
        <f t="shared" si="0"/>
        <v>Không XL</v>
      </c>
      <c r="G65" s="45"/>
      <c r="H65" s="66" t="str">
        <f t="shared" si="1"/>
        <v>Không XL</v>
      </c>
      <c r="I65" s="14"/>
    </row>
    <row r="66" spans="1:9" s="12" customFormat="1" ht="17.45" customHeight="1">
      <c r="A66" s="45">
        <v>55</v>
      </c>
      <c r="B66" s="53"/>
      <c r="C66" s="54"/>
      <c r="D66" s="55"/>
      <c r="E66" s="45"/>
      <c r="F66" s="66" t="str">
        <f t="shared" si="0"/>
        <v>Không XL</v>
      </c>
      <c r="G66" s="45"/>
      <c r="H66" s="66" t="str">
        <f t="shared" si="1"/>
        <v>Không XL</v>
      </c>
      <c r="I66" s="14"/>
    </row>
    <row r="67" spans="1:9" s="12" customFormat="1" ht="17.45" customHeight="1">
      <c r="A67" s="45">
        <v>56</v>
      </c>
      <c r="B67" s="53"/>
      <c r="C67" s="54"/>
      <c r="D67" s="55"/>
      <c r="E67" s="45"/>
      <c r="F67" s="66" t="str">
        <f t="shared" si="0"/>
        <v>Không XL</v>
      </c>
      <c r="G67" s="45"/>
      <c r="H67" s="66" t="str">
        <f t="shared" si="1"/>
        <v>Không XL</v>
      </c>
      <c r="I67" s="14"/>
    </row>
    <row r="68" spans="1:9" s="12" customFormat="1" ht="17.45" customHeight="1">
      <c r="A68" s="45">
        <v>57</v>
      </c>
      <c r="B68" s="53"/>
      <c r="C68" s="54"/>
      <c r="D68" s="55"/>
      <c r="E68" s="45"/>
      <c r="F68" s="66" t="str">
        <f t="shared" si="0"/>
        <v>Không XL</v>
      </c>
      <c r="G68" s="45"/>
      <c r="H68" s="66" t="str">
        <f t="shared" si="1"/>
        <v>Không XL</v>
      </c>
      <c r="I68" s="14"/>
    </row>
    <row r="69" spans="1:9" s="12" customFormat="1" ht="17.45" customHeight="1">
      <c r="A69" s="45">
        <v>58</v>
      </c>
      <c r="B69" s="53"/>
      <c r="C69" s="54"/>
      <c r="D69" s="55"/>
      <c r="E69" s="45"/>
      <c r="F69" s="66" t="str">
        <f t="shared" si="0"/>
        <v>Không XL</v>
      </c>
      <c r="G69" s="45"/>
      <c r="H69" s="66" t="str">
        <f t="shared" si="1"/>
        <v>Không XL</v>
      </c>
      <c r="I69" s="14"/>
    </row>
    <row r="70" spans="1:9" s="12" customFormat="1" ht="17.45" customHeight="1">
      <c r="A70" s="45">
        <v>59</v>
      </c>
      <c r="B70" s="53"/>
      <c r="C70" s="54"/>
      <c r="D70" s="55"/>
      <c r="E70" s="45"/>
      <c r="F70" s="66" t="str">
        <f t="shared" si="0"/>
        <v>Không XL</v>
      </c>
      <c r="G70" s="45"/>
      <c r="H70" s="66" t="str">
        <f t="shared" si="1"/>
        <v>Không XL</v>
      </c>
      <c r="I70" s="14"/>
    </row>
    <row r="71" spans="1:9" s="12" customFormat="1" ht="17.45" customHeight="1">
      <c r="A71" s="45">
        <v>60</v>
      </c>
      <c r="B71" s="53"/>
      <c r="C71" s="54"/>
      <c r="D71" s="55"/>
      <c r="E71" s="45"/>
      <c r="F71" s="66" t="str">
        <f t="shared" si="0"/>
        <v>Không XL</v>
      </c>
      <c r="G71" s="45"/>
      <c r="H71" s="66" t="str">
        <f t="shared" si="1"/>
        <v>Không XL</v>
      </c>
      <c r="I71" s="57"/>
    </row>
    <row r="72" spans="1:9" s="12" customFormat="1" ht="17.45" customHeight="1">
      <c r="A72" s="45">
        <v>61</v>
      </c>
      <c r="B72" s="53"/>
      <c r="C72" s="54"/>
      <c r="D72" s="55"/>
      <c r="E72" s="45"/>
      <c r="F72" s="66" t="str">
        <f t="shared" si="0"/>
        <v>Không XL</v>
      </c>
      <c r="G72" s="45"/>
      <c r="H72" s="66" t="str">
        <f t="shared" si="1"/>
        <v>Không XL</v>
      </c>
      <c r="I72" s="14"/>
    </row>
    <row r="73" spans="1:9" s="12" customFormat="1" ht="17.45" customHeight="1">
      <c r="A73" s="45">
        <v>62</v>
      </c>
      <c r="B73" s="53"/>
      <c r="C73" s="54"/>
      <c r="D73" s="55"/>
      <c r="E73" s="45"/>
      <c r="F73" s="66" t="str">
        <f t="shared" si="0"/>
        <v>Không XL</v>
      </c>
      <c r="G73" s="45"/>
      <c r="H73" s="66" t="str">
        <f t="shared" si="1"/>
        <v>Không XL</v>
      </c>
      <c r="I73" s="14"/>
    </row>
    <row r="74" spans="1:9" s="12" customFormat="1" ht="17.45" customHeight="1">
      <c r="A74" s="45">
        <v>63</v>
      </c>
      <c r="B74" s="53"/>
      <c r="C74" s="54"/>
      <c r="D74" s="55"/>
      <c r="E74" s="45"/>
      <c r="F74" s="66" t="str">
        <f t="shared" si="0"/>
        <v>Không XL</v>
      </c>
      <c r="G74" s="45"/>
      <c r="H74" s="66" t="str">
        <f t="shared" si="1"/>
        <v>Không XL</v>
      </c>
      <c r="I74" s="14"/>
    </row>
    <row r="75" spans="1:9" s="12" customFormat="1" ht="17.45" customHeight="1">
      <c r="A75" s="45">
        <v>64</v>
      </c>
      <c r="B75" s="53"/>
      <c r="C75" s="54"/>
      <c r="D75" s="55"/>
      <c r="E75" s="45"/>
      <c r="F75" s="66" t="str">
        <f t="shared" si="0"/>
        <v>Không XL</v>
      </c>
      <c r="G75" s="45"/>
      <c r="H75" s="66" t="str">
        <f t="shared" si="1"/>
        <v>Không XL</v>
      </c>
      <c r="I75" s="14"/>
    </row>
    <row r="76" spans="1:9" s="12" customFormat="1" ht="17.45" customHeight="1">
      <c r="A76" s="45">
        <v>65</v>
      </c>
      <c r="B76" s="53"/>
      <c r="C76" s="54"/>
      <c r="D76" s="55"/>
      <c r="E76" s="45"/>
      <c r="F76" s="66" t="str">
        <f t="shared" si="0"/>
        <v>Không XL</v>
      </c>
      <c r="G76" s="45"/>
      <c r="H76" s="66" t="str">
        <f t="shared" si="1"/>
        <v>Không XL</v>
      </c>
      <c r="I76" s="14"/>
    </row>
    <row r="77" spans="1:9" s="12" customFormat="1" ht="17.45" customHeight="1">
      <c r="A77" s="45">
        <v>66</v>
      </c>
      <c r="B77" s="53"/>
      <c r="C77" s="54"/>
      <c r="D77" s="55"/>
      <c r="E77" s="45"/>
      <c r="F77" s="66" t="str">
        <f t="shared" ref="F77" si="2">IF(AND(E77&gt;=90),"Xuất sắc",IF(AND(E77&gt;=80),"Tốt",IF(AND(E77&gt;=70),"Khá",IF(AND(E77&gt;=60),"TB",IF(AND(E77&gt;=50),"TB",IF(AND(E77&lt;50),IF(AND(E77&gt;0),"Yếu",IF(AND(E77=0),"Không XL"," "))))))))</f>
        <v>Không XL</v>
      </c>
      <c r="G77" s="45"/>
      <c r="H77" s="66" t="str">
        <f t="shared" ref="H77" si="3">IF(AND(G77&gt;=90),"Xuất sắc",IF(AND(G77&gt;=80),"Tốt",IF(AND(G77&gt;=70),"Khá",IF(AND(G77&gt;=60),"TB",IF(AND(G77&gt;=50),"TB",IF(AND(G77&lt;50),IF(AND(G77&gt;0),"Yếu",IF(AND(G77=0),"Không XL"," "))))))))</f>
        <v>Không XL</v>
      </c>
      <c r="I77" s="14"/>
    </row>
    <row r="78" spans="1:9" ht="20.100000000000001" customHeight="1">
      <c r="A78" s="46"/>
      <c r="B78" s="46"/>
      <c r="C78" s="112" t="s">
        <v>146</v>
      </c>
      <c r="D78" s="112"/>
      <c r="E78" s="112"/>
      <c r="F78" s="112"/>
      <c r="G78" s="112"/>
      <c r="H78" s="112"/>
      <c r="I78" s="112"/>
    </row>
    <row r="79" spans="1:9" ht="18" customHeight="1">
      <c r="C79" s="113" t="s">
        <v>147</v>
      </c>
      <c r="D79" s="114"/>
      <c r="E79" s="117" t="s">
        <v>142</v>
      </c>
      <c r="F79" s="118"/>
      <c r="G79" s="117" t="s">
        <v>143</v>
      </c>
      <c r="H79" s="118"/>
      <c r="I79" s="119" t="s">
        <v>13</v>
      </c>
    </row>
    <row r="80" spans="1:9" s="12" customFormat="1" ht="18" customHeight="1">
      <c r="C80" s="115"/>
      <c r="D80" s="116"/>
      <c r="E80" s="52" t="s">
        <v>148</v>
      </c>
      <c r="F80" s="19" t="s">
        <v>149</v>
      </c>
      <c r="G80" s="52" t="s">
        <v>148</v>
      </c>
      <c r="H80" s="19" t="s">
        <v>149</v>
      </c>
      <c r="I80" s="120"/>
    </row>
    <row r="81" spans="1:10" ht="18" customHeight="1">
      <c r="C81" s="94" t="s">
        <v>150</v>
      </c>
      <c r="D81" s="95"/>
      <c r="E81" s="58">
        <f>COUNTIF(F12:F77,"Xuất sắc")</f>
        <v>0</v>
      </c>
      <c r="F81" s="59">
        <f>E81*100/$A$77</f>
        <v>0</v>
      </c>
      <c r="G81" s="58">
        <f>COUNTIF(H12:H77,"Xuất sắc")</f>
        <v>0</v>
      </c>
      <c r="H81" s="59">
        <f>G81*100/$A$77</f>
        <v>0</v>
      </c>
      <c r="I81" s="60"/>
    </row>
    <row r="82" spans="1:10" ht="18" customHeight="1">
      <c r="C82" s="94" t="s">
        <v>151</v>
      </c>
      <c r="D82" s="95"/>
      <c r="E82" s="58">
        <f>COUNTIF(F12:F77,"Tốt")</f>
        <v>0</v>
      </c>
      <c r="F82" s="59">
        <f>E82*100/$A$77</f>
        <v>0</v>
      </c>
      <c r="G82" s="58">
        <f>COUNTIF(H12:H77,"Tốt")</f>
        <v>0</v>
      </c>
      <c r="H82" s="59">
        <f t="shared" ref="H82:H86" si="4">G82*100/$A$77</f>
        <v>0</v>
      </c>
      <c r="I82" s="60"/>
    </row>
    <row r="83" spans="1:10" ht="18" customHeight="1">
      <c r="C83" s="94" t="s">
        <v>152</v>
      </c>
      <c r="D83" s="95"/>
      <c r="E83" s="58">
        <f>COUNTIF(F12:F77,"Khá")</f>
        <v>0</v>
      </c>
      <c r="F83" s="59">
        <f t="shared" ref="F83:F86" si="5">E83*100/$A$77</f>
        <v>0</v>
      </c>
      <c r="G83" s="58">
        <f>COUNTIF(H12:H77,"Khá")</f>
        <v>0</v>
      </c>
      <c r="H83" s="59">
        <f t="shared" si="4"/>
        <v>0</v>
      </c>
      <c r="I83" s="60"/>
    </row>
    <row r="84" spans="1:10" ht="18" customHeight="1">
      <c r="C84" s="94" t="s">
        <v>153</v>
      </c>
      <c r="D84" s="95"/>
      <c r="E84" s="58">
        <f>COUNTIF(F12:F77,"TB")</f>
        <v>0</v>
      </c>
      <c r="F84" s="59">
        <f t="shared" si="5"/>
        <v>0</v>
      </c>
      <c r="G84" s="58">
        <f>COUNTIF(H12:H77,"TB")</f>
        <v>0</v>
      </c>
      <c r="H84" s="59">
        <f t="shared" si="4"/>
        <v>0</v>
      </c>
      <c r="I84" s="60"/>
    </row>
    <row r="85" spans="1:10" ht="18" customHeight="1">
      <c r="C85" s="94" t="s">
        <v>154</v>
      </c>
      <c r="D85" s="95"/>
      <c r="E85" s="58">
        <f>COUNTIF(F12:F77,"Yếu")</f>
        <v>0</v>
      </c>
      <c r="F85" s="59">
        <f t="shared" si="5"/>
        <v>0</v>
      </c>
      <c r="G85" s="58">
        <f>COUNTIF(H12:H77,"Yếu")</f>
        <v>0</v>
      </c>
      <c r="H85" s="59">
        <f t="shared" si="4"/>
        <v>0</v>
      </c>
      <c r="I85" s="60"/>
    </row>
    <row r="86" spans="1:10" ht="18" customHeight="1" thickBot="1">
      <c r="C86" s="96" t="s">
        <v>155</v>
      </c>
      <c r="D86" s="97"/>
      <c r="E86" s="61">
        <f>COUNTIF(F12:F77,"Không XL")</f>
        <v>66</v>
      </c>
      <c r="F86" s="62">
        <f t="shared" si="5"/>
        <v>100</v>
      </c>
      <c r="G86" s="61">
        <f>COUNTIF(H12:H77,"Không XL")</f>
        <v>66</v>
      </c>
      <c r="H86" s="62">
        <f t="shared" si="4"/>
        <v>100</v>
      </c>
      <c r="I86" s="63"/>
    </row>
    <row r="87" spans="1:10">
      <c r="C87" s="44"/>
      <c r="D87" s="44"/>
      <c r="F87" s="64"/>
    </row>
    <row r="88" spans="1:10" ht="18" customHeight="1">
      <c r="E88" s="98" t="s">
        <v>156</v>
      </c>
      <c r="F88" s="98"/>
      <c r="G88" s="98"/>
      <c r="H88" s="98"/>
      <c r="I88" s="98"/>
    </row>
    <row r="89" spans="1:10" ht="18" customHeight="1">
      <c r="A89" s="91" t="s">
        <v>157</v>
      </c>
      <c r="B89" s="91"/>
      <c r="C89" s="91"/>
      <c r="D89" s="91"/>
      <c r="E89" s="91"/>
      <c r="F89" s="91" t="s">
        <v>142</v>
      </c>
      <c r="G89" s="91"/>
      <c r="H89" s="91"/>
      <c r="I89" s="65" t="s">
        <v>158</v>
      </c>
      <c r="J89" s="65"/>
    </row>
    <row r="90" spans="1:10" ht="18" customHeight="1"/>
    <row r="91" spans="1:10" ht="18" customHeight="1"/>
    <row r="92" spans="1:10" ht="18" customHeight="1"/>
    <row r="93" spans="1:10" ht="18" customHeight="1">
      <c r="A93" s="4">
        <v>1</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23" priority="1" stopIfTrue="1" operator="equal">
      <formula>"SVG"</formula>
    </cfRule>
    <cfRule type="cellIs" dxfId="22" priority="2" stopIfTrue="1" operator="equal">
      <formula>"SVXS"</formula>
    </cfRule>
  </conditionalFormatting>
  <pageMargins left="0.5" right="0.25" top="0.5" bottom="0.5" header="0" footer="0.25"/>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6"/>
  <sheetViews>
    <sheetView workbookViewId="0">
      <selection activeCell="H17" sqref="H1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1" t="s">
        <v>134</v>
      </c>
      <c r="B2" s="121"/>
      <c r="C2" s="121"/>
      <c r="D2" s="121"/>
      <c r="E2" s="92" t="s">
        <v>135</v>
      </c>
      <c r="F2" s="92"/>
      <c r="G2" s="92"/>
      <c r="H2" s="92"/>
      <c r="I2" s="92"/>
      <c r="J2" s="3"/>
      <c r="K2" s="3"/>
      <c r="L2" s="3"/>
      <c r="M2" s="3"/>
      <c r="N2" s="3"/>
      <c r="O2" s="3"/>
      <c r="P2" s="3"/>
      <c r="Q2" s="3"/>
      <c r="R2" s="3"/>
      <c r="S2" s="3"/>
      <c r="T2" s="3"/>
    </row>
    <row r="3" spans="1:20" ht="17.100000000000001" customHeight="1">
      <c r="A3" s="92" t="s">
        <v>136</v>
      </c>
      <c r="B3" s="92"/>
      <c r="C3" s="92"/>
      <c r="D3" s="92"/>
      <c r="E3" s="93" t="s">
        <v>137</v>
      </c>
      <c r="F3" s="93"/>
      <c r="G3" s="93"/>
      <c r="H3" s="93"/>
      <c r="I3" s="93"/>
      <c r="J3" s="3"/>
      <c r="K3" s="3"/>
      <c r="L3" s="3"/>
      <c r="M3" s="3"/>
      <c r="N3" s="3"/>
      <c r="O3" s="3"/>
      <c r="P3" s="3"/>
      <c r="Q3" s="3"/>
      <c r="R3" s="3"/>
      <c r="S3" s="3"/>
      <c r="T3" s="3"/>
    </row>
    <row r="4" spans="1:20" ht="17.100000000000001" customHeight="1">
      <c r="A4" s="92" t="s">
        <v>138</v>
      </c>
      <c r="B4" s="92"/>
      <c r="C4" s="92"/>
      <c r="D4" s="92"/>
      <c r="E4" s="91"/>
      <c r="F4" s="91"/>
      <c r="G4" s="91"/>
      <c r="H4" s="91"/>
      <c r="I4" s="91"/>
      <c r="J4" s="3"/>
      <c r="K4" s="3"/>
      <c r="L4" s="3"/>
      <c r="M4" s="3"/>
      <c r="N4" s="3"/>
      <c r="O4" s="3"/>
      <c r="P4" s="3"/>
      <c r="Q4" s="3"/>
      <c r="R4" s="3"/>
      <c r="S4" s="3"/>
      <c r="T4" s="3"/>
    </row>
    <row r="5" spans="1:20" s="49" customFormat="1" ht="12" customHeight="1">
      <c r="A5" s="99"/>
      <c r="B5" s="99"/>
      <c r="C5" s="99"/>
      <c r="D5" s="99"/>
      <c r="E5" s="48"/>
      <c r="J5" s="48"/>
      <c r="K5" s="48"/>
      <c r="L5" s="48"/>
      <c r="M5" s="48"/>
      <c r="N5" s="48"/>
      <c r="O5" s="48"/>
      <c r="P5" s="48"/>
      <c r="Q5" s="48"/>
      <c r="R5" s="48"/>
      <c r="S5" s="48"/>
      <c r="T5" s="48"/>
    </row>
    <row r="6" spans="1:20" ht="24.95" customHeight="1">
      <c r="A6" s="100" t="s">
        <v>139</v>
      </c>
      <c r="B6" s="100"/>
      <c r="C6" s="100"/>
      <c r="D6" s="100"/>
      <c r="E6" s="100"/>
      <c r="F6" s="100"/>
      <c r="G6" s="100"/>
      <c r="H6" s="100"/>
      <c r="I6" s="100"/>
      <c r="J6" s="5"/>
      <c r="K6" s="5"/>
      <c r="L6" s="5"/>
      <c r="M6" s="5"/>
      <c r="N6" s="5"/>
      <c r="O6" s="5"/>
      <c r="P6" s="5"/>
      <c r="Q6" s="5"/>
      <c r="R6" s="5"/>
      <c r="S6" s="5"/>
      <c r="T6" s="5"/>
    </row>
    <row r="7" spans="1:20" s="8" customFormat="1" ht="20.100000000000001" customHeight="1">
      <c r="A7" s="100" t="s">
        <v>643</v>
      </c>
      <c r="B7" s="100"/>
      <c r="C7" s="100"/>
      <c r="D7" s="100"/>
      <c r="E7" s="100"/>
      <c r="F7" s="100"/>
      <c r="G7" s="100"/>
      <c r="H7" s="100"/>
      <c r="I7" s="100"/>
      <c r="J7" s="50"/>
      <c r="K7" s="50"/>
      <c r="L7" s="50"/>
      <c r="M7" s="50"/>
      <c r="N7" s="50"/>
      <c r="O7" s="50"/>
      <c r="P7" s="50"/>
      <c r="Q7" s="50"/>
      <c r="R7" s="50"/>
      <c r="S7" s="50"/>
      <c r="T7" s="50"/>
    </row>
    <row r="8" spans="1:20" s="8" customFormat="1" ht="18" customHeight="1">
      <c r="A8" s="101" t="s">
        <v>563</v>
      </c>
      <c r="B8" s="101"/>
      <c r="C8" s="101"/>
      <c r="D8" s="101"/>
      <c r="E8" s="101"/>
      <c r="F8" s="101"/>
      <c r="G8" s="101"/>
      <c r="H8" s="101"/>
      <c r="I8" s="101"/>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02" t="s">
        <v>0</v>
      </c>
      <c r="B10" s="102" t="s">
        <v>140</v>
      </c>
      <c r="C10" s="105" t="s">
        <v>141</v>
      </c>
      <c r="D10" s="106"/>
      <c r="E10" s="109" t="s">
        <v>142</v>
      </c>
      <c r="F10" s="110"/>
      <c r="G10" s="109" t="s">
        <v>143</v>
      </c>
      <c r="H10" s="110"/>
      <c r="I10" s="111" t="s">
        <v>13</v>
      </c>
    </row>
    <row r="11" spans="1:20" s="12" customFormat="1" ht="30" customHeight="1">
      <c r="A11" s="103"/>
      <c r="B11" s="104"/>
      <c r="C11" s="107"/>
      <c r="D11" s="108"/>
      <c r="E11" s="52" t="s">
        <v>144</v>
      </c>
      <c r="F11" s="52" t="s">
        <v>145</v>
      </c>
      <c r="G11" s="52" t="s">
        <v>144</v>
      </c>
      <c r="H11" s="52" t="s">
        <v>145</v>
      </c>
      <c r="I11" s="103"/>
    </row>
    <row r="12" spans="1:20" s="12" customFormat="1" ht="17.45" customHeight="1">
      <c r="A12" s="69">
        <v>1</v>
      </c>
      <c r="B12" s="53">
        <v>22005017</v>
      </c>
      <c r="C12" s="54" t="s">
        <v>541</v>
      </c>
      <c r="D12" s="55" t="s">
        <v>215</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57"/>
    </row>
    <row r="13" spans="1:20" s="12" customFormat="1" ht="17.45" customHeight="1">
      <c r="A13" s="69">
        <v>2</v>
      </c>
      <c r="B13" s="53">
        <v>22005018</v>
      </c>
      <c r="C13" s="54" t="s">
        <v>542</v>
      </c>
      <c r="D13" s="55" t="s">
        <v>161</v>
      </c>
      <c r="E13" s="69"/>
      <c r="F13" s="66" t="str">
        <f t="shared" ref="F13:F40" si="0">IF(AND(E13&gt;=90),"Xuất sắc",IF(AND(E13&gt;=80),"Tốt",IF(AND(E13&gt;=70),"Khá",IF(AND(E13&gt;=60),"TB",IF(AND(E13&gt;=50),"TB",IF(AND(E13&lt;50),IF(AND(E13&gt;0),"Yếu",IF(AND(E13=0),"Không XL"," "))))))))</f>
        <v>Không XL</v>
      </c>
      <c r="G13" s="69"/>
      <c r="H13" s="66" t="str">
        <f t="shared" ref="H13:H40" si="1">IF(AND(G13&gt;=90),"Xuất sắc",IF(AND(G13&gt;=80),"Tốt",IF(AND(G13&gt;=70),"Khá",IF(AND(G13&gt;=60),"TB",IF(AND(G13&gt;=50),"TB",IF(AND(G13&lt;50),IF(AND(G13&gt;0),"Yếu",IF(AND(G13=0),"Không XL"," "))))))))</f>
        <v>Không XL</v>
      </c>
      <c r="I13" s="57"/>
    </row>
    <row r="14" spans="1:20" s="12" customFormat="1" ht="17.45" customHeight="1">
      <c r="A14" s="69">
        <v>3</v>
      </c>
      <c r="B14" s="53">
        <v>22005595</v>
      </c>
      <c r="C14" s="54" t="s">
        <v>543</v>
      </c>
      <c r="D14" s="55" t="s">
        <v>544</v>
      </c>
      <c r="E14" s="69"/>
      <c r="F14" s="66" t="str">
        <f t="shared" si="0"/>
        <v>Không XL</v>
      </c>
      <c r="G14" s="69"/>
      <c r="H14" s="66" t="str">
        <f t="shared" si="1"/>
        <v>Không XL</v>
      </c>
      <c r="I14" s="71" t="s">
        <v>610</v>
      </c>
    </row>
    <row r="15" spans="1:20" s="12" customFormat="1" ht="17.45" customHeight="1">
      <c r="A15" s="69">
        <v>4</v>
      </c>
      <c r="B15" s="53">
        <v>22005609</v>
      </c>
      <c r="C15" s="54" t="s">
        <v>403</v>
      </c>
      <c r="D15" s="55" t="s">
        <v>174</v>
      </c>
      <c r="E15" s="69"/>
      <c r="F15" s="66" t="str">
        <f t="shared" si="0"/>
        <v>Không XL</v>
      </c>
      <c r="G15" s="69"/>
      <c r="H15" s="66" t="str">
        <f t="shared" si="1"/>
        <v>Không XL</v>
      </c>
      <c r="I15" s="14"/>
    </row>
    <row r="16" spans="1:20" s="12" customFormat="1" ht="17.45" customHeight="1">
      <c r="A16" s="69">
        <v>5</v>
      </c>
      <c r="B16" s="53">
        <v>22005019</v>
      </c>
      <c r="C16" s="54" t="s">
        <v>545</v>
      </c>
      <c r="D16" s="55" t="s">
        <v>546</v>
      </c>
      <c r="E16" s="69"/>
      <c r="F16" s="66" t="str">
        <f t="shared" si="0"/>
        <v>Không XL</v>
      </c>
      <c r="G16" s="69"/>
      <c r="H16" s="66" t="str">
        <f t="shared" si="1"/>
        <v>Không XL</v>
      </c>
      <c r="I16" s="14"/>
    </row>
    <row r="17" spans="1:9" s="12" customFormat="1">
      <c r="A17" s="69">
        <v>6</v>
      </c>
      <c r="B17" s="53">
        <v>22005020</v>
      </c>
      <c r="C17" s="54" t="s">
        <v>547</v>
      </c>
      <c r="D17" s="55" t="s">
        <v>169</v>
      </c>
      <c r="E17" s="69"/>
      <c r="F17" s="66" t="str">
        <f t="shared" si="0"/>
        <v>Không XL</v>
      </c>
      <c r="G17" s="69"/>
      <c r="H17" s="66" t="str">
        <f t="shared" si="1"/>
        <v>Không XL</v>
      </c>
      <c r="I17" s="14"/>
    </row>
    <row r="18" spans="1:9" s="12" customFormat="1" ht="15.75">
      <c r="A18" s="69">
        <v>7</v>
      </c>
      <c r="B18" s="53">
        <v>22005021</v>
      </c>
      <c r="C18" s="54" t="s">
        <v>548</v>
      </c>
      <c r="D18" s="55" t="s">
        <v>169</v>
      </c>
      <c r="E18" s="69"/>
      <c r="F18" s="66" t="str">
        <f t="shared" si="0"/>
        <v>Không XL</v>
      </c>
      <c r="G18" s="69"/>
      <c r="H18" s="66" t="str">
        <f t="shared" si="1"/>
        <v>Không XL</v>
      </c>
      <c r="I18" s="71" t="s">
        <v>605</v>
      </c>
    </row>
    <row r="19" spans="1:9" s="12" customFormat="1">
      <c r="A19" s="69">
        <v>8</v>
      </c>
      <c r="B19" s="53">
        <v>22005735</v>
      </c>
      <c r="C19" s="54" t="s">
        <v>549</v>
      </c>
      <c r="D19" s="55" t="s">
        <v>190</v>
      </c>
      <c r="E19" s="69"/>
      <c r="F19" s="66" t="str">
        <f t="shared" si="0"/>
        <v>Không XL</v>
      </c>
      <c r="G19" s="69"/>
      <c r="H19" s="66" t="str">
        <f t="shared" si="1"/>
        <v>Không XL</v>
      </c>
      <c r="I19" s="14"/>
    </row>
    <row r="20" spans="1:9" s="12" customFormat="1">
      <c r="A20" s="69">
        <v>9</v>
      </c>
      <c r="B20" s="53">
        <v>22005022</v>
      </c>
      <c r="C20" s="54" t="s">
        <v>550</v>
      </c>
      <c r="D20" s="55" t="s">
        <v>190</v>
      </c>
      <c r="E20" s="69"/>
      <c r="F20" s="66" t="str">
        <f t="shared" si="0"/>
        <v>Không XL</v>
      </c>
      <c r="G20" s="69"/>
      <c r="H20" s="66" t="str">
        <f t="shared" si="1"/>
        <v>Không XL</v>
      </c>
      <c r="I20" s="57"/>
    </row>
    <row r="21" spans="1:9" s="12" customFormat="1">
      <c r="A21" s="69">
        <v>10</v>
      </c>
      <c r="B21" s="53">
        <v>22005023</v>
      </c>
      <c r="C21" s="54" t="s">
        <v>515</v>
      </c>
      <c r="D21" s="55" t="s">
        <v>164</v>
      </c>
      <c r="E21" s="69"/>
      <c r="F21" s="66" t="str">
        <f t="shared" si="0"/>
        <v>Không XL</v>
      </c>
      <c r="G21" s="69"/>
      <c r="H21" s="66" t="str">
        <f t="shared" si="1"/>
        <v>Không XL</v>
      </c>
      <c r="I21" s="57"/>
    </row>
    <row r="22" spans="1:9" s="12" customFormat="1">
      <c r="A22" s="69">
        <v>11</v>
      </c>
      <c r="B22" s="53">
        <v>22004888</v>
      </c>
      <c r="C22" s="54" t="s">
        <v>551</v>
      </c>
      <c r="D22" s="55" t="s">
        <v>164</v>
      </c>
      <c r="E22" s="69"/>
      <c r="F22" s="66" t="str">
        <f t="shared" si="0"/>
        <v>Không XL</v>
      </c>
      <c r="G22" s="69"/>
      <c r="H22" s="66" t="str">
        <f t="shared" si="1"/>
        <v>Không XL</v>
      </c>
      <c r="I22" s="57"/>
    </row>
    <row r="23" spans="1:9" s="12" customFormat="1">
      <c r="A23" s="69">
        <v>12</v>
      </c>
      <c r="B23" s="53">
        <v>22005024</v>
      </c>
      <c r="C23" s="54" t="s">
        <v>552</v>
      </c>
      <c r="D23" s="55" t="s">
        <v>228</v>
      </c>
      <c r="E23" s="69"/>
      <c r="F23" s="66" t="str">
        <f t="shared" si="0"/>
        <v>Không XL</v>
      </c>
      <c r="G23" s="69"/>
      <c r="H23" s="66" t="str">
        <f t="shared" si="1"/>
        <v>Không XL</v>
      </c>
      <c r="I23" s="14"/>
    </row>
    <row r="24" spans="1:9" s="12" customFormat="1">
      <c r="A24" s="69">
        <v>13</v>
      </c>
      <c r="B24" s="53">
        <v>22005025</v>
      </c>
      <c r="C24" s="54" t="s">
        <v>553</v>
      </c>
      <c r="D24" s="55" t="s">
        <v>196</v>
      </c>
      <c r="E24" s="69"/>
      <c r="F24" s="66" t="str">
        <f t="shared" si="0"/>
        <v>Không XL</v>
      </c>
      <c r="G24" s="69"/>
      <c r="H24" s="66" t="str">
        <f t="shared" si="1"/>
        <v>Không XL</v>
      </c>
      <c r="I24" s="14"/>
    </row>
    <row r="25" spans="1:9" s="12" customFormat="1">
      <c r="A25" s="69">
        <v>14</v>
      </c>
      <c r="B25" s="53">
        <v>22005026</v>
      </c>
      <c r="C25" s="54" t="s">
        <v>195</v>
      </c>
      <c r="D25" s="55" t="s">
        <v>179</v>
      </c>
      <c r="E25" s="69"/>
      <c r="F25" s="66" t="str">
        <f t="shared" si="0"/>
        <v>Không XL</v>
      </c>
      <c r="G25" s="69"/>
      <c r="H25" s="66" t="str">
        <f t="shared" si="1"/>
        <v>Không XL</v>
      </c>
      <c r="I25" s="14"/>
    </row>
    <row r="26" spans="1:9" s="12" customFormat="1">
      <c r="A26" s="69">
        <v>15</v>
      </c>
      <c r="B26" s="53">
        <v>22005027</v>
      </c>
      <c r="C26" s="54" t="s">
        <v>554</v>
      </c>
      <c r="D26" s="55" t="s">
        <v>181</v>
      </c>
      <c r="E26" s="69"/>
      <c r="F26" s="66" t="str">
        <f t="shared" si="0"/>
        <v>Không XL</v>
      </c>
      <c r="G26" s="69"/>
      <c r="H26" s="66" t="str">
        <f t="shared" si="1"/>
        <v>Không XL</v>
      </c>
      <c r="I26" s="14"/>
    </row>
    <row r="27" spans="1:9" s="12" customFormat="1">
      <c r="A27" s="69">
        <v>16</v>
      </c>
      <c r="B27" s="53">
        <v>22005732</v>
      </c>
      <c r="C27" s="54" t="s">
        <v>506</v>
      </c>
      <c r="D27" s="55" t="s">
        <v>182</v>
      </c>
      <c r="E27" s="69"/>
      <c r="F27" s="66" t="str">
        <f t="shared" si="0"/>
        <v>Không XL</v>
      </c>
      <c r="G27" s="69"/>
      <c r="H27" s="66" t="str">
        <f t="shared" si="1"/>
        <v>Không XL</v>
      </c>
      <c r="I27" s="14"/>
    </row>
    <row r="28" spans="1:9" s="12" customFormat="1">
      <c r="A28" s="69">
        <v>17</v>
      </c>
      <c r="B28" s="53">
        <v>22005028</v>
      </c>
      <c r="C28" s="54" t="s">
        <v>302</v>
      </c>
      <c r="D28" s="55" t="s">
        <v>437</v>
      </c>
      <c r="E28" s="69"/>
      <c r="F28" s="66" t="str">
        <f t="shared" si="0"/>
        <v>Không XL</v>
      </c>
      <c r="G28" s="69"/>
      <c r="H28" s="66" t="str">
        <f t="shared" si="1"/>
        <v>Không XL</v>
      </c>
      <c r="I28" s="14"/>
    </row>
    <row r="29" spans="1:9" s="12" customFormat="1">
      <c r="A29" s="69">
        <v>18</v>
      </c>
      <c r="B29" s="53">
        <v>22005733</v>
      </c>
      <c r="C29" s="54" t="s">
        <v>308</v>
      </c>
      <c r="D29" s="55" t="s">
        <v>241</v>
      </c>
      <c r="E29" s="69"/>
      <c r="F29" s="66" t="str">
        <f t="shared" si="0"/>
        <v>Không XL</v>
      </c>
      <c r="G29" s="69"/>
      <c r="H29" s="66" t="str">
        <f t="shared" si="1"/>
        <v>Không XL</v>
      </c>
      <c r="I29" s="14"/>
    </row>
    <row r="30" spans="1:9" s="12" customFormat="1">
      <c r="A30" s="69">
        <v>19</v>
      </c>
      <c r="B30" s="53">
        <v>22005029</v>
      </c>
      <c r="C30" s="54" t="s">
        <v>555</v>
      </c>
      <c r="D30" s="55" t="s">
        <v>184</v>
      </c>
      <c r="E30" s="69"/>
      <c r="F30" s="66" t="str">
        <f t="shared" si="0"/>
        <v>Không XL</v>
      </c>
      <c r="G30" s="69"/>
      <c r="H30" s="66" t="str">
        <f t="shared" si="1"/>
        <v>Không XL</v>
      </c>
      <c r="I30" s="14"/>
    </row>
    <row r="31" spans="1:9" s="12" customFormat="1">
      <c r="A31" s="69">
        <v>20</v>
      </c>
      <c r="B31" s="53">
        <v>22005030</v>
      </c>
      <c r="C31" s="54" t="s">
        <v>363</v>
      </c>
      <c r="D31" s="55" t="s">
        <v>184</v>
      </c>
      <c r="E31" s="69"/>
      <c r="F31" s="66" t="str">
        <f t="shared" si="0"/>
        <v>Không XL</v>
      </c>
      <c r="G31" s="69"/>
      <c r="H31" s="66" t="str">
        <f t="shared" si="1"/>
        <v>Không XL</v>
      </c>
      <c r="I31" s="57"/>
    </row>
    <row r="32" spans="1:9" s="12" customFormat="1">
      <c r="A32" s="69">
        <v>21</v>
      </c>
      <c r="B32" s="53">
        <v>22005032</v>
      </c>
      <c r="C32" s="54" t="s">
        <v>165</v>
      </c>
      <c r="D32" s="55" t="s">
        <v>556</v>
      </c>
      <c r="E32" s="69"/>
      <c r="F32" s="66" t="str">
        <f t="shared" si="0"/>
        <v>Không XL</v>
      </c>
      <c r="G32" s="69"/>
      <c r="H32" s="66" t="str">
        <f t="shared" si="1"/>
        <v>Không XL</v>
      </c>
      <c r="I32" s="14" t="s">
        <v>608</v>
      </c>
    </row>
    <row r="33" spans="1:9" s="12" customFormat="1">
      <c r="A33" s="69">
        <v>22</v>
      </c>
      <c r="B33" s="53">
        <v>22005033</v>
      </c>
      <c r="C33" s="54" t="s">
        <v>417</v>
      </c>
      <c r="D33" s="55" t="s">
        <v>445</v>
      </c>
      <c r="E33" s="69"/>
      <c r="F33" s="66" t="str">
        <f t="shared" si="0"/>
        <v>Không XL</v>
      </c>
      <c r="G33" s="69"/>
      <c r="H33" s="66" t="str">
        <f t="shared" si="1"/>
        <v>Không XL</v>
      </c>
      <c r="I33" s="14" t="s">
        <v>609</v>
      </c>
    </row>
    <row r="34" spans="1:9" s="12" customFormat="1">
      <c r="A34" s="69">
        <v>23</v>
      </c>
      <c r="B34" s="53">
        <v>22005034</v>
      </c>
      <c r="C34" s="54" t="s">
        <v>557</v>
      </c>
      <c r="D34" s="55" t="s">
        <v>558</v>
      </c>
      <c r="E34" s="69"/>
      <c r="F34" s="66" t="str">
        <f t="shared" si="0"/>
        <v>Không XL</v>
      </c>
      <c r="G34" s="69"/>
      <c r="H34" s="66" t="str">
        <f t="shared" si="1"/>
        <v>Không XL</v>
      </c>
      <c r="I34" s="14" t="s">
        <v>607</v>
      </c>
    </row>
    <row r="35" spans="1:9" s="12" customFormat="1">
      <c r="A35" s="69">
        <v>24</v>
      </c>
      <c r="B35" s="53">
        <v>22005035</v>
      </c>
      <c r="C35" s="54" t="s">
        <v>559</v>
      </c>
      <c r="D35" s="55" t="s">
        <v>199</v>
      </c>
      <c r="E35" s="69"/>
      <c r="F35" s="66" t="str">
        <f t="shared" si="0"/>
        <v>Không XL</v>
      </c>
      <c r="G35" s="69"/>
      <c r="H35" s="66" t="str">
        <f t="shared" si="1"/>
        <v>Không XL</v>
      </c>
      <c r="I35" s="14"/>
    </row>
    <row r="36" spans="1:9" s="12" customFormat="1">
      <c r="A36" s="69">
        <v>25</v>
      </c>
      <c r="B36" s="53">
        <v>22005615</v>
      </c>
      <c r="C36" s="54" t="s">
        <v>450</v>
      </c>
      <c r="D36" s="55" t="s">
        <v>205</v>
      </c>
      <c r="E36" s="69"/>
      <c r="F36" s="66" t="str">
        <f t="shared" si="0"/>
        <v>Không XL</v>
      </c>
      <c r="G36" s="69"/>
      <c r="H36" s="66" t="str">
        <f t="shared" si="1"/>
        <v>Không XL</v>
      </c>
      <c r="I36" s="14"/>
    </row>
    <row r="37" spans="1:9" s="12" customFormat="1">
      <c r="A37" s="69">
        <v>26</v>
      </c>
      <c r="B37" s="53">
        <v>22005734</v>
      </c>
      <c r="C37" s="54" t="s">
        <v>560</v>
      </c>
      <c r="D37" s="55" t="s">
        <v>172</v>
      </c>
      <c r="E37" s="69"/>
      <c r="F37" s="66" t="str">
        <f t="shared" si="0"/>
        <v>Không XL</v>
      </c>
      <c r="G37" s="69"/>
      <c r="H37" s="66" t="str">
        <f t="shared" si="1"/>
        <v>Không XL</v>
      </c>
      <c r="I37" s="14"/>
    </row>
    <row r="38" spans="1:9" s="12" customFormat="1">
      <c r="A38" s="69">
        <v>27</v>
      </c>
      <c r="B38" s="53">
        <v>22005036</v>
      </c>
      <c r="C38" s="54" t="s">
        <v>269</v>
      </c>
      <c r="D38" s="55" t="s">
        <v>532</v>
      </c>
      <c r="E38" s="69"/>
      <c r="F38" s="66" t="str">
        <f t="shared" si="0"/>
        <v>Không XL</v>
      </c>
      <c r="G38" s="69"/>
      <c r="H38" s="66" t="str">
        <f t="shared" si="1"/>
        <v>Không XL</v>
      </c>
      <c r="I38" s="57"/>
    </row>
    <row r="39" spans="1:9" s="12" customFormat="1">
      <c r="A39" s="69">
        <v>28</v>
      </c>
      <c r="B39" s="53">
        <v>22005037</v>
      </c>
      <c r="C39" s="54" t="s">
        <v>561</v>
      </c>
      <c r="D39" s="55" t="s">
        <v>532</v>
      </c>
      <c r="E39" s="69"/>
      <c r="F39" s="66" t="str">
        <f t="shared" si="0"/>
        <v>Không XL</v>
      </c>
      <c r="G39" s="69"/>
      <c r="H39" s="66" t="str">
        <f t="shared" si="1"/>
        <v>Không XL</v>
      </c>
      <c r="I39" s="14" t="s">
        <v>606</v>
      </c>
    </row>
    <row r="40" spans="1:9" s="12" customFormat="1">
      <c r="A40" s="69">
        <v>29</v>
      </c>
      <c r="B40" s="53">
        <v>22005038</v>
      </c>
      <c r="C40" s="54" t="s">
        <v>562</v>
      </c>
      <c r="D40" s="55" t="s">
        <v>398</v>
      </c>
      <c r="E40" s="69"/>
      <c r="F40" s="66" t="str">
        <f t="shared" si="0"/>
        <v>Không XL</v>
      </c>
      <c r="G40" s="69"/>
      <c r="H40" s="66" t="str">
        <f t="shared" si="1"/>
        <v>Không XL</v>
      </c>
      <c r="I40" s="57"/>
    </row>
    <row r="41" spans="1:9" ht="15.75">
      <c r="A41" s="46"/>
      <c r="B41" s="46"/>
      <c r="C41" s="112" t="s">
        <v>146</v>
      </c>
      <c r="D41" s="112"/>
      <c r="E41" s="112"/>
      <c r="F41" s="112"/>
      <c r="G41" s="112"/>
      <c r="H41" s="112"/>
      <c r="I41" s="112"/>
    </row>
    <row r="42" spans="1:9">
      <c r="C42" s="113" t="s">
        <v>147</v>
      </c>
      <c r="D42" s="114"/>
      <c r="E42" s="117" t="s">
        <v>142</v>
      </c>
      <c r="F42" s="118"/>
      <c r="G42" s="117" t="s">
        <v>143</v>
      </c>
      <c r="H42" s="118"/>
      <c r="I42" s="119" t="s">
        <v>13</v>
      </c>
    </row>
    <row r="43" spans="1:9" s="12" customFormat="1">
      <c r="C43" s="115"/>
      <c r="D43" s="116"/>
      <c r="E43" s="52" t="s">
        <v>148</v>
      </c>
      <c r="F43" s="19" t="s">
        <v>149</v>
      </c>
      <c r="G43" s="52" t="s">
        <v>148</v>
      </c>
      <c r="H43" s="19" t="s">
        <v>149</v>
      </c>
      <c r="I43" s="120"/>
    </row>
    <row r="44" spans="1:9">
      <c r="C44" s="94" t="s">
        <v>150</v>
      </c>
      <c r="D44" s="95"/>
      <c r="E44" s="58">
        <f>COUNTIF(F12:F40,"Xuất sắc")</f>
        <v>0</v>
      </c>
      <c r="F44" s="59">
        <f t="shared" ref="F44:F49" si="2">E44*100/$A$40</f>
        <v>0</v>
      </c>
      <c r="G44" s="58">
        <f>COUNTIF(H12:H40,"Xuất sắc")</f>
        <v>0</v>
      </c>
      <c r="H44" s="59">
        <f t="shared" ref="H44:H49" si="3">G44*100/$A$40</f>
        <v>0</v>
      </c>
      <c r="I44" s="60"/>
    </row>
    <row r="45" spans="1:9">
      <c r="C45" s="94" t="s">
        <v>151</v>
      </c>
      <c r="D45" s="95"/>
      <c r="E45" s="58">
        <f>COUNTIF(F12:F40,"Tốt")</f>
        <v>0</v>
      </c>
      <c r="F45" s="59">
        <f t="shared" si="2"/>
        <v>0</v>
      </c>
      <c r="G45" s="58">
        <f>COUNTIF(H12:H40,"Tốt")</f>
        <v>0</v>
      </c>
      <c r="H45" s="59">
        <f t="shared" si="3"/>
        <v>0</v>
      </c>
      <c r="I45" s="60"/>
    </row>
    <row r="46" spans="1:9">
      <c r="C46" s="94" t="s">
        <v>152</v>
      </c>
      <c r="D46" s="95"/>
      <c r="E46" s="58">
        <f>COUNTIF(F12:F40,"Khá")</f>
        <v>0</v>
      </c>
      <c r="F46" s="59">
        <f t="shared" si="2"/>
        <v>0</v>
      </c>
      <c r="G46" s="58">
        <f>COUNTIF(H12:H40,"Khá")</f>
        <v>0</v>
      </c>
      <c r="H46" s="59">
        <f t="shared" si="3"/>
        <v>0</v>
      </c>
      <c r="I46" s="60"/>
    </row>
    <row r="47" spans="1:9">
      <c r="C47" s="94" t="s">
        <v>153</v>
      </c>
      <c r="D47" s="95"/>
      <c r="E47" s="58">
        <f>COUNTIF(F12:F40,"TB")</f>
        <v>0</v>
      </c>
      <c r="F47" s="59">
        <f t="shared" si="2"/>
        <v>0</v>
      </c>
      <c r="G47" s="58">
        <f>COUNTIF(H12:H40,"TB")</f>
        <v>0</v>
      </c>
      <c r="H47" s="59">
        <f t="shared" si="3"/>
        <v>0</v>
      </c>
      <c r="I47" s="60"/>
    </row>
    <row r="48" spans="1:9">
      <c r="C48" s="94" t="s">
        <v>154</v>
      </c>
      <c r="D48" s="95"/>
      <c r="E48" s="58">
        <f>COUNTIF(F12:F40,"Yếu")</f>
        <v>0</v>
      </c>
      <c r="F48" s="59">
        <f t="shared" si="2"/>
        <v>0</v>
      </c>
      <c r="G48" s="58">
        <f>COUNTIF(H12:H40,"Yếu")</f>
        <v>0</v>
      </c>
      <c r="H48" s="59">
        <f t="shared" si="3"/>
        <v>0</v>
      </c>
      <c r="I48" s="60"/>
    </row>
    <row r="49" spans="1:10" ht="15.75" thickBot="1">
      <c r="C49" s="96" t="s">
        <v>155</v>
      </c>
      <c r="D49" s="97"/>
      <c r="E49" s="61">
        <f>COUNTIF(F12:F40,"Không XL")</f>
        <v>29</v>
      </c>
      <c r="F49" s="62">
        <f t="shared" si="2"/>
        <v>100</v>
      </c>
      <c r="G49" s="61">
        <f>COUNTIF(H12:H40,"Không XL")</f>
        <v>29</v>
      </c>
      <c r="H49" s="62">
        <f t="shared" si="3"/>
        <v>100</v>
      </c>
      <c r="I49" s="63"/>
    </row>
    <row r="50" spans="1:10">
      <c r="C50" s="68"/>
      <c r="D50" s="68"/>
      <c r="F50" s="64"/>
    </row>
    <row r="51" spans="1:10" ht="15.75">
      <c r="E51" s="98" t="s">
        <v>604</v>
      </c>
      <c r="F51" s="98"/>
      <c r="G51" s="98"/>
      <c r="H51" s="98"/>
      <c r="I51" s="98"/>
    </row>
    <row r="52" spans="1:10">
      <c r="A52" s="91" t="s">
        <v>157</v>
      </c>
      <c r="B52" s="91"/>
      <c r="C52" s="91"/>
      <c r="D52" s="91"/>
      <c r="E52" s="91"/>
      <c r="F52" s="91" t="s">
        <v>142</v>
      </c>
      <c r="G52" s="91"/>
      <c r="H52" s="91"/>
      <c r="I52" s="65" t="s">
        <v>158</v>
      </c>
      <c r="J52" s="65"/>
    </row>
    <row r="56" spans="1:10">
      <c r="A56" s="4">
        <v>1</v>
      </c>
    </row>
  </sheetData>
  <mergeCells count="30">
    <mergeCell ref="A2:D2"/>
    <mergeCell ref="E2:I2"/>
    <mergeCell ref="A3:D3"/>
    <mergeCell ref="E3:I3"/>
    <mergeCell ref="A4:D4"/>
    <mergeCell ref="E4:I4"/>
    <mergeCell ref="C44:D44"/>
    <mergeCell ref="A5:D5"/>
    <mergeCell ref="A6:I6"/>
    <mergeCell ref="A7:I7"/>
    <mergeCell ref="A8:I8"/>
    <mergeCell ref="A10:A11"/>
    <mergeCell ref="B10:B11"/>
    <mergeCell ref="C10:D11"/>
    <mergeCell ref="E10:F10"/>
    <mergeCell ref="G10:H10"/>
    <mergeCell ref="I10:I11"/>
    <mergeCell ref="C41:I41"/>
    <mergeCell ref="C42:D43"/>
    <mergeCell ref="E42:F42"/>
    <mergeCell ref="G42:H42"/>
    <mergeCell ref="I42:I43"/>
    <mergeCell ref="A52:E52"/>
    <mergeCell ref="F52:H52"/>
    <mergeCell ref="C45:D45"/>
    <mergeCell ref="C46:D46"/>
    <mergeCell ref="C47:D47"/>
    <mergeCell ref="C48:D48"/>
    <mergeCell ref="C49:D49"/>
    <mergeCell ref="E51:I51"/>
  </mergeCells>
  <conditionalFormatting sqref="F12:F40 H12:H40">
    <cfRule type="cellIs" dxfId="21" priority="1" stopIfTrue="1" operator="equal">
      <formula>"SVG"</formula>
    </cfRule>
    <cfRule type="cellIs" dxfId="20" priority="2" stopIfTrue="1" operator="equal">
      <formula>"SVXS"</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2"/>
  <sheetViews>
    <sheetView topLeftCell="A2" workbookViewId="0">
      <selection activeCell="A7" sqref="A7:I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1" t="s">
        <v>134</v>
      </c>
      <c r="B2" s="121"/>
      <c r="C2" s="121"/>
      <c r="D2" s="121"/>
      <c r="E2" s="92" t="s">
        <v>135</v>
      </c>
      <c r="F2" s="92"/>
      <c r="G2" s="92"/>
      <c r="H2" s="92"/>
      <c r="I2" s="92"/>
      <c r="J2" s="3"/>
      <c r="K2" s="3"/>
      <c r="L2" s="3"/>
      <c r="M2" s="3"/>
      <c r="N2" s="3"/>
      <c r="O2" s="3"/>
      <c r="P2" s="3"/>
      <c r="Q2" s="3"/>
      <c r="R2" s="3"/>
      <c r="S2" s="3"/>
      <c r="T2" s="3"/>
    </row>
    <row r="3" spans="1:20" ht="17.100000000000001" customHeight="1">
      <c r="A3" s="92" t="s">
        <v>136</v>
      </c>
      <c r="B3" s="92"/>
      <c r="C3" s="92"/>
      <c r="D3" s="92"/>
      <c r="E3" s="93" t="s">
        <v>137</v>
      </c>
      <c r="F3" s="93"/>
      <c r="G3" s="93"/>
      <c r="H3" s="93"/>
      <c r="I3" s="93"/>
      <c r="J3" s="3"/>
      <c r="K3" s="3"/>
      <c r="L3" s="3"/>
      <c r="M3" s="3"/>
      <c r="N3" s="3"/>
      <c r="O3" s="3"/>
      <c r="P3" s="3"/>
      <c r="Q3" s="3"/>
      <c r="R3" s="3"/>
      <c r="S3" s="3"/>
      <c r="T3" s="3"/>
    </row>
    <row r="4" spans="1:20" ht="17.100000000000001" customHeight="1">
      <c r="A4" s="92" t="s">
        <v>138</v>
      </c>
      <c r="B4" s="92"/>
      <c r="C4" s="92"/>
      <c r="D4" s="92"/>
      <c r="E4" s="91"/>
      <c r="F4" s="91"/>
      <c r="G4" s="91"/>
      <c r="H4" s="91"/>
      <c r="I4" s="91"/>
      <c r="J4" s="3"/>
      <c r="K4" s="3"/>
      <c r="L4" s="3"/>
      <c r="M4" s="3"/>
      <c r="N4" s="3"/>
      <c r="O4" s="3"/>
      <c r="P4" s="3"/>
      <c r="Q4" s="3"/>
      <c r="R4" s="3"/>
      <c r="S4" s="3"/>
      <c r="T4" s="3"/>
    </row>
    <row r="5" spans="1:20" s="49" customFormat="1" ht="12" customHeight="1">
      <c r="A5" s="99"/>
      <c r="B5" s="99"/>
      <c r="C5" s="99"/>
      <c r="D5" s="99"/>
      <c r="E5" s="48"/>
      <c r="J5" s="48"/>
      <c r="K5" s="48"/>
      <c r="L5" s="48"/>
      <c r="M5" s="48"/>
      <c r="N5" s="48"/>
      <c r="O5" s="48"/>
      <c r="P5" s="48"/>
      <c r="Q5" s="48"/>
      <c r="R5" s="48"/>
      <c r="S5" s="48"/>
      <c r="T5" s="48"/>
    </row>
    <row r="6" spans="1:20" ht="24.95" customHeight="1">
      <c r="A6" s="100" t="s">
        <v>139</v>
      </c>
      <c r="B6" s="100"/>
      <c r="C6" s="100"/>
      <c r="D6" s="100"/>
      <c r="E6" s="100"/>
      <c r="F6" s="100"/>
      <c r="G6" s="100"/>
      <c r="H6" s="100"/>
      <c r="I6" s="100"/>
      <c r="J6" s="5"/>
      <c r="K6" s="5"/>
      <c r="L6" s="5"/>
      <c r="M6" s="5"/>
      <c r="N6" s="5"/>
      <c r="O6" s="5"/>
      <c r="P6" s="5"/>
      <c r="Q6" s="5"/>
      <c r="R6" s="5"/>
      <c r="S6" s="5"/>
      <c r="T6" s="5"/>
    </row>
    <row r="7" spans="1:20" s="8" customFormat="1" ht="20.100000000000001" customHeight="1">
      <c r="A7" s="100" t="s">
        <v>643</v>
      </c>
      <c r="B7" s="100"/>
      <c r="C7" s="100"/>
      <c r="D7" s="100"/>
      <c r="E7" s="100"/>
      <c r="F7" s="100"/>
      <c r="G7" s="100"/>
      <c r="H7" s="100"/>
      <c r="I7" s="100"/>
      <c r="J7" s="50"/>
      <c r="K7" s="50"/>
      <c r="L7" s="50"/>
      <c r="M7" s="50"/>
      <c r="N7" s="50"/>
      <c r="O7" s="50"/>
      <c r="P7" s="50"/>
      <c r="Q7" s="50"/>
      <c r="R7" s="50"/>
      <c r="S7" s="50"/>
      <c r="T7" s="50"/>
    </row>
    <row r="8" spans="1:20" s="8" customFormat="1" ht="18" customHeight="1">
      <c r="A8" s="101" t="s">
        <v>603</v>
      </c>
      <c r="B8" s="101"/>
      <c r="C8" s="101"/>
      <c r="D8" s="101"/>
      <c r="E8" s="101"/>
      <c r="F8" s="101"/>
      <c r="G8" s="101"/>
      <c r="H8" s="101"/>
      <c r="I8" s="101"/>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02" t="s">
        <v>0</v>
      </c>
      <c r="B10" s="102" t="s">
        <v>140</v>
      </c>
      <c r="C10" s="105" t="s">
        <v>141</v>
      </c>
      <c r="D10" s="106"/>
      <c r="E10" s="109" t="s">
        <v>142</v>
      </c>
      <c r="F10" s="110"/>
      <c r="G10" s="109" t="s">
        <v>143</v>
      </c>
      <c r="H10" s="110"/>
      <c r="I10" s="111" t="s">
        <v>13</v>
      </c>
    </row>
    <row r="11" spans="1:20" s="12" customFormat="1" ht="30" customHeight="1">
      <c r="A11" s="103"/>
      <c r="B11" s="104"/>
      <c r="C11" s="107"/>
      <c r="D11" s="108"/>
      <c r="E11" s="52" t="s">
        <v>144</v>
      </c>
      <c r="F11" s="52" t="s">
        <v>145</v>
      </c>
      <c r="G11" s="52" t="s">
        <v>144</v>
      </c>
      <c r="H11" s="52" t="s">
        <v>145</v>
      </c>
      <c r="I11" s="103"/>
    </row>
    <row r="12" spans="1:20" s="12" customFormat="1" ht="17.45" customHeight="1">
      <c r="A12" s="69">
        <v>1</v>
      </c>
      <c r="B12" s="53">
        <v>22001164</v>
      </c>
      <c r="C12" s="54" t="s">
        <v>564</v>
      </c>
      <c r="D12" s="55" t="s">
        <v>161</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57"/>
    </row>
    <row r="13" spans="1:20" s="12" customFormat="1" ht="17.45" customHeight="1">
      <c r="A13" s="69">
        <v>2</v>
      </c>
      <c r="B13" s="53">
        <v>22004838</v>
      </c>
      <c r="C13" s="54" t="s">
        <v>565</v>
      </c>
      <c r="D13" s="55" t="s">
        <v>161</v>
      </c>
      <c r="E13" s="69"/>
      <c r="F13" s="66" t="str">
        <f t="shared" ref="F13:F56" si="0">IF(AND(E13&gt;=90),"Xuất sắc",IF(AND(E13&gt;=80),"Tốt",IF(AND(E13&gt;=70),"Khá",IF(AND(E13&gt;=60),"TB",IF(AND(E13&gt;=50),"TB",IF(AND(E13&lt;50),IF(AND(E13&gt;0),"Yếu",IF(AND(E13=0),"Không XL"," "))))))))</f>
        <v>Không XL</v>
      </c>
      <c r="G13" s="69"/>
      <c r="H13" s="66" t="str">
        <f t="shared" ref="H13:H56" si="1">IF(AND(G13&gt;=90),"Xuất sắc",IF(AND(G13&gt;=80),"Tốt",IF(AND(G13&gt;=70),"Khá",IF(AND(G13&gt;=60),"TB",IF(AND(G13&gt;=50),"TB",IF(AND(G13&lt;50),IF(AND(G13&gt;0),"Yếu",IF(AND(G13=0),"Không XL"," "))))))))</f>
        <v>Không XL</v>
      </c>
      <c r="I13" s="57"/>
    </row>
    <row r="14" spans="1:20" s="12" customFormat="1" ht="17.45" customHeight="1">
      <c r="A14" s="69">
        <v>3</v>
      </c>
      <c r="B14" s="53">
        <v>22005406</v>
      </c>
      <c r="C14" s="54" t="s">
        <v>566</v>
      </c>
      <c r="D14" s="55" t="s">
        <v>161</v>
      </c>
      <c r="E14" s="69"/>
      <c r="F14" s="66" t="str">
        <f t="shared" si="0"/>
        <v>Không XL</v>
      </c>
      <c r="G14" s="69"/>
      <c r="H14" s="66" t="str">
        <f t="shared" si="1"/>
        <v>Không XL</v>
      </c>
      <c r="I14" s="57"/>
    </row>
    <row r="15" spans="1:20" s="12" customFormat="1" ht="17.45" customHeight="1">
      <c r="A15" s="69">
        <v>4</v>
      </c>
      <c r="B15" s="53">
        <v>22005407</v>
      </c>
      <c r="C15" s="54" t="s">
        <v>567</v>
      </c>
      <c r="D15" s="55" t="s">
        <v>161</v>
      </c>
      <c r="E15" s="69"/>
      <c r="F15" s="66" t="str">
        <f t="shared" si="0"/>
        <v>Không XL</v>
      </c>
      <c r="G15" s="69"/>
      <c r="H15" s="66" t="str">
        <f t="shared" si="1"/>
        <v>Không XL</v>
      </c>
      <c r="I15" s="14"/>
    </row>
    <row r="16" spans="1:20" s="12" customFormat="1" ht="17.45" customHeight="1">
      <c r="A16" s="69">
        <v>5</v>
      </c>
      <c r="B16" s="53">
        <v>22005838</v>
      </c>
      <c r="C16" s="54" t="s">
        <v>568</v>
      </c>
      <c r="D16" s="55" t="s">
        <v>161</v>
      </c>
      <c r="E16" s="69"/>
      <c r="F16" s="66" t="str">
        <f t="shared" si="0"/>
        <v>Không XL</v>
      </c>
      <c r="G16" s="69"/>
      <c r="H16" s="66" t="str">
        <f t="shared" si="1"/>
        <v>Không XL</v>
      </c>
      <c r="I16" s="14"/>
    </row>
    <row r="17" spans="1:9" s="12" customFormat="1">
      <c r="A17" s="69">
        <v>6</v>
      </c>
      <c r="B17" s="53">
        <v>22005839</v>
      </c>
      <c r="C17" s="54" t="s">
        <v>569</v>
      </c>
      <c r="D17" s="55" t="s">
        <v>162</v>
      </c>
      <c r="E17" s="69"/>
      <c r="F17" s="66" t="str">
        <f t="shared" si="0"/>
        <v>Không XL</v>
      </c>
      <c r="G17" s="69"/>
      <c r="H17" s="66" t="str">
        <f t="shared" si="1"/>
        <v>Không XL</v>
      </c>
      <c r="I17" s="14"/>
    </row>
    <row r="18" spans="1:9" s="12" customFormat="1">
      <c r="A18" s="69">
        <v>7</v>
      </c>
      <c r="B18" s="53">
        <v>22005840</v>
      </c>
      <c r="C18" s="54" t="s">
        <v>570</v>
      </c>
      <c r="D18" s="55" t="s">
        <v>220</v>
      </c>
      <c r="E18" s="69"/>
      <c r="F18" s="66" t="str">
        <f t="shared" si="0"/>
        <v>Không XL</v>
      </c>
      <c r="G18" s="69"/>
      <c r="H18" s="66" t="str">
        <f t="shared" si="1"/>
        <v>Không XL</v>
      </c>
      <c r="I18" s="14"/>
    </row>
    <row r="19" spans="1:9" s="12" customFormat="1">
      <c r="A19" s="69">
        <v>8</v>
      </c>
      <c r="B19" s="53">
        <v>22000842</v>
      </c>
      <c r="C19" s="54" t="s">
        <v>233</v>
      </c>
      <c r="D19" s="55" t="s">
        <v>260</v>
      </c>
      <c r="E19" s="69"/>
      <c r="F19" s="66" t="str">
        <f t="shared" si="0"/>
        <v>Không XL</v>
      </c>
      <c r="G19" s="69"/>
      <c r="H19" s="66" t="str">
        <f t="shared" si="1"/>
        <v>Không XL</v>
      </c>
      <c r="I19" s="14"/>
    </row>
    <row r="20" spans="1:9" s="12" customFormat="1">
      <c r="A20" s="69">
        <v>9</v>
      </c>
      <c r="B20" s="53">
        <v>22005841</v>
      </c>
      <c r="C20" s="54" t="s">
        <v>571</v>
      </c>
      <c r="D20" s="55" t="s">
        <v>168</v>
      </c>
      <c r="E20" s="69"/>
      <c r="F20" s="66" t="str">
        <f t="shared" si="0"/>
        <v>Không XL</v>
      </c>
      <c r="G20" s="69"/>
      <c r="H20" s="66" t="str">
        <f t="shared" si="1"/>
        <v>Không XL</v>
      </c>
      <c r="I20" s="57"/>
    </row>
    <row r="21" spans="1:9" s="12" customFormat="1">
      <c r="A21" s="69">
        <v>10</v>
      </c>
      <c r="B21" s="53">
        <v>22005408</v>
      </c>
      <c r="C21" s="54" t="s">
        <v>233</v>
      </c>
      <c r="D21" s="55" t="s">
        <v>168</v>
      </c>
      <c r="E21" s="69"/>
      <c r="F21" s="66" t="str">
        <f t="shared" si="0"/>
        <v>Không XL</v>
      </c>
      <c r="G21" s="69"/>
      <c r="H21" s="66" t="str">
        <f t="shared" si="1"/>
        <v>Không XL</v>
      </c>
      <c r="I21" s="57"/>
    </row>
    <row r="22" spans="1:9" s="12" customFormat="1">
      <c r="A22" s="69">
        <v>11</v>
      </c>
      <c r="B22" s="53">
        <v>22005842</v>
      </c>
      <c r="C22" s="54" t="s">
        <v>572</v>
      </c>
      <c r="D22" s="55" t="s">
        <v>168</v>
      </c>
      <c r="E22" s="69"/>
      <c r="F22" s="66" t="str">
        <f t="shared" si="0"/>
        <v>Không XL</v>
      </c>
      <c r="G22" s="69"/>
      <c r="H22" s="66" t="str">
        <f t="shared" si="1"/>
        <v>Không XL</v>
      </c>
      <c r="I22" s="57"/>
    </row>
    <row r="23" spans="1:9" s="12" customFormat="1">
      <c r="A23" s="69">
        <v>12</v>
      </c>
      <c r="B23" s="53">
        <v>22005843</v>
      </c>
      <c r="C23" s="54" t="s">
        <v>573</v>
      </c>
      <c r="D23" s="55" t="s">
        <v>293</v>
      </c>
      <c r="E23" s="69"/>
      <c r="F23" s="66" t="str">
        <f t="shared" si="0"/>
        <v>Không XL</v>
      </c>
      <c r="G23" s="69"/>
      <c r="H23" s="66" t="str">
        <f t="shared" si="1"/>
        <v>Không XL</v>
      </c>
      <c r="I23" s="14"/>
    </row>
    <row r="24" spans="1:9" s="12" customFormat="1">
      <c r="A24" s="69">
        <v>13</v>
      </c>
      <c r="B24" s="53">
        <v>22003437</v>
      </c>
      <c r="C24" s="54" t="s">
        <v>574</v>
      </c>
      <c r="D24" s="55" t="s">
        <v>293</v>
      </c>
      <c r="E24" s="69"/>
      <c r="F24" s="66" t="str">
        <f t="shared" si="0"/>
        <v>Không XL</v>
      </c>
      <c r="G24" s="69"/>
      <c r="H24" s="66" t="str">
        <f t="shared" si="1"/>
        <v>Không XL</v>
      </c>
      <c r="I24" s="14"/>
    </row>
    <row r="25" spans="1:9" s="12" customFormat="1">
      <c r="A25" s="69">
        <v>14</v>
      </c>
      <c r="B25" s="53">
        <v>22005409</v>
      </c>
      <c r="C25" s="54" t="s">
        <v>575</v>
      </c>
      <c r="D25" s="55" t="s">
        <v>174</v>
      </c>
      <c r="E25" s="69"/>
      <c r="F25" s="66" t="str">
        <f t="shared" si="0"/>
        <v>Không XL</v>
      </c>
      <c r="G25" s="69"/>
      <c r="H25" s="66" t="str">
        <f t="shared" si="1"/>
        <v>Không XL</v>
      </c>
      <c r="I25" s="14" t="s">
        <v>609</v>
      </c>
    </row>
    <row r="26" spans="1:9" s="12" customFormat="1">
      <c r="A26" s="69">
        <v>15</v>
      </c>
      <c r="B26" s="53">
        <v>22005673</v>
      </c>
      <c r="C26" s="54" t="s">
        <v>576</v>
      </c>
      <c r="D26" s="55" t="s">
        <v>163</v>
      </c>
      <c r="E26" s="69"/>
      <c r="F26" s="66" t="str">
        <f t="shared" si="0"/>
        <v>Không XL</v>
      </c>
      <c r="G26" s="69"/>
      <c r="H26" s="66" t="str">
        <f t="shared" si="1"/>
        <v>Không XL</v>
      </c>
      <c r="I26" s="14"/>
    </row>
    <row r="27" spans="1:9" s="12" customFormat="1">
      <c r="A27" s="69">
        <v>16</v>
      </c>
      <c r="B27" s="53">
        <v>22005894</v>
      </c>
      <c r="C27" s="54" t="s">
        <v>577</v>
      </c>
      <c r="D27" s="55" t="s">
        <v>163</v>
      </c>
      <c r="E27" s="69"/>
      <c r="F27" s="66" t="str">
        <f t="shared" si="0"/>
        <v>Không XL</v>
      </c>
      <c r="G27" s="69"/>
      <c r="H27" s="66" t="str">
        <f t="shared" si="1"/>
        <v>Không XL</v>
      </c>
      <c r="I27" s="14"/>
    </row>
    <row r="28" spans="1:9" s="12" customFormat="1">
      <c r="A28" s="69">
        <v>17</v>
      </c>
      <c r="B28" s="53">
        <v>22005709</v>
      </c>
      <c r="C28" s="54" t="s">
        <v>208</v>
      </c>
      <c r="D28" s="55" t="s">
        <v>163</v>
      </c>
      <c r="E28" s="69"/>
      <c r="F28" s="66" t="str">
        <f t="shared" si="0"/>
        <v>Không XL</v>
      </c>
      <c r="G28" s="69"/>
      <c r="H28" s="66" t="str">
        <f t="shared" si="1"/>
        <v>Không XL</v>
      </c>
      <c r="I28" s="14"/>
    </row>
    <row r="29" spans="1:9" s="12" customFormat="1">
      <c r="A29" s="69">
        <v>18</v>
      </c>
      <c r="B29" s="53">
        <v>22005410</v>
      </c>
      <c r="C29" s="54" t="s">
        <v>212</v>
      </c>
      <c r="D29" s="55" t="s">
        <v>578</v>
      </c>
      <c r="E29" s="69"/>
      <c r="F29" s="66" t="str">
        <f t="shared" si="0"/>
        <v>Không XL</v>
      </c>
      <c r="G29" s="69"/>
      <c r="H29" s="66" t="str">
        <f t="shared" si="1"/>
        <v>Không XL</v>
      </c>
      <c r="I29" s="14"/>
    </row>
    <row r="30" spans="1:9" s="12" customFormat="1">
      <c r="A30" s="69">
        <v>19</v>
      </c>
      <c r="B30" s="53">
        <v>22005610</v>
      </c>
      <c r="C30" s="54" t="s">
        <v>579</v>
      </c>
      <c r="D30" s="55" t="s">
        <v>167</v>
      </c>
      <c r="E30" s="69"/>
      <c r="F30" s="66" t="str">
        <f t="shared" si="0"/>
        <v>Không XL</v>
      </c>
      <c r="G30" s="69"/>
      <c r="H30" s="66" t="str">
        <f t="shared" si="1"/>
        <v>Không XL</v>
      </c>
      <c r="I30" s="14"/>
    </row>
    <row r="31" spans="1:9" s="12" customFormat="1">
      <c r="A31" s="69">
        <v>20</v>
      </c>
      <c r="B31" s="53">
        <v>22005411</v>
      </c>
      <c r="C31" s="54" t="s">
        <v>580</v>
      </c>
      <c r="D31" s="55" t="s">
        <v>581</v>
      </c>
      <c r="E31" s="69"/>
      <c r="F31" s="66" t="str">
        <f t="shared" si="0"/>
        <v>Không XL</v>
      </c>
      <c r="G31" s="69"/>
      <c r="H31" s="66" t="str">
        <f t="shared" si="1"/>
        <v>Không XL</v>
      </c>
      <c r="I31" s="57"/>
    </row>
    <row r="32" spans="1:9" s="12" customFormat="1">
      <c r="A32" s="69">
        <v>21</v>
      </c>
      <c r="B32" s="53">
        <v>22005412</v>
      </c>
      <c r="C32" s="54" t="s">
        <v>188</v>
      </c>
      <c r="D32" s="55" t="s">
        <v>177</v>
      </c>
      <c r="E32" s="69"/>
      <c r="F32" s="66" t="str">
        <f t="shared" si="0"/>
        <v>Không XL</v>
      </c>
      <c r="G32" s="69"/>
      <c r="H32" s="66" t="str">
        <f t="shared" si="1"/>
        <v>Không XL</v>
      </c>
      <c r="I32" s="14"/>
    </row>
    <row r="33" spans="1:9" s="12" customFormat="1">
      <c r="A33" s="69">
        <v>22</v>
      </c>
      <c r="B33" s="53">
        <v>22000853</v>
      </c>
      <c r="C33" s="54" t="s">
        <v>582</v>
      </c>
      <c r="D33" s="55" t="s">
        <v>164</v>
      </c>
      <c r="E33" s="69"/>
      <c r="F33" s="66" t="str">
        <f t="shared" si="0"/>
        <v>Không XL</v>
      </c>
      <c r="G33" s="69"/>
      <c r="H33" s="66" t="str">
        <f t="shared" si="1"/>
        <v>Không XL</v>
      </c>
      <c r="I33" s="14" t="s">
        <v>610</v>
      </c>
    </row>
    <row r="34" spans="1:9" s="12" customFormat="1">
      <c r="A34" s="69">
        <v>23</v>
      </c>
      <c r="B34" s="53">
        <v>22005413</v>
      </c>
      <c r="C34" s="54" t="s">
        <v>583</v>
      </c>
      <c r="D34" s="55" t="s">
        <v>228</v>
      </c>
      <c r="E34" s="69"/>
      <c r="F34" s="66" t="str">
        <f t="shared" si="0"/>
        <v>Không XL</v>
      </c>
      <c r="G34" s="69"/>
      <c r="H34" s="66" t="str">
        <f t="shared" si="1"/>
        <v>Không XL</v>
      </c>
      <c r="I34" s="14" t="s">
        <v>611</v>
      </c>
    </row>
    <row r="35" spans="1:9" s="12" customFormat="1">
      <c r="A35" s="69">
        <v>24</v>
      </c>
      <c r="B35" s="53">
        <v>22004300</v>
      </c>
      <c r="C35" s="54" t="s">
        <v>584</v>
      </c>
      <c r="D35" s="55" t="s">
        <v>348</v>
      </c>
      <c r="E35" s="69"/>
      <c r="F35" s="66" t="str">
        <f t="shared" si="0"/>
        <v>Không XL</v>
      </c>
      <c r="G35" s="69"/>
      <c r="H35" s="66" t="str">
        <f t="shared" si="1"/>
        <v>Không XL</v>
      </c>
      <c r="I35" s="14"/>
    </row>
    <row r="36" spans="1:9" s="12" customFormat="1">
      <c r="A36" s="69">
        <v>25</v>
      </c>
      <c r="B36" s="53">
        <v>22005414</v>
      </c>
      <c r="C36" s="54" t="s">
        <v>499</v>
      </c>
      <c r="D36" s="55" t="s">
        <v>196</v>
      </c>
      <c r="E36" s="69"/>
      <c r="F36" s="66" t="str">
        <f t="shared" si="0"/>
        <v>Không XL</v>
      </c>
      <c r="G36" s="69"/>
      <c r="H36" s="66" t="str">
        <f t="shared" si="1"/>
        <v>Không XL</v>
      </c>
      <c r="I36" s="14" t="s">
        <v>607</v>
      </c>
    </row>
    <row r="37" spans="1:9" s="12" customFormat="1">
      <c r="A37" s="69">
        <v>26</v>
      </c>
      <c r="B37" s="53">
        <v>22005415</v>
      </c>
      <c r="C37" s="54" t="s">
        <v>585</v>
      </c>
      <c r="D37" s="55" t="s">
        <v>170</v>
      </c>
      <c r="E37" s="69"/>
      <c r="F37" s="66" t="str">
        <f t="shared" si="0"/>
        <v>Không XL</v>
      </c>
      <c r="G37" s="69"/>
      <c r="H37" s="66" t="str">
        <f t="shared" si="1"/>
        <v>Không XL</v>
      </c>
      <c r="I37" s="14"/>
    </row>
    <row r="38" spans="1:9" s="12" customFormat="1">
      <c r="A38" s="69">
        <v>27</v>
      </c>
      <c r="B38" s="53">
        <v>22005681</v>
      </c>
      <c r="C38" s="54" t="s">
        <v>209</v>
      </c>
      <c r="D38" s="55" t="s">
        <v>179</v>
      </c>
      <c r="E38" s="69"/>
      <c r="F38" s="66" t="str">
        <f t="shared" si="0"/>
        <v>Không XL</v>
      </c>
      <c r="G38" s="69"/>
      <c r="H38" s="66" t="str">
        <f t="shared" si="1"/>
        <v>Không XL</v>
      </c>
      <c r="I38" s="57"/>
    </row>
    <row r="39" spans="1:9" s="12" customFormat="1">
      <c r="A39" s="69">
        <v>28</v>
      </c>
      <c r="B39" s="53">
        <v>22005593</v>
      </c>
      <c r="C39" s="54" t="s">
        <v>586</v>
      </c>
      <c r="D39" s="55" t="s">
        <v>437</v>
      </c>
      <c r="E39" s="69"/>
      <c r="F39" s="66" t="str">
        <f t="shared" si="0"/>
        <v>Không XL</v>
      </c>
      <c r="G39" s="69"/>
      <c r="H39" s="66" t="str">
        <f t="shared" si="1"/>
        <v>Không XL</v>
      </c>
      <c r="I39" s="14"/>
    </row>
    <row r="40" spans="1:9" s="12" customFormat="1">
      <c r="A40" s="69">
        <v>29</v>
      </c>
      <c r="B40" s="53">
        <v>22005417</v>
      </c>
      <c r="C40" s="54" t="s">
        <v>587</v>
      </c>
      <c r="D40" s="55" t="s">
        <v>183</v>
      </c>
      <c r="E40" s="69"/>
      <c r="F40" s="66" t="str">
        <f t="shared" si="0"/>
        <v>Không XL</v>
      </c>
      <c r="G40" s="69"/>
      <c r="H40" s="66" t="str">
        <f t="shared" si="1"/>
        <v>Không XL</v>
      </c>
      <c r="I40" s="57"/>
    </row>
    <row r="41" spans="1:9" s="12" customFormat="1">
      <c r="A41" s="69">
        <v>30</v>
      </c>
      <c r="B41" s="53">
        <v>22002814</v>
      </c>
      <c r="C41" s="54" t="s">
        <v>588</v>
      </c>
      <c r="D41" s="55" t="s">
        <v>207</v>
      </c>
      <c r="E41" s="69"/>
      <c r="F41" s="66" t="str">
        <f t="shared" si="0"/>
        <v>Không XL</v>
      </c>
      <c r="G41" s="69"/>
      <c r="H41" s="66" t="str">
        <f t="shared" si="1"/>
        <v>Không XL</v>
      </c>
      <c r="I41" s="57"/>
    </row>
    <row r="42" spans="1:9" s="12" customFormat="1">
      <c r="A42" s="69">
        <v>31</v>
      </c>
      <c r="B42" s="53">
        <v>22005710</v>
      </c>
      <c r="C42" s="54" t="s">
        <v>589</v>
      </c>
      <c r="D42" s="55" t="s">
        <v>203</v>
      </c>
      <c r="E42" s="69"/>
      <c r="F42" s="66" t="str">
        <f t="shared" si="0"/>
        <v>Không XL</v>
      </c>
      <c r="G42" s="69"/>
      <c r="H42" s="66" t="str">
        <f t="shared" si="1"/>
        <v>Không XL</v>
      </c>
      <c r="I42" s="57"/>
    </row>
    <row r="43" spans="1:9" s="12" customFormat="1">
      <c r="A43" s="69">
        <v>32</v>
      </c>
      <c r="B43" s="53">
        <v>22005418</v>
      </c>
      <c r="C43" s="54" t="s">
        <v>173</v>
      </c>
      <c r="D43" s="55" t="s">
        <v>186</v>
      </c>
      <c r="E43" s="69"/>
      <c r="F43" s="66" t="str">
        <f t="shared" si="0"/>
        <v>Không XL</v>
      </c>
      <c r="G43" s="69"/>
      <c r="H43" s="66" t="str">
        <f t="shared" si="1"/>
        <v>Không XL</v>
      </c>
      <c r="I43" s="14"/>
    </row>
    <row r="44" spans="1:9" s="12" customFormat="1">
      <c r="A44" s="69">
        <v>33</v>
      </c>
      <c r="B44" s="53">
        <v>22005419</v>
      </c>
      <c r="C44" s="54" t="s">
        <v>590</v>
      </c>
      <c r="D44" s="55" t="s">
        <v>591</v>
      </c>
      <c r="E44" s="69"/>
      <c r="F44" s="66" t="str">
        <f t="shared" si="0"/>
        <v>Không XL</v>
      </c>
      <c r="G44" s="69"/>
      <c r="H44" s="66" t="str">
        <f t="shared" si="1"/>
        <v>Không XL</v>
      </c>
      <c r="I44" s="14"/>
    </row>
    <row r="45" spans="1:9" s="12" customFormat="1">
      <c r="A45" s="69">
        <v>34</v>
      </c>
      <c r="B45" s="53">
        <v>22005844</v>
      </c>
      <c r="C45" s="54" t="s">
        <v>592</v>
      </c>
      <c r="D45" s="55" t="s">
        <v>218</v>
      </c>
      <c r="E45" s="69"/>
      <c r="F45" s="66" t="str">
        <f t="shared" si="0"/>
        <v>Không XL</v>
      </c>
      <c r="G45" s="69"/>
      <c r="H45" s="66" t="str">
        <f t="shared" si="1"/>
        <v>Không XL</v>
      </c>
      <c r="I45" s="14"/>
    </row>
    <row r="46" spans="1:9" s="12" customFormat="1">
      <c r="A46" s="69">
        <v>35</v>
      </c>
      <c r="B46" s="53">
        <v>22005906</v>
      </c>
      <c r="C46" s="54" t="s">
        <v>593</v>
      </c>
      <c r="D46" s="55" t="s">
        <v>513</v>
      </c>
      <c r="E46" s="69"/>
      <c r="F46" s="66" t="str">
        <f t="shared" si="0"/>
        <v>Không XL</v>
      </c>
      <c r="G46" s="69"/>
      <c r="H46" s="66" t="str">
        <f t="shared" si="1"/>
        <v>Không XL</v>
      </c>
      <c r="I46" s="14"/>
    </row>
    <row r="47" spans="1:9" s="12" customFormat="1">
      <c r="A47" s="69">
        <v>36</v>
      </c>
      <c r="B47" s="53">
        <v>22005608</v>
      </c>
      <c r="C47" s="54" t="s">
        <v>594</v>
      </c>
      <c r="D47" s="55" t="s">
        <v>383</v>
      </c>
      <c r="E47" s="69"/>
      <c r="F47" s="66" t="str">
        <f t="shared" si="0"/>
        <v>Không XL</v>
      </c>
      <c r="G47" s="69"/>
      <c r="H47" s="66" t="str">
        <f t="shared" si="1"/>
        <v>Không XL</v>
      </c>
      <c r="I47" s="14"/>
    </row>
    <row r="48" spans="1:9" s="12" customFormat="1">
      <c r="A48" s="69">
        <v>37</v>
      </c>
      <c r="B48" s="53">
        <v>22005420</v>
      </c>
      <c r="C48" s="54" t="s">
        <v>595</v>
      </c>
      <c r="D48" s="55" t="s">
        <v>166</v>
      </c>
      <c r="E48" s="69"/>
      <c r="F48" s="66" t="str">
        <f t="shared" si="0"/>
        <v>Không XL</v>
      </c>
      <c r="G48" s="69"/>
      <c r="H48" s="66" t="str">
        <f t="shared" si="1"/>
        <v>Không XL</v>
      </c>
      <c r="I48" s="14"/>
    </row>
    <row r="49" spans="1:9" s="12" customFormat="1">
      <c r="A49" s="69">
        <v>38</v>
      </c>
      <c r="B49" s="53">
        <v>22005421</v>
      </c>
      <c r="C49" s="54" t="s">
        <v>596</v>
      </c>
      <c r="D49" s="55" t="s">
        <v>279</v>
      </c>
      <c r="E49" s="69"/>
      <c r="F49" s="66" t="str">
        <f t="shared" si="0"/>
        <v>Không XL</v>
      </c>
      <c r="G49" s="69"/>
      <c r="H49" s="66" t="str">
        <f t="shared" si="1"/>
        <v>Không XL</v>
      </c>
      <c r="I49" s="14"/>
    </row>
    <row r="50" spans="1:9" s="12" customFormat="1">
      <c r="A50" s="69">
        <v>39</v>
      </c>
      <c r="B50" s="53">
        <v>22005422</v>
      </c>
      <c r="C50" s="54" t="s">
        <v>597</v>
      </c>
      <c r="D50" s="55" t="s">
        <v>198</v>
      </c>
      <c r="E50" s="69"/>
      <c r="F50" s="66" t="str">
        <f t="shared" si="0"/>
        <v>Không XL</v>
      </c>
      <c r="G50" s="69"/>
      <c r="H50" s="66" t="str">
        <f t="shared" si="1"/>
        <v>Không XL</v>
      </c>
      <c r="I50" s="14" t="s">
        <v>606</v>
      </c>
    </row>
    <row r="51" spans="1:9" s="12" customFormat="1">
      <c r="A51" s="69">
        <v>40</v>
      </c>
      <c r="B51" s="53">
        <v>22005423</v>
      </c>
      <c r="C51" s="54" t="s">
        <v>547</v>
      </c>
      <c r="D51" s="55" t="s">
        <v>199</v>
      </c>
      <c r="E51" s="69"/>
      <c r="F51" s="66" t="str">
        <f t="shared" si="0"/>
        <v>Không XL</v>
      </c>
      <c r="G51" s="69"/>
      <c r="H51" s="66" t="str">
        <f t="shared" si="1"/>
        <v>Không XL</v>
      </c>
      <c r="I51" s="57"/>
    </row>
    <row r="52" spans="1:9" s="12" customFormat="1">
      <c r="A52" s="69">
        <v>41</v>
      </c>
      <c r="B52" s="53">
        <v>22005711</v>
      </c>
      <c r="C52" s="54" t="s">
        <v>598</v>
      </c>
      <c r="D52" s="55" t="s">
        <v>599</v>
      </c>
      <c r="E52" s="69"/>
      <c r="F52" s="66" t="str">
        <f t="shared" si="0"/>
        <v>Không XL</v>
      </c>
      <c r="G52" s="69"/>
      <c r="H52" s="66" t="str">
        <f t="shared" si="1"/>
        <v>Không XL</v>
      </c>
      <c r="I52" s="14"/>
    </row>
    <row r="53" spans="1:9" s="12" customFormat="1">
      <c r="A53" s="69">
        <v>42</v>
      </c>
      <c r="B53" s="53">
        <v>22005424</v>
      </c>
      <c r="C53" s="54" t="s">
        <v>308</v>
      </c>
      <c r="D53" s="55" t="s">
        <v>253</v>
      </c>
      <c r="E53" s="69"/>
      <c r="F53" s="66" t="str">
        <f t="shared" si="0"/>
        <v>Không XL</v>
      </c>
      <c r="G53" s="69"/>
      <c r="H53" s="66" t="str">
        <f t="shared" si="1"/>
        <v>Không XL</v>
      </c>
      <c r="I53" s="14" t="s">
        <v>608</v>
      </c>
    </row>
    <row r="54" spans="1:9" s="12" customFormat="1">
      <c r="A54" s="69">
        <v>43</v>
      </c>
      <c r="B54" s="53">
        <v>22005425</v>
      </c>
      <c r="C54" s="54" t="s">
        <v>600</v>
      </c>
      <c r="D54" s="55" t="s">
        <v>205</v>
      </c>
      <c r="E54" s="69"/>
      <c r="F54" s="66" t="str">
        <f t="shared" si="0"/>
        <v>Không XL</v>
      </c>
      <c r="G54" s="69"/>
      <c r="H54" s="66" t="str">
        <f t="shared" si="1"/>
        <v>Không XL</v>
      </c>
      <c r="I54" s="14"/>
    </row>
    <row r="55" spans="1:9" s="12" customFormat="1">
      <c r="A55" s="69">
        <v>44</v>
      </c>
      <c r="B55" s="53">
        <v>22005426</v>
      </c>
      <c r="C55" s="54" t="s">
        <v>601</v>
      </c>
      <c r="D55" s="55" t="s">
        <v>532</v>
      </c>
      <c r="E55" s="69"/>
      <c r="F55" s="66" t="str">
        <f t="shared" si="0"/>
        <v>Không XL</v>
      </c>
      <c r="G55" s="69"/>
      <c r="H55" s="66" t="str">
        <f t="shared" si="1"/>
        <v>Không XL</v>
      </c>
      <c r="I55" s="14"/>
    </row>
    <row r="56" spans="1:9" s="12" customFormat="1" ht="15.75">
      <c r="A56" s="69">
        <v>45</v>
      </c>
      <c r="B56" s="53">
        <v>22004248</v>
      </c>
      <c r="C56" s="54" t="s">
        <v>602</v>
      </c>
      <c r="D56" s="55" t="s">
        <v>395</v>
      </c>
      <c r="E56" s="69"/>
      <c r="F56" s="66" t="str">
        <f t="shared" si="0"/>
        <v>Không XL</v>
      </c>
      <c r="G56" s="69"/>
      <c r="H56" s="66" t="str">
        <f t="shared" si="1"/>
        <v>Không XL</v>
      </c>
      <c r="I56" s="71" t="s">
        <v>605</v>
      </c>
    </row>
    <row r="57" spans="1:9" ht="15.75">
      <c r="A57" s="46"/>
      <c r="B57" s="46"/>
      <c r="C57" s="112" t="s">
        <v>146</v>
      </c>
      <c r="D57" s="112"/>
      <c r="E57" s="112"/>
      <c r="F57" s="112"/>
      <c r="G57" s="112"/>
      <c r="H57" s="112"/>
      <c r="I57" s="112"/>
    </row>
    <row r="58" spans="1:9">
      <c r="C58" s="113" t="s">
        <v>147</v>
      </c>
      <c r="D58" s="114"/>
      <c r="E58" s="117" t="s">
        <v>142</v>
      </c>
      <c r="F58" s="118"/>
      <c r="G58" s="117" t="s">
        <v>143</v>
      </c>
      <c r="H58" s="118"/>
      <c r="I58" s="119" t="s">
        <v>13</v>
      </c>
    </row>
    <row r="59" spans="1:9" s="12" customFormat="1">
      <c r="C59" s="115"/>
      <c r="D59" s="116"/>
      <c r="E59" s="52" t="s">
        <v>148</v>
      </c>
      <c r="F59" s="19" t="s">
        <v>149</v>
      </c>
      <c r="G59" s="52" t="s">
        <v>148</v>
      </c>
      <c r="H59" s="19" t="s">
        <v>149</v>
      </c>
      <c r="I59" s="120"/>
    </row>
    <row r="60" spans="1:9">
      <c r="C60" s="94" t="s">
        <v>150</v>
      </c>
      <c r="D60" s="95"/>
      <c r="E60" s="58">
        <f>COUNTIF(F12:F56,"Xuất sắc")</f>
        <v>0</v>
      </c>
      <c r="F60" s="59">
        <f t="shared" ref="F60:F65" si="2">E60*100/$A$56</f>
        <v>0</v>
      </c>
      <c r="G60" s="58">
        <f>COUNTIF(H12:H56,"Xuất sắc")</f>
        <v>0</v>
      </c>
      <c r="H60" s="59">
        <f t="shared" ref="H60:H65" si="3">G60*100/$A$56</f>
        <v>0</v>
      </c>
      <c r="I60" s="60"/>
    </row>
    <row r="61" spans="1:9">
      <c r="C61" s="94" t="s">
        <v>151</v>
      </c>
      <c r="D61" s="95"/>
      <c r="E61" s="58">
        <f>COUNTIF(F12:F56,"Tốt")</f>
        <v>0</v>
      </c>
      <c r="F61" s="59">
        <f t="shared" si="2"/>
        <v>0</v>
      </c>
      <c r="G61" s="58">
        <f>COUNTIF(H12:H56,"Tốt")</f>
        <v>0</v>
      </c>
      <c r="H61" s="59">
        <f t="shared" si="3"/>
        <v>0</v>
      </c>
      <c r="I61" s="60"/>
    </row>
    <row r="62" spans="1:9">
      <c r="C62" s="94" t="s">
        <v>152</v>
      </c>
      <c r="D62" s="95"/>
      <c r="E62" s="58">
        <f>COUNTIF(F12:F56,"Khá")</f>
        <v>0</v>
      </c>
      <c r="F62" s="59">
        <f t="shared" si="2"/>
        <v>0</v>
      </c>
      <c r="G62" s="58">
        <f>COUNTIF(H12:H56,"Khá")</f>
        <v>0</v>
      </c>
      <c r="H62" s="59">
        <f t="shared" si="3"/>
        <v>0</v>
      </c>
      <c r="I62" s="60"/>
    </row>
    <row r="63" spans="1:9">
      <c r="C63" s="94" t="s">
        <v>153</v>
      </c>
      <c r="D63" s="95"/>
      <c r="E63" s="58">
        <f>COUNTIF(F12:F56,"TB")</f>
        <v>0</v>
      </c>
      <c r="F63" s="59">
        <f t="shared" si="2"/>
        <v>0</v>
      </c>
      <c r="G63" s="58">
        <f>COUNTIF(H12:H56,"TB")</f>
        <v>0</v>
      </c>
      <c r="H63" s="59">
        <f t="shared" si="3"/>
        <v>0</v>
      </c>
      <c r="I63" s="60"/>
    </row>
    <row r="64" spans="1:9">
      <c r="C64" s="94" t="s">
        <v>154</v>
      </c>
      <c r="D64" s="95"/>
      <c r="E64" s="58">
        <f>COUNTIF(F12:F56,"Yếu")</f>
        <v>0</v>
      </c>
      <c r="F64" s="59">
        <f t="shared" si="2"/>
        <v>0</v>
      </c>
      <c r="G64" s="58">
        <f>COUNTIF(H12:H56,"Yếu")</f>
        <v>0</v>
      </c>
      <c r="H64" s="59">
        <f t="shared" si="3"/>
        <v>0</v>
      </c>
      <c r="I64" s="60"/>
    </row>
    <row r="65" spans="1:10" ht="15.75" thickBot="1">
      <c r="C65" s="96" t="s">
        <v>155</v>
      </c>
      <c r="D65" s="97"/>
      <c r="E65" s="61">
        <f>COUNTIF(F12:F56,"Không XL")</f>
        <v>45</v>
      </c>
      <c r="F65" s="62">
        <f t="shared" si="2"/>
        <v>100</v>
      </c>
      <c r="G65" s="61">
        <f>COUNTIF(H12:H56,"Không XL")</f>
        <v>45</v>
      </c>
      <c r="H65" s="62">
        <f t="shared" si="3"/>
        <v>100</v>
      </c>
      <c r="I65" s="63"/>
    </row>
    <row r="66" spans="1:10">
      <c r="C66" s="68"/>
      <c r="D66" s="68"/>
      <c r="F66" s="64"/>
    </row>
    <row r="67" spans="1:10" ht="15.75">
      <c r="E67" s="98" t="s">
        <v>604</v>
      </c>
      <c r="F67" s="98"/>
      <c r="G67" s="98"/>
      <c r="H67" s="98"/>
      <c r="I67" s="98"/>
    </row>
    <row r="68" spans="1:10">
      <c r="A68" s="91" t="s">
        <v>157</v>
      </c>
      <c r="B68" s="91"/>
      <c r="C68" s="91"/>
      <c r="D68" s="91"/>
      <c r="E68" s="91"/>
      <c r="F68" s="91" t="s">
        <v>142</v>
      </c>
      <c r="G68" s="91"/>
      <c r="H68" s="91"/>
      <c r="I68" s="65" t="s">
        <v>158</v>
      </c>
      <c r="J68" s="65"/>
    </row>
    <row r="72" spans="1:10">
      <c r="A72" s="4">
        <v>1</v>
      </c>
    </row>
  </sheetData>
  <mergeCells count="30">
    <mergeCell ref="A2:D2"/>
    <mergeCell ref="E2:I2"/>
    <mergeCell ref="A3:D3"/>
    <mergeCell ref="E3:I3"/>
    <mergeCell ref="A4:D4"/>
    <mergeCell ref="E4:I4"/>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68:E68"/>
    <mergeCell ref="F68:H68"/>
    <mergeCell ref="C61:D61"/>
    <mergeCell ref="C62:D62"/>
    <mergeCell ref="C63:D63"/>
    <mergeCell ref="C64:D64"/>
    <mergeCell ref="C65:D65"/>
    <mergeCell ref="E67:I67"/>
  </mergeCells>
  <conditionalFormatting sqref="F12:F56 H12:H56">
    <cfRule type="cellIs" dxfId="19" priority="1" stopIfTrue="1" operator="equal">
      <formula>"SVG"</formula>
    </cfRule>
    <cfRule type="cellIs" dxfId="18" priority="2" stopIfTrue="1" operator="equal">
      <formula>"SVXS"</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
  <sheetViews>
    <sheetView workbookViewId="0">
      <selection activeCell="I39" sqref="I3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1" t="s">
        <v>134</v>
      </c>
      <c r="B2" s="121"/>
      <c r="C2" s="121"/>
      <c r="D2" s="121"/>
      <c r="E2" s="92" t="s">
        <v>135</v>
      </c>
      <c r="F2" s="92"/>
      <c r="G2" s="92"/>
      <c r="H2" s="92"/>
      <c r="I2" s="92"/>
      <c r="J2" s="3"/>
      <c r="K2" s="3"/>
      <c r="L2" s="3"/>
      <c r="M2" s="3"/>
      <c r="N2" s="3"/>
      <c r="O2" s="3"/>
      <c r="P2" s="3"/>
      <c r="Q2" s="3"/>
      <c r="R2" s="3"/>
      <c r="S2" s="3"/>
      <c r="T2" s="3"/>
    </row>
    <row r="3" spans="1:20" ht="17.100000000000001" customHeight="1">
      <c r="A3" s="92" t="s">
        <v>136</v>
      </c>
      <c r="B3" s="92"/>
      <c r="C3" s="92"/>
      <c r="D3" s="92"/>
      <c r="E3" s="93" t="s">
        <v>137</v>
      </c>
      <c r="F3" s="93"/>
      <c r="G3" s="93"/>
      <c r="H3" s="93"/>
      <c r="I3" s="93"/>
      <c r="J3" s="3"/>
      <c r="K3" s="3"/>
      <c r="L3" s="3"/>
      <c r="M3" s="3"/>
      <c r="N3" s="3"/>
      <c r="O3" s="3"/>
      <c r="P3" s="3"/>
      <c r="Q3" s="3"/>
      <c r="R3" s="3"/>
      <c r="S3" s="3"/>
      <c r="T3" s="3"/>
    </row>
    <row r="4" spans="1:20" ht="17.100000000000001" customHeight="1">
      <c r="A4" s="92" t="s">
        <v>138</v>
      </c>
      <c r="B4" s="92"/>
      <c r="C4" s="92"/>
      <c r="D4" s="92"/>
      <c r="E4" s="91"/>
      <c r="F4" s="91"/>
      <c r="G4" s="91"/>
      <c r="H4" s="91"/>
      <c r="I4" s="91"/>
      <c r="J4" s="3"/>
      <c r="K4" s="3"/>
      <c r="L4" s="3"/>
      <c r="M4" s="3"/>
      <c r="N4" s="3"/>
      <c r="O4" s="3"/>
      <c r="P4" s="3"/>
      <c r="Q4" s="3"/>
      <c r="R4" s="3"/>
      <c r="S4" s="3"/>
      <c r="T4" s="3"/>
    </row>
    <row r="5" spans="1:20" s="49" customFormat="1" ht="12" customHeight="1">
      <c r="A5" s="99"/>
      <c r="B5" s="99"/>
      <c r="C5" s="99"/>
      <c r="D5" s="99"/>
      <c r="E5" s="48"/>
      <c r="J5" s="48"/>
      <c r="K5" s="48"/>
      <c r="L5" s="48"/>
      <c r="M5" s="48"/>
      <c r="N5" s="48"/>
      <c r="O5" s="48"/>
      <c r="P5" s="48"/>
      <c r="Q5" s="48"/>
      <c r="R5" s="48"/>
      <c r="S5" s="48"/>
      <c r="T5" s="48"/>
    </row>
    <row r="6" spans="1:20" ht="24.95" customHeight="1">
      <c r="A6" s="100" t="s">
        <v>139</v>
      </c>
      <c r="B6" s="100"/>
      <c r="C6" s="100"/>
      <c r="D6" s="100"/>
      <c r="E6" s="100"/>
      <c r="F6" s="100"/>
      <c r="G6" s="100"/>
      <c r="H6" s="100"/>
      <c r="I6" s="100"/>
      <c r="J6" s="5"/>
      <c r="K6" s="5"/>
      <c r="L6" s="5"/>
      <c r="M6" s="5"/>
      <c r="N6" s="5"/>
      <c r="O6" s="5"/>
      <c r="P6" s="5"/>
      <c r="Q6" s="5"/>
      <c r="R6" s="5"/>
      <c r="S6" s="5"/>
      <c r="T6" s="5"/>
    </row>
    <row r="7" spans="1:20" s="8" customFormat="1" ht="20.100000000000001" customHeight="1">
      <c r="A7" s="100" t="s">
        <v>644</v>
      </c>
      <c r="B7" s="100"/>
      <c r="C7" s="100"/>
      <c r="D7" s="100"/>
      <c r="E7" s="100"/>
      <c r="F7" s="100"/>
      <c r="G7" s="100"/>
      <c r="H7" s="100"/>
      <c r="I7" s="100"/>
      <c r="J7" s="50"/>
      <c r="K7" s="50"/>
      <c r="L7" s="50"/>
      <c r="M7" s="50"/>
      <c r="N7" s="50"/>
      <c r="O7" s="50"/>
      <c r="P7" s="50"/>
      <c r="Q7" s="50"/>
      <c r="R7" s="50"/>
      <c r="S7" s="50"/>
      <c r="T7" s="50"/>
    </row>
    <row r="8" spans="1:20" s="8" customFormat="1" ht="18" customHeight="1">
      <c r="A8" s="101" t="s">
        <v>254</v>
      </c>
      <c r="B8" s="101"/>
      <c r="C8" s="101"/>
      <c r="D8" s="101"/>
      <c r="E8" s="101"/>
      <c r="F8" s="101"/>
      <c r="G8" s="101"/>
      <c r="H8" s="101"/>
      <c r="I8" s="101"/>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02" t="s">
        <v>0</v>
      </c>
      <c r="B10" s="102" t="s">
        <v>140</v>
      </c>
      <c r="C10" s="105" t="s">
        <v>141</v>
      </c>
      <c r="D10" s="106"/>
      <c r="E10" s="109" t="s">
        <v>142</v>
      </c>
      <c r="F10" s="110"/>
      <c r="G10" s="109" t="s">
        <v>143</v>
      </c>
      <c r="H10" s="110"/>
      <c r="I10" s="111" t="s">
        <v>13</v>
      </c>
    </row>
    <row r="11" spans="1:20" s="12" customFormat="1" ht="30" customHeight="1">
      <c r="A11" s="103"/>
      <c r="B11" s="104"/>
      <c r="C11" s="107"/>
      <c r="D11" s="108"/>
      <c r="E11" s="52" t="s">
        <v>144</v>
      </c>
      <c r="F11" s="52" t="s">
        <v>145</v>
      </c>
      <c r="G11" s="52" t="s">
        <v>144</v>
      </c>
      <c r="H11" s="52" t="s">
        <v>145</v>
      </c>
      <c r="I11" s="103"/>
    </row>
    <row r="12" spans="1:20" s="12" customFormat="1" ht="17.45" customHeight="1">
      <c r="A12" s="69">
        <v>1</v>
      </c>
      <c r="B12" s="53" t="s">
        <v>645</v>
      </c>
      <c r="C12" s="54" t="s">
        <v>229</v>
      </c>
      <c r="D12" s="55" t="s">
        <v>227</v>
      </c>
      <c r="E12" s="69">
        <v>70</v>
      </c>
      <c r="F12" s="56" t="str">
        <f>IF(AND(E12&gt;=90),"Xuất sắc",IF(AND(E12&gt;=80),"Tốt",IF(AND(E12&gt;=70),"Khá",IF(AND(E12&gt;=60),"TB",IF(AND(E12&gt;=50),"TB",IF(AND(E12&lt;50),IF(AND(E12&gt;0),"Yếu",IF(AND(E12=0),"Không XL"," "))))))))</f>
        <v>Khá</v>
      </c>
      <c r="G12" s="72">
        <v>70</v>
      </c>
      <c r="H12" s="56" t="str">
        <f>IF(AND(G12&gt;=90),"Xuất sắc",IF(AND(G12&gt;=80),"Tốt",IF(AND(G12&gt;=70),"Khá",IF(AND(G12&gt;=60),"TB",IF(AND(G12&gt;=50),"TB",IF(AND(G12&lt;50),IF(AND(G12&gt;0),"Yếu",IF(AND(G12=0),"Không XL"," "))))))))</f>
        <v>Khá</v>
      </c>
      <c r="I12" s="57"/>
    </row>
    <row r="13" spans="1:20" s="12" customFormat="1" ht="17.45" customHeight="1">
      <c r="A13" s="69">
        <v>2</v>
      </c>
      <c r="B13" s="53" t="s">
        <v>646</v>
      </c>
      <c r="C13" s="54" t="s">
        <v>235</v>
      </c>
      <c r="D13" s="55" t="s">
        <v>162</v>
      </c>
      <c r="E13" s="69">
        <v>72</v>
      </c>
      <c r="F13" s="56" t="str">
        <f t="shared" ref="F13:F24" si="0">IF(AND(E13&gt;=90),"Xuất sắc",IF(AND(E13&gt;=80),"Tốt",IF(AND(E13&gt;=70),"Khá",IF(AND(E13&gt;=60),"TB",IF(AND(E13&gt;=50),"TB",IF(AND(E13&lt;50),IF(AND(E13&gt;0),"Yếu",IF(AND(E13=0),"Không XL"," "))))))))</f>
        <v>Khá</v>
      </c>
      <c r="G13" s="72">
        <v>72</v>
      </c>
      <c r="H13" s="56" t="str">
        <f t="shared" ref="H13:H24" si="1">IF(AND(G13&gt;=90),"Xuất sắc",IF(AND(G13&gt;=80),"Tốt",IF(AND(G13&gt;=70),"Khá",IF(AND(G13&gt;=60),"TB",IF(AND(G13&gt;=50),"TB",IF(AND(G13&lt;50),IF(AND(G13&gt;0),"Yếu",IF(AND(G13=0),"Không XL"," "))))))))</f>
        <v>Khá</v>
      </c>
      <c r="I13" s="57"/>
    </row>
    <row r="14" spans="1:20" s="12" customFormat="1" ht="17.45" customHeight="1">
      <c r="A14" s="69">
        <v>3</v>
      </c>
      <c r="B14" s="53" t="s">
        <v>647</v>
      </c>
      <c r="C14" s="54" t="s">
        <v>236</v>
      </c>
      <c r="D14" s="55" t="s">
        <v>237</v>
      </c>
      <c r="E14" s="69">
        <v>65</v>
      </c>
      <c r="F14" s="56" t="str">
        <f t="shared" si="0"/>
        <v>TB</v>
      </c>
      <c r="G14" s="72">
        <v>65</v>
      </c>
      <c r="H14" s="56" t="str">
        <f t="shared" si="1"/>
        <v>TB</v>
      </c>
      <c r="I14" s="57"/>
    </row>
    <row r="15" spans="1:20" s="12" customFormat="1" ht="17.45" customHeight="1">
      <c r="A15" s="69">
        <v>4</v>
      </c>
      <c r="B15" s="53" t="s">
        <v>648</v>
      </c>
      <c r="C15" s="54" t="s">
        <v>238</v>
      </c>
      <c r="D15" s="55" t="s">
        <v>164</v>
      </c>
      <c r="E15" s="69">
        <v>78</v>
      </c>
      <c r="F15" s="56" t="str">
        <f t="shared" si="0"/>
        <v>Khá</v>
      </c>
      <c r="G15" s="72">
        <v>78</v>
      </c>
      <c r="H15" s="56" t="str">
        <f t="shared" si="1"/>
        <v>Khá</v>
      </c>
      <c r="I15" s="14"/>
    </row>
    <row r="16" spans="1:20" s="12" customFormat="1" ht="17.45" customHeight="1">
      <c r="A16" s="69">
        <v>5</v>
      </c>
      <c r="B16" s="53" t="s">
        <v>649</v>
      </c>
      <c r="C16" s="54" t="s">
        <v>239</v>
      </c>
      <c r="D16" s="55" t="s">
        <v>228</v>
      </c>
      <c r="E16" s="69">
        <v>69</v>
      </c>
      <c r="F16" s="56" t="str">
        <f t="shared" si="0"/>
        <v>TB</v>
      </c>
      <c r="G16" s="72">
        <v>69</v>
      </c>
      <c r="H16" s="56" t="str">
        <f t="shared" si="1"/>
        <v>TB</v>
      </c>
      <c r="I16" s="14"/>
    </row>
    <row r="17" spans="1:9" s="12" customFormat="1">
      <c r="A17" s="69">
        <v>6</v>
      </c>
      <c r="B17" s="53" t="s">
        <v>650</v>
      </c>
      <c r="C17" s="54" t="s">
        <v>240</v>
      </c>
      <c r="D17" s="55" t="s">
        <v>241</v>
      </c>
      <c r="E17" s="69">
        <v>71</v>
      </c>
      <c r="F17" s="56" t="str">
        <f t="shared" si="0"/>
        <v>Khá</v>
      </c>
      <c r="G17" s="72">
        <v>71</v>
      </c>
      <c r="H17" s="56" t="str">
        <f t="shared" si="1"/>
        <v>Khá</v>
      </c>
      <c r="I17" s="14" t="s">
        <v>606</v>
      </c>
    </row>
    <row r="18" spans="1:9" s="12" customFormat="1">
      <c r="A18" s="69">
        <v>7</v>
      </c>
      <c r="B18" s="53" t="s">
        <v>651</v>
      </c>
      <c r="C18" s="54" t="s">
        <v>242</v>
      </c>
      <c r="D18" s="55" t="s">
        <v>243</v>
      </c>
      <c r="E18" s="69">
        <v>63</v>
      </c>
      <c r="F18" s="56" t="str">
        <f t="shared" si="0"/>
        <v>TB</v>
      </c>
      <c r="G18" s="72">
        <v>63</v>
      </c>
      <c r="H18" s="56" t="str">
        <f t="shared" si="1"/>
        <v>TB</v>
      </c>
      <c r="I18" s="14"/>
    </row>
    <row r="19" spans="1:9" s="12" customFormat="1">
      <c r="A19" s="69">
        <v>8</v>
      </c>
      <c r="B19" s="53" t="s">
        <v>652</v>
      </c>
      <c r="C19" s="54" t="s">
        <v>244</v>
      </c>
      <c r="D19" s="55" t="s">
        <v>186</v>
      </c>
      <c r="E19" s="69">
        <v>71</v>
      </c>
      <c r="F19" s="56" t="str">
        <f t="shared" si="0"/>
        <v>Khá</v>
      </c>
      <c r="G19" s="72">
        <v>71</v>
      </c>
      <c r="H19" s="56" t="str">
        <f t="shared" si="1"/>
        <v>Khá</v>
      </c>
      <c r="I19" s="14"/>
    </row>
    <row r="20" spans="1:9" s="12" customFormat="1">
      <c r="A20" s="69">
        <v>9</v>
      </c>
      <c r="B20" s="53" t="s">
        <v>653</v>
      </c>
      <c r="C20" s="54" t="s">
        <v>245</v>
      </c>
      <c r="D20" s="55" t="s">
        <v>246</v>
      </c>
      <c r="E20" s="69">
        <v>65</v>
      </c>
      <c r="F20" s="56" t="str">
        <f t="shared" si="0"/>
        <v>TB</v>
      </c>
      <c r="G20" s="72">
        <v>65</v>
      </c>
      <c r="H20" s="56" t="str">
        <f t="shared" si="1"/>
        <v>TB</v>
      </c>
      <c r="I20" s="57"/>
    </row>
    <row r="21" spans="1:9" s="12" customFormat="1" ht="15.75">
      <c r="A21" s="69">
        <v>10</v>
      </c>
      <c r="B21" s="53" t="s">
        <v>654</v>
      </c>
      <c r="C21" s="54" t="s">
        <v>247</v>
      </c>
      <c r="D21" s="55" t="s">
        <v>248</v>
      </c>
      <c r="E21" s="69">
        <v>68</v>
      </c>
      <c r="F21" s="56" t="str">
        <f t="shared" si="0"/>
        <v>TB</v>
      </c>
      <c r="G21" s="72">
        <v>68</v>
      </c>
      <c r="H21" s="56" t="str">
        <f t="shared" si="1"/>
        <v>TB</v>
      </c>
      <c r="I21" s="71" t="s">
        <v>605</v>
      </c>
    </row>
    <row r="22" spans="1:9" s="12" customFormat="1">
      <c r="A22" s="69">
        <v>11</v>
      </c>
      <c r="B22" s="53" t="s">
        <v>655</v>
      </c>
      <c r="C22" s="54" t="s">
        <v>249</v>
      </c>
      <c r="D22" s="55" t="s">
        <v>204</v>
      </c>
      <c r="E22" s="69">
        <v>79</v>
      </c>
      <c r="F22" s="56" t="str">
        <f t="shared" si="0"/>
        <v>Khá</v>
      </c>
      <c r="G22" s="72">
        <v>79</v>
      </c>
      <c r="H22" s="56" t="str">
        <f t="shared" si="1"/>
        <v>Khá</v>
      </c>
      <c r="I22" s="57"/>
    </row>
    <row r="23" spans="1:9" s="12" customFormat="1">
      <c r="A23" s="69">
        <v>12</v>
      </c>
      <c r="B23" s="53" t="s">
        <v>656</v>
      </c>
      <c r="C23" s="54" t="s">
        <v>250</v>
      </c>
      <c r="D23" s="55" t="s">
        <v>251</v>
      </c>
      <c r="E23" s="69">
        <v>63</v>
      </c>
      <c r="F23" s="56" t="str">
        <f t="shared" si="0"/>
        <v>TB</v>
      </c>
      <c r="G23" s="72">
        <v>63</v>
      </c>
      <c r="H23" s="56" t="str">
        <f t="shared" si="1"/>
        <v>TB</v>
      </c>
      <c r="I23" s="14"/>
    </row>
    <row r="24" spans="1:9" s="12" customFormat="1">
      <c r="A24" s="69">
        <v>13</v>
      </c>
      <c r="B24" s="53" t="s">
        <v>657</v>
      </c>
      <c r="C24" s="54" t="s">
        <v>252</v>
      </c>
      <c r="D24" s="55" t="s">
        <v>253</v>
      </c>
      <c r="E24" s="69">
        <v>74</v>
      </c>
      <c r="F24" s="56" t="str">
        <f t="shared" si="0"/>
        <v>Khá</v>
      </c>
      <c r="G24" s="72">
        <v>74</v>
      </c>
      <c r="H24" s="56" t="str">
        <f t="shared" si="1"/>
        <v>Khá</v>
      </c>
      <c r="I24" s="14"/>
    </row>
    <row r="25" spans="1:9" ht="15.75">
      <c r="A25" s="46"/>
      <c r="B25" s="46"/>
      <c r="C25" s="112" t="s">
        <v>146</v>
      </c>
      <c r="D25" s="112"/>
      <c r="E25" s="112"/>
      <c r="F25" s="112"/>
      <c r="G25" s="112"/>
      <c r="H25" s="112"/>
      <c r="I25" s="112"/>
    </row>
    <row r="26" spans="1:9">
      <c r="C26" s="113" t="s">
        <v>147</v>
      </c>
      <c r="D26" s="114"/>
      <c r="E26" s="117" t="s">
        <v>142</v>
      </c>
      <c r="F26" s="118"/>
      <c r="G26" s="117" t="s">
        <v>143</v>
      </c>
      <c r="H26" s="118"/>
      <c r="I26" s="119" t="s">
        <v>13</v>
      </c>
    </row>
    <row r="27" spans="1:9" s="12" customFormat="1">
      <c r="C27" s="115"/>
      <c r="D27" s="116"/>
      <c r="E27" s="52" t="s">
        <v>148</v>
      </c>
      <c r="F27" s="19" t="s">
        <v>149</v>
      </c>
      <c r="G27" s="52" t="s">
        <v>148</v>
      </c>
      <c r="H27" s="19" t="s">
        <v>149</v>
      </c>
      <c r="I27" s="120"/>
    </row>
    <row r="28" spans="1:9">
      <c r="C28" s="94" t="s">
        <v>150</v>
      </c>
      <c r="D28" s="95"/>
      <c r="E28" s="58">
        <f>COUNTIF(F12:F24,"Xuất sắc")</f>
        <v>0</v>
      </c>
      <c r="F28" s="59">
        <f t="shared" ref="F28:F33" si="2">E28*100/$A$24</f>
        <v>0</v>
      </c>
      <c r="G28" s="58">
        <f>COUNTIF(H12:H24,"Xuất sắc")</f>
        <v>0</v>
      </c>
      <c r="H28" s="59">
        <f t="shared" ref="H28:H33" si="3">G28*100/$A$24</f>
        <v>0</v>
      </c>
      <c r="I28" s="60"/>
    </row>
    <row r="29" spans="1:9">
      <c r="C29" s="94" t="s">
        <v>151</v>
      </c>
      <c r="D29" s="95"/>
      <c r="E29" s="58">
        <f>COUNTIF(F12:F24,"Tốt")</f>
        <v>0</v>
      </c>
      <c r="F29" s="59">
        <f t="shared" si="2"/>
        <v>0</v>
      </c>
      <c r="G29" s="58">
        <f>COUNTIF(H12:H24,"Tốt")</f>
        <v>0</v>
      </c>
      <c r="H29" s="59">
        <f t="shared" si="3"/>
        <v>0</v>
      </c>
      <c r="I29" s="60"/>
    </row>
    <row r="30" spans="1:9">
      <c r="C30" s="94" t="s">
        <v>152</v>
      </c>
      <c r="D30" s="95"/>
      <c r="E30" s="58">
        <f>COUNTIF(F12:F24,"Khá")</f>
        <v>7</v>
      </c>
      <c r="F30" s="59">
        <f t="shared" si="2"/>
        <v>53.846153846153847</v>
      </c>
      <c r="G30" s="58">
        <f>COUNTIF(H12:H24,"Khá")</f>
        <v>7</v>
      </c>
      <c r="H30" s="59">
        <f t="shared" si="3"/>
        <v>53.846153846153847</v>
      </c>
      <c r="I30" s="60"/>
    </row>
    <row r="31" spans="1:9">
      <c r="C31" s="94" t="s">
        <v>153</v>
      </c>
      <c r="D31" s="95"/>
      <c r="E31" s="58">
        <f>COUNTIF(F12:F24,"TB")</f>
        <v>6</v>
      </c>
      <c r="F31" s="59">
        <f t="shared" si="2"/>
        <v>46.153846153846153</v>
      </c>
      <c r="G31" s="58">
        <f>COUNTIF(H12:H24,"TB")</f>
        <v>6</v>
      </c>
      <c r="H31" s="59">
        <f t="shared" si="3"/>
        <v>46.153846153846153</v>
      </c>
      <c r="I31" s="60"/>
    </row>
    <row r="32" spans="1:9">
      <c r="C32" s="94" t="s">
        <v>154</v>
      </c>
      <c r="D32" s="95"/>
      <c r="E32" s="58">
        <f>COUNTIF(F12:F24,"Yếu")</f>
        <v>0</v>
      </c>
      <c r="F32" s="59">
        <f t="shared" si="2"/>
        <v>0</v>
      </c>
      <c r="G32" s="58">
        <f>COUNTIF(H12:H24,"Yếu")</f>
        <v>0</v>
      </c>
      <c r="H32" s="59">
        <f t="shared" si="3"/>
        <v>0</v>
      </c>
      <c r="I32" s="60"/>
    </row>
    <row r="33" spans="1:10" ht="15.75" thickBot="1">
      <c r="C33" s="96" t="s">
        <v>155</v>
      </c>
      <c r="D33" s="97"/>
      <c r="E33" s="61">
        <f>COUNTIF(F12:F24,"Không XL")</f>
        <v>0</v>
      </c>
      <c r="F33" s="62">
        <f t="shared" si="2"/>
        <v>0</v>
      </c>
      <c r="G33" s="61">
        <f>COUNTIF(H12:H24,"Không XL")</f>
        <v>0</v>
      </c>
      <c r="H33" s="62">
        <f t="shared" si="3"/>
        <v>0</v>
      </c>
      <c r="I33" s="63"/>
    </row>
    <row r="34" spans="1:10">
      <c r="C34" s="68"/>
      <c r="D34" s="68"/>
      <c r="F34" s="64"/>
    </row>
    <row r="35" spans="1:10" ht="15.75">
      <c r="E35" s="98" t="s">
        <v>658</v>
      </c>
      <c r="F35" s="98"/>
      <c r="G35" s="98"/>
      <c r="H35" s="98"/>
      <c r="I35" s="98"/>
    </row>
    <row r="36" spans="1:10">
      <c r="A36" s="91" t="s">
        <v>157</v>
      </c>
      <c r="B36" s="91"/>
      <c r="C36" s="91"/>
      <c r="D36" s="91"/>
      <c r="E36" s="91"/>
      <c r="F36" s="91" t="s">
        <v>142</v>
      </c>
      <c r="G36" s="91"/>
      <c r="H36" s="91"/>
      <c r="I36" s="65" t="s">
        <v>158</v>
      </c>
      <c r="J36" s="65"/>
    </row>
    <row r="40" spans="1:10">
      <c r="A40" s="4">
        <v>1</v>
      </c>
    </row>
  </sheetData>
  <mergeCells count="30">
    <mergeCell ref="A2:D2"/>
    <mergeCell ref="E2:I2"/>
    <mergeCell ref="A3:D3"/>
    <mergeCell ref="E3:I3"/>
    <mergeCell ref="A4:D4"/>
    <mergeCell ref="E4:I4"/>
    <mergeCell ref="C28:D28"/>
    <mergeCell ref="A5:D5"/>
    <mergeCell ref="A6:I6"/>
    <mergeCell ref="A7:I7"/>
    <mergeCell ref="A8:I8"/>
    <mergeCell ref="A10:A11"/>
    <mergeCell ref="B10:B11"/>
    <mergeCell ref="C10:D11"/>
    <mergeCell ref="E10:F10"/>
    <mergeCell ref="G10:H10"/>
    <mergeCell ref="I10:I11"/>
    <mergeCell ref="C25:I25"/>
    <mergeCell ref="C26:D27"/>
    <mergeCell ref="E26:F26"/>
    <mergeCell ref="G26:H26"/>
    <mergeCell ref="I26:I27"/>
    <mergeCell ref="A36:E36"/>
    <mergeCell ref="F36:H36"/>
    <mergeCell ref="C29:D29"/>
    <mergeCell ref="C30:D30"/>
    <mergeCell ref="C31:D31"/>
    <mergeCell ref="C32:D32"/>
    <mergeCell ref="C33:D33"/>
    <mergeCell ref="E35:I35"/>
  </mergeCells>
  <conditionalFormatting sqref="F12:F24 H12:H24">
    <cfRule type="cellIs" dxfId="17" priority="1" stopIfTrue="1" operator="equal">
      <formula>"SVG"</formula>
    </cfRule>
    <cfRule type="cellIs" dxfId="16" priority="2" stopIfTrue="1" operator="equal">
      <formula>"SVXS"</formula>
    </cfRule>
  </conditionalFormatting>
  <pageMargins left="0.22" right="0.28999999999999998" top="0.37"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
  <sheetViews>
    <sheetView topLeftCell="A4" workbookViewId="0">
      <selection activeCell="G19" sqref="G1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1" t="s">
        <v>134</v>
      </c>
      <c r="B2" s="121"/>
      <c r="C2" s="121"/>
      <c r="D2" s="121"/>
      <c r="E2" s="92" t="s">
        <v>135</v>
      </c>
      <c r="F2" s="92"/>
      <c r="G2" s="92"/>
      <c r="H2" s="92"/>
      <c r="I2" s="92"/>
      <c r="J2" s="3"/>
      <c r="K2" s="3"/>
      <c r="L2" s="3"/>
      <c r="M2" s="3"/>
      <c r="N2" s="3"/>
      <c r="O2" s="3"/>
      <c r="P2" s="3"/>
      <c r="Q2" s="3"/>
      <c r="R2" s="3"/>
      <c r="S2" s="3"/>
      <c r="T2" s="3"/>
    </row>
    <row r="3" spans="1:20" ht="17.100000000000001" customHeight="1">
      <c r="A3" s="92" t="s">
        <v>136</v>
      </c>
      <c r="B3" s="92"/>
      <c r="C3" s="92"/>
      <c r="D3" s="92"/>
      <c r="E3" s="93" t="s">
        <v>137</v>
      </c>
      <c r="F3" s="93"/>
      <c r="G3" s="93"/>
      <c r="H3" s="93"/>
      <c r="I3" s="93"/>
      <c r="J3" s="3"/>
      <c r="K3" s="3"/>
      <c r="L3" s="3"/>
      <c r="M3" s="3"/>
      <c r="N3" s="3"/>
      <c r="O3" s="3"/>
      <c r="P3" s="3"/>
      <c r="Q3" s="3"/>
      <c r="R3" s="3"/>
      <c r="S3" s="3"/>
      <c r="T3" s="3"/>
    </row>
    <row r="4" spans="1:20" ht="17.100000000000001" customHeight="1">
      <c r="A4" s="92" t="s">
        <v>138</v>
      </c>
      <c r="B4" s="92"/>
      <c r="C4" s="92"/>
      <c r="D4" s="92"/>
      <c r="E4" s="91"/>
      <c r="F4" s="91"/>
      <c r="G4" s="91"/>
      <c r="H4" s="91"/>
      <c r="I4" s="91"/>
      <c r="J4" s="3"/>
      <c r="K4" s="3"/>
      <c r="L4" s="3"/>
      <c r="M4" s="3"/>
      <c r="N4" s="3"/>
      <c r="O4" s="3"/>
      <c r="P4" s="3"/>
      <c r="Q4" s="3"/>
      <c r="R4" s="3"/>
      <c r="S4" s="3"/>
      <c r="T4" s="3"/>
    </row>
    <row r="5" spans="1:20" s="49" customFormat="1" ht="12" customHeight="1">
      <c r="A5" s="99"/>
      <c r="B5" s="99"/>
      <c r="C5" s="99"/>
      <c r="D5" s="99"/>
      <c r="E5" s="48"/>
      <c r="J5" s="48"/>
      <c r="K5" s="48"/>
      <c r="L5" s="48"/>
      <c r="M5" s="48"/>
      <c r="N5" s="48"/>
      <c r="O5" s="48"/>
      <c r="P5" s="48"/>
      <c r="Q5" s="48"/>
      <c r="R5" s="48"/>
      <c r="S5" s="48"/>
      <c r="T5" s="48"/>
    </row>
    <row r="6" spans="1:20" ht="24.95" customHeight="1">
      <c r="A6" s="100" t="s">
        <v>139</v>
      </c>
      <c r="B6" s="100"/>
      <c r="C6" s="100"/>
      <c r="D6" s="100"/>
      <c r="E6" s="100"/>
      <c r="F6" s="100"/>
      <c r="G6" s="100"/>
      <c r="H6" s="100"/>
      <c r="I6" s="100"/>
      <c r="J6" s="5"/>
      <c r="K6" s="5"/>
      <c r="L6" s="5"/>
      <c r="M6" s="5"/>
      <c r="N6" s="5"/>
      <c r="O6" s="5"/>
      <c r="P6" s="5"/>
      <c r="Q6" s="5"/>
      <c r="R6" s="5"/>
      <c r="S6" s="5"/>
      <c r="T6" s="5"/>
    </row>
    <row r="7" spans="1:20" s="8" customFormat="1" ht="20.100000000000001" customHeight="1">
      <c r="A7" s="100" t="s">
        <v>643</v>
      </c>
      <c r="B7" s="100"/>
      <c r="C7" s="100"/>
      <c r="D7" s="100"/>
      <c r="E7" s="100"/>
      <c r="F7" s="100"/>
      <c r="G7" s="100"/>
      <c r="H7" s="100"/>
      <c r="I7" s="100"/>
      <c r="J7" s="50"/>
      <c r="K7" s="50"/>
      <c r="L7" s="50"/>
      <c r="M7" s="50"/>
      <c r="N7" s="50"/>
      <c r="O7" s="50"/>
      <c r="P7" s="50"/>
      <c r="Q7" s="50"/>
      <c r="R7" s="50"/>
      <c r="S7" s="50"/>
      <c r="T7" s="50"/>
    </row>
    <row r="8" spans="1:20" s="8" customFormat="1" ht="18" customHeight="1">
      <c r="A8" s="101" t="s">
        <v>282</v>
      </c>
      <c r="B8" s="101"/>
      <c r="C8" s="101"/>
      <c r="D8" s="101"/>
      <c r="E8" s="101"/>
      <c r="F8" s="101"/>
      <c r="G8" s="101"/>
      <c r="H8" s="101"/>
      <c r="I8" s="101"/>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02" t="s">
        <v>0</v>
      </c>
      <c r="B10" s="102" t="s">
        <v>140</v>
      </c>
      <c r="C10" s="105" t="s">
        <v>141</v>
      </c>
      <c r="D10" s="106"/>
      <c r="E10" s="109" t="s">
        <v>142</v>
      </c>
      <c r="F10" s="110"/>
      <c r="G10" s="109" t="s">
        <v>143</v>
      </c>
      <c r="H10" s="110"/>
      <c r="I10" s="111" t="s">
        <v>13</v>
      </c>
    </row>
    <row r="11" spans="1:20" s="12" customFormat="1" ht="30" customHeight="1">
      <c r="A11" s="103"/>
      <c r="B11" s="104"/>
      <c r="C11" s="107"/>
      <c r="D11" s="108"/>
      <c r="E11" s="52" t="s">
        <v>144</v>
      </c>
      <c r="F11" s="52" t="s">
        <v>145</v>
      </c>
      <c r="G11" s="52" t="s">
        <v>144</v>
      </c>
      <c r="H11" s="52" t="s">
        <v>145</v>
      </c>
      <c r="I11" s="103"/>
    </row>
    <row r="12" spans="1:20" s="12" customFormat="1" ht="17.45" customHeight="1">
      <c r="A12" s="69">
        <v>1</v>
      </c>
      <c r="B12" s="53">
        <v>22005439</v>
      </c>
      <c r="C12" s="54" t="s">
        <v>255</v>
      </c>
      <c r="D12" s="55" t="s">
        <v>161</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57"/>
    </row>
    <row r="13" spans="1:20" s="12" customFormat="1" ht="17.45" customHeight="1">
      <c r="A13" s="69">
        <v>2</v>
      </c>
      <c r="B13" s="53">
        <v>22005848</v>
      </c>
      <c r="C13" s="54" t="s">
        <v>256</v>
      </c>
      <c r="D13" s="55" t="s">
        <v>257</v>
      </c>
      <c r="E13" s="69"/>
      <c r="F13" s="66" t="str">
        <f t="shared" ref="F13:F35" si="0">IF(AND(E13&gt;=90),"Xuất sắc",IF(AND(E13&gt;=80),"Tốt",IF(AND(E13&gt;=70),"Khá",IF(AND(E13&gt;=60),"TB",IF(AND(E13&gt;=50),"TB",IF(AND(E13&lt;50),IF(AND(E13&gt;0),"Yếu",IF(AND(E13=0),"Không XL"," "))))))))</f>
        <v>Không XL</v>
      </c>
      <c r="G13" s="69"/>
      <c r="H13" s="66" t="str">
        <f t="shared" ref="H13:H35" si="1">IF(AND(G13&gt;=90),"Xuất sắc",IF(AND(G13&gt;=80),"Tốt",IF(AND(G13&gt;=70),"Khá",IF(AND(G13&gt;=60),"TB",IF(AND(G13&gt;=50),"TB",IF(AND(G13&lt;50),IF(AND(G13&gt;0),"Yếu",IF(AND(G13=0),"Không XL"," "))))))))</f>
        <v>Không XL</v>
      </c>
      <c r="I13" s="57"/>
    </row>
    <row r="14" spans="1:20" s="12" customFormat="1" ht="17.45" customHeight="1">
      <c r="A14" s="69">
        <v>3</v>
      </c>
      <c r="B14" s="53">
        <v>22000769</v>
      </c>
      <c r="C14" s="54" t="s">
        <v>258</v>
      </c>
      <c r="D14" s="55" t="s">
        <v>162</v>
      </c>
      <c r="E14" s="69"/>
      <c r="F14" s="66" t="str">
        <f t="shared" si="0"/>
        <v>Không XL</v>
      </c>
      <c r="G14" s="69"/>
      <c r="H14" s="66" t="str">
        <f t="shared" si="1"/>
        <v>Không XL</v>
      </c>
      <c r="I14" s="70" t="s">
        <v>612</v>
      </c>
    </row>
    <row r="15" spans="1:20" s="12" customFormat="1" ht="17.45" customHeight="1">
      <c r="A15" s="69">
        <v>4</v>
      </c>
      <c r="B15" s="53">
        <v>22005440</v>
      </c>
      <c r="C15" s="54" t="s">
        <v>178</v>
      </c>
      <c r="D15" s="55" t="s">
        <v>162</v>
      </c>
      <c r="E15" s="69"/>
      <c r="F15" s="66" t="str">
        <f t="shared" si="0"/>
        <v>Không XL</v>
      </c>
      <c r="G15" s="69"/>
      <c r="H15" s="66" t="str">
        <f t="shared" si="1"/>
        <v>Không XL</v>
      </c>
      <c r="I15" s="14"/>
    </row>
    <row r="16" spans="1:20" s="12" customFormat="1" ht="17.45" customHeight="1">
      <c r="A16" s="69">
        <v>5</v>
      </c>
      <c r="B16" s="53">
        <v>22005908</v>
      </c>
      <c r="C16" s="54" t="s">
        <v>178</v>
      </c>
      <c r="D16" s="55" t="s">
        <v>162</v>
      </c>
      <c r="E16" s="69"/>
      <c r="F16" s="66" t="str">
        <f t="shared" si="0"/>
        <v>Không XL</v>
      </c>
      <c r="G16" s="69"/>
      <c r="H16" s="66" t="str">
        <f t="shared" si="1"/>
        <v>Không XL</v>
      </c>
      <c r="I16" s="14"/>
    </row>
    <row r="17" spans="1:9" s="12" customFormat="1">
      <c r="A17" s="69">
        <v>6</v>
      </c>
      <c r="B17" s="53">
        <v>22005594</v>
      </c>
      <c r="C17" s="54" t="s">
        <v>231</v>
      </c>
      <c r="D17" s="55" t="s">
        <v>220</v>
      </c>
      <c r="E17" s="69"/>
      <c r="F17" s="66" t="str">
        <f t="shared" si="0"/>
        <v>Không XL</v>
      </c>
      <c r="G17" s="69"/>
      <c r="H17" s="66" t="str">
        <f t="shared" si="1"/>
        <v>Không XL</v>
      </c>
      <c r="I17" s="14"/>
    </row>
    <row r="18" spans="1:9" s="12" customFormat="1">
      <c r="A18" s="69">
        <v>7</v>
      </c>
      <c r="B18" s="53">
        <v>22005441</v>
      </c>
      <c r="C18" s="54" t="s">
        <v>259</v>
      </c>
      <c r="D18" s="55" t="s">
        <v>260</v>
      </c>
      <c r="E18" s="69"/>
      <c r="F18" s="66" t="str">
        <f t="shared" si="0"/>
        <v>Không XL</v>
      </c>
      <c r="G18" s="69"/>
      <c r="H18" s="66" t="str">
        <f t="shared" si="1"/>
        <v>Không XL</v>
      </c>
      <c r="I18" s="14"/>
    </row>
    <row r="19" spans="1:9" s="12" customFormat="1">
      <c r="A19" s="69">
        <v>8</v>
      </c>
      <c r="B19" s="53">
        <v>22005442</v>
      </c>
      <c r="C19" s="54" t="s">
        <v>261</v>
      </c>
      <c r="D19" s="55" t="s">
        <v>262</v>
      </c>
      <c r="E19" s="69"/>
      <c r="F19" s="66" t="str">
        <f t="shared" si="0"/>
        <v>Không XL</v>
      </c>
      <c r="G19" s="69"/>
      <c r="H19" s="66" t="str">
        <f t="shared" si="1"/>
        <v>Không XL</v>
      </c>
      <c r="I19" s="14"/>
    </row>
    <row r="20" spans="1:9" s="12" customFormat="1">
      <c r="A20" s="69">
        <v>9</v>
      </c>
      <c r="B20" s="53">
        <v>22005443</v>
      </c>
      <c r="C20" s="54" t="s">
        <v>263</v>
      </c>
      <c r="D20" s="55" t="s">
        <v>174</v>
      </c>
      <c r="E20" s="69"/>
      <c r="F20" s="66" t="str">
        <f t="shared" si="0"/>
        <v>Không XL</v>
      </c>
      <c r="G20" s="69"/>
      <c r="H20" s="66" t="str">
        <f t="shared" si="1"/>
        <v>Không XL</v>
      </c>
      <c r="I20" s="57"/>
    </row>
    <row r="21" spans="1:9" s="12" customFormat="1">
      <c r="A21" s="69">
        <v>10</v>
      </c>
      <c r="B21" s="53">
        <v>22005629</v>
      </c>
      <c r="C21" s="54" t="s">
        <v>264</v>
      </c>
      <c r="D21" s="55" t="s">
        <v>265</v>
      </c>
      <c r="E21" s="69"/>
      <c r="F21" s="66" t="str">
        <f t="shared" si="0"/>
        <v>Không XL</v>
      </c>
      <c r="G21" s="69"/>
      <c r="H21" s="66" t="str">
        <f t="shared" si="1"/>
        <v>Không XL</v>
      </c>
      <c r="I21" s="57"/>
    </row>
    <row r="22" spans="1:9" s="12" customFormat="1">
      <c r="A22" s="69">
        <v>11</v>
      </c>
      <c r="B22" s="53">
        <v>22005445</v>
      </c>
      <c r="C22" s="54" t="s">
        <v>211</v>
      </c>
      <c r="D22" s="55" t="s">
        <v>164</v>
      </c>
      <c r="E22" s="69"/>
      <c r="F22" s="66" t="str">
        <f t="shared" si="0"/>
        <v>Không XL</v>
      </c>
      <c r="G22" s="69"/>
      <c r="H22" s="66" t="str">
        <f t="shared" si="1"/>
        <v>Không XL</v>
      </c>
      <c r="I22" s="57"/>
    </row>
    <row r="23" spans="1:9" s="12" customFormat="1">
      <c r="A23" s="69">
        <v>12</v>
      </c>
      <c r="B23" s="53">
        <v>22005849</v>
      </c>
      <c r="C23" s="54" t="s">
        <v>266</v>
      </c>
      <c r="D23" s="55" t="s">
        <v>164</v>
      </c>
      <c r="E23" s="69"/>
      <c r="F23" s="66" t="str">
        <f t="shared" si="0"/>
        <v>Không XL</v>
      </c>
      <c r="G23" s="69"/>
      <c r="H23" s="66" t="str">
        <f t="shared" si="1"/>
        <v>Không XL</v>
      </c>
      <c r="I23" s="14"/>
    </row>
    <row r="24" spans="1:9" s="12" customFormat="1">
      <c r="A24" s="69">
        <v>13</v>
      </c>
      <c r="B24" s="53">
        <v>22005851</v>
      </c>
      <c r="C24" s="54" t="s">
        <v>267</v>
      </c>
      <c r="D24" s="55" t="s">
        <v>180</v>
      </c>
      <c r="E24" s="69"/>
      <c r="F24" s="66" t="str">
        <f t="shared" si="0"/>
        <v>Không XL</v>
      </c>
      <c r="G24" s="69"/>
      <c r="H24" s="66" t="str">
        <f t="shared" si="1"/>
        <v>Không XL</v>
      </c>
      <c r="I24" s="14"/>
    </row>
    <row r="25" spans="1:9" s="12" customFormat="1">
      <c r="A25" s="69">
        <v>14</v>
      </c>
      <c r="B25" s="53">
        <v>22005852</v>
      </c>
      <c r="C25" s="54" t="s">
        <v>188</v>
      </c>
      <c r="D25" s="55" t="s">
        <v>171</v>
      </c>
      <c r="E25" s="69"/>
      <c r="F25" s="66" t="str">
        <f t="shared" si="0"/>
        <v>Không XL</v>
      </c>
      <c r="G25" s="69"/>
      <c r="H25" s="66" t="str">
        <f t="shared" si="1"/>
        <v>Không XL</v>
      </c>
      <c r="I25" s="14"/>
    </row>
    <row r="26" spans="1:9" s="12" customFormat="1">
      <c r="A26" s="69">
        <v>15</v>
      </c>
      <c r="B26" s="53">
        <v>22005652</v>
      </c>
      <c r="C26" s="54" t="s">
        <v>268</v>
      </c>
      <c r="D26" s="55" t="s">
        <v>171</v>
      </c>
      <c r="E26" s="69"/>
      <c r="F26" s="66" t="str">
        <f t="shared" si="0"/>
        <v>Không XL</v>
      </c>
      <c r="G26" s="69"/>
      <c r="H26" s="66" t="str">
        <f t="shared" si="1"/>
        <v>Không XL</v>
      </c>
      <c r="I26" s="14"/>
    </row>
    <row r="27" spans="1:9" s="12" customFormat="1">
      <c r="A27" s="69">
        <v>16</v>
      </c>
      <c r="B27" s="53">
        <v>22005449</v>
      </c>
      <c r="C27" s="54" t="s">
        <v>269</v>
      </c>
      <c r="D27" s="55" t="s">
        <v>182</v>
      </c>
      <c r="E27" s="69"/>
      <c r="F27" s="66" t="str">
        <f t="shared" si="0"/>
        <v>Không XL</v>
      </c>
      <c r="G27" s="69"/>
      <c r="H27" s="66" t="str">
        <f t="shared" si="1"/>
        <v>Không XL</v>
      </c>
      <c r="I27" s="14"/>
    </row>
    <row r="28" spans="1:9" s="12" customFormat="1">
      <c r="A28" s="69">
        <v>17</v>
      </c>
      <c r="B28" s="53">
        <v>22005453</v>
      </c>
      <c r="C28" s="54" t="s">
        <v>270</v>
      </c>
      <c r="D28" s="55" t="s">
        <v>184</v>
      </c>
      <c r="E28" s="69"/>
      <c r="F28" s="66" t="str">
        <f t="shared" si="0"/>
        <v>Không XL</v>
      </c>
      <c r="G28" s="69"/>
      <c r="H28" s="66" t="str">
        <f t="shared" si="1"/>
        <v>Không XL</v>
      </c>
      <c r="I28" s="14"/>
    </row>
    <row r="29" spans="1:9" s="12" customFormat="1">
      <c r="A29" s="69">
        <v>18</v>
      </c>
      <c r="B29" s="53">
        <v>22002219</v>
      </c>
      <c r="C29" s="54" t="s">
        <v>271</v>
      </c>
      <c r="D29" s="55" t="s">
        <v>272</v>
      </c>
      <c r="E29" s="69"/>
      <c r="F29" s="66" t="str">
        <f t="shared" si="0"/>
        <v>Không XL</v>
      </c>
      <c r="G29" s="69"/>
      <c r="H29" s="66" t="str">
        <f t="shared" si="1"/>
        <v>Không XL</v>
      </c>
      <c r="I29" s="14"/>
    </row>
    <row r="30" spans="1:9" s="12" customFormat="1">
      <c r="A30" s="69">
        <v>19</v>
      </c>
      <c r="B30" s="53">
        <v>22005602</v>
      </c>
      <c r="C30" s="54" t="s">
        <v>273</v>
      </c>
      <c r="D30" s="55" t="s">
        <v>185</v>
      </c>
      <c r="E30" s="69"/>
      <c r="F30" s="66" t="str">
        <f t="shared" si="0"/>
        <v>Không XL</v>
      </c>
      <c r="G30" s="69"/>
      <c r="H30" s="66" t="str">
        <f t="shared" si="1"/>
        <v>Không XL</v>
      </c>
      <c r="I30" s="14"/>
    </row>
    <row r="31" spans="1:9" s="12" customFormat="1">
      <c r="A31" s="69">
        <v>20</v>
      </c>
      <c r="B31" s="53">
        <v>22005854</v>
      </c>
      <c r="C31" s="54" t="s">
        <v>274</v>
      </c>
      <c r="D31" s="55" t="s">
        <v>187</v>
      </c>
      <c r="E31" s="69"/>
      <c r="F31" s="66" t="str">
        <f t="shared" si="0"/>
        <v>Không XL</v>
      </c>
      <c r="G31" s="69"/>
      <c r="H31" s="66" t="str">
        <f t="shared" si="1"/>
        <v>Không XL</v>
      </c>
      <c r="I31" s="57"/>
    </row>
    <row r="32" spans="1:9" s="12" customFormat="1" ht="15.75">
      <c r="A32" s="69">
        <v>21</v>
      </c>
      <c r="B32" s="53">
        <v>22005456</v>
      </c>
      <c r="C32" s="54" t="s">
        <v>275</v>
      </c>
      <c r="D32" s="55" t="s">
        <v>276</v>
      </c>
      <c r="E32" s="69"/>
      <c r="F32" s="66" t="str">
        <f t="shared" si="0"/>
        <v>Không XL</v>
      </c>
      <c r="G32" s="69"/>
      <c r="H32" s="66" t="str">
        <f t="shared" si="1"/>
        <v>Không XL</v>
      </c>
      <c r="I32" s="71" t="s">
        <v>605</v>
      </c>
    </row>
    <row r="33" spans="1:10" s="12" customFormat="1">
      <c r="A33" s="69">
        <v>22</v>
      </c>
      <c r="B33" s="53">
        <v>22001217</v>
      </c>
      <c r="C33" s="54" t="s">
        <v>277</v>
      </c>
      <c r="D33" s="55" t="s">
        <v>189</v>
      </c>
      <c r="E33" s="69"/>
      <c r="F33" s="66" t="str">
        <f t="shared" si="0"/>
        <v>Không XL</v>
      </c>
      <c r="G33" s="69"/>
      <c r="H33" s="66" t="str">
        <f t="shared" si="1"/>
        <v>Không XL</v>
      </c>
      <c r="I33" s="14"/>
    </row>
    <row r="34" spans="1:10" s="12" customFormat="1">
      <c r="A34" s="69">
        <v>23</v>
      </c>
      <c r="B34" s="53">
        <v>22005620</v>
      </c>
      <c r="C34" s="54" t="s">
        <v>278</v>
      </c>
      <c r="D34" s="55" t="s">
        <v>279</v>
      </c>
      <c r="E34" s="69"/>
      <c r="F34" s="66" t="str">
        <f t="shared" si="0"/>
        <v>Không XL</v>
      </c>
      <c r="G34" s="69"/>
      <c r="H34" s="66" t="str">
        <f t="shared" si="1"/>
        <v>Không XL</v>
      </c>
      <c r="I34" s="14"/>
    </row>
    <row r="35" spans="1:10" s="12" customFormat="1">
      <c r="A35" s="69">
        <v>24</v>
      </c>
      <c r="B35" s="53">
        <v>22004361</v>
      </c>
      <c r="C35" s="54" t="s">
        <v>280</v>
      </c>
      <c r="D35" s="55" t="s">
        <v>281</v>
      </c>
      <c r="E35" s="69"/>
      <c r="F35" s="66" t="str">
        <f t="shared" si="0"/>
        <v>Không XL</v>
      </c>
      <c r="G35" s="69"/>
      <c r="H35" s="66" t="str">
        <f t="shared" si="1"/>
        <v>Không XL</v>
      </c>
      <c r="I35" s="14"/>
    </row>
    <row r="36" spans="1:10" ht="15.75">
      <c r="A36" s="46"/>
      <c r="B36" s="46"/>
      <c r="C36" s="112" t="s">
        <v>146</v>
      </c>
      <c r="D36" s="112"/>
      <c r="E36" s="112"/>
      <c r="F36" s="112"/>
      <c r="G36" s="112"/>
      <c r="H36" s="112"/>
      <c r="I36" s="112"/>
    </row>
    <row r="37" spans="1:10">
      <c r="C37" s="113" t="s">
        <v>147</v>
      </c>
      <c r="D37" s="114"/>
      <c r="E37" s="117" t="s">
        <v>142</v>
      </c>
      <c r="F37" s="118"/>
      <c r="G37" s="117" t="s">
        <v>143</v>
      </c>
      <c r="H37" s="118"/>
      <c r="I37" s="119" t="s">
        <v>13</v>
      </c>
    </row>
    <row r="38" spans="1:10" s="12" customFormat="1">
      <c r="C38" s="115"/>
      <c r="D38" s="116"/>
      <c r="E38" s="52" t="s">
        <v>148</v>
      </c>
      <c r="F38" s="19" t="s">
        <v>149</v>
      </c>
      <c r="G38" s="52" t="s">
        <v>148</v>
      </c>
      <c r="H38" s="19" t="s">
        <v>149</v>
      </c>
      <c r="I38" s="120"/>
    </row>
    <row r="39" spans="1:10">
      <c r="C39" s="94" t="s">
        <v>150</v>
      </c>
      <c r="D39" s="95"/>
      <c r="E39" s="58">
        <f>COUNTIF(F12:F35,"Xuất sắc")</f>
        <v>0</v>
      </c>
      <c r="F39" s="59">
        <f t="shared" ref="F39:F44" si="2">E39*100/$A$35</f>
        <v>0</v>
      </c>
      <c r="G39" s="58">
        <f>COUNTIF(H12:H35,"Xuất sắc")</f>
        <v>0</v>
      </c>
      <c r="H39" s="59">
        <f t="shared" ref="H39:H44" si="3">G39*100/$A$35</f>
        <v>0</v>
      </c>
      <c r="I39" s="60"/>
    </row>
    <row r="40" spans="1:10">
      <c r="C40" s="94" t="s">
        <v>151</v>
      </c>
      <c r="D40" s="95"/>
      <c r="E40" s="58">
        <f>COUNTIF(F12:F35,"Tốt")</f>
        <v>0</v>
      </c>
      <c r="F40" s="59">
        <f t="shared" si="2"/>
        <v>0</v>
      </c>
      <c r="G40" s="58">
        <f>COUNTIF(H12:H35,"Tốt")</f>
        <v>0</v>
      </c>
      <c r="H40" s="59">
        <f t="shared" si="3"/>
        <v>0</v>
      </c>
      <c r="I40" s="60"/>
    </row>
    <row r="41" spans="1:10">
      <c r="C41" s="94" t="s">
        <v>152</v>
      </c>
      <c r="D41" s="95"/>
      <c r="E41" s="58">
        <f>COUNTIF(F12:F35,"Khá")</f>
        <v>0</v>
      </c>
      <c r="F41" s="59">
        <f t="shared" si="2"/>
        <v>0</v>
      </c>
      <c r="G41" s="58">
        <f>COUNTIF(H12:H35,"Khá")</f>
        <v>0</v>
      </c>
      <c r="H41" s="59">
        <f t="shared" si="3"/>
        <v>0</v>
      </c>
      <c r="I41" s="60"/>
    </row>
    <row r="42" spans="1:10">
      <c r="C42" s="94" t="s">
        <v>153</v>
      </c>
      <c r="D42" s="95"/>
      <c r="E42" s="58">
        <f>COUNTIF(F12:F35,"TB")</f>
        <v>0</v>
      </c>
      <c r="F42" s="59">
        <f t="shared" si="2"/>
        <v>0</v>
      </c>
      <c r="G42" s="58">
        <f>COUNTIF(H12:H35,"TB")</f>
        <v>0</v>
      </c>
      <c r="H42" s="59">
        <f t="shared" si="3"/>
        <v>0</v>
      </c>
      <c r="I42" s="60"/>
    </row>
    <row r="43" spans="1:10">
      <c r="C43" s="94" t="s">
        <v>154</v>
      </c>
      <c r="D43" s="95"/>
      <c r="E43" s="58">
        <f>COUNTIF(F12:F35,"Yếu")</f>
        <v>0</v>
      </c>
      <c r="F43" s="59">
        <f t="shared" si="2"/>
        <v>0</v>
      </c>
      <c r="G43" s="58">
        <f>COUNTIF(H12:H35,"Yếu")</f>
        <v>0</v>
      </c>
      <c r="H43" s="59">
        <f t="shared" si="3"/>
        <v>0</v>
      </c>
      <c r="I43" s="60"/>
    </row>
    <row r="44" spans="1:10" ht="15.75" thickBot="1">
      <c r="C44" s="96" t="s">
        <v>155</v>
      </c>
      <c r="D44" s="97"/>
      <c r="E44" s="61">
        <f>COUNTIF(F12:F35,"Không XL")</f>
        <v>24</v>
      </c>
      <c r="F44" s="62">
        <f t="shared" si="2"/>
        <v>100</v>
      </c>
      <c r="G44" s="61">
        <f>COUNTIF(H12:H35,"Không XL")</f>
        <v>24</v>
      </c>
      <c r="H44" s="62">
        <f t="shared" si="3"/>
        <v>100</v>
      </c>
      <c r="I44" s="63"/>
    </row>
    <row r="45" spans="1:10">
      <c r="C45" s="68"/>
      <c r="D45" s="68"/>
      <c r="F45" s="64"/>
    </row>
    <row r="46" spans="1:10" ht="15.75">
      <c r="E46" s="98" t="s">
        <v>604</v>
      </c>
      <c r="F46" s="98"/>
      <c r="G46" s="98"/>
      <c r="H46" s="98"/>
      <c r="I46" s="98"/>
    </row>
    <row r="47" spans="1:10">
      <c r="A47" s="91" t="s">
        <v>157</v>
      </c>
      <c r="B47" s="91"/>
      <c r="C47" s="91"/>
      <c r="D47" s="91"/>
      <c r="E47" s="91"/>
      <c r="F47" s="91" t="s">
        <v>142</v>
      </c>
      <c r="G47" s="91"/>
      <c r="H47" s="91"/>
      <c r="I47" s="65" t="s">
        <v>158</v>
      </c>
      <c r="J47" s="65"/>
    </row>
    <row r="51" spans="1:1">
      <c r="A51" s="4">
        <v>1</v>
      </c>
    </row>
  </sheetData>
  <mergeCells count="30">
    <mergeCell ref="A2:D2"/>
    <mergeCell ref="E2:I2"/>
    <mergeCell ref="A3:D3"/>
    <mergeCell ref="E3:I3"/>
    <mergeCell ref="A4:D4"/>
    <mergeCell ref="E4:I4"/>
    <mergeCell ref="C39:D39"/>
    <mergeCell ref="A5:D5"/>
    <mergeCell ref="A6:I6"/>
    <mergeCell ref="A7:I7"/>
    <mergeCell ref="A8:I8"/>
    <mergeCell ref="A10:A11"/>
    <mergeCell ref="B10:B11"/>
    <mergeCell ref="C10:D11"/>
    <mergeCell ref="E10:F10"/>
    <mergeCell ref="G10:H10"/>
    <mergeCell ref="I10:I11"/>
    <mergeCell ref="C36:I36"/>
    <mergeCell ref="C37:D38"/>
    <mergeCell ref="E37:F37"/>
    <mergeCell ref="G37:H37"/>
    <mergeCell ref="I37:I38"/>
    <mergeCell ref="A47:E47"/>
    <mergeCell ref="F47:H47"/>
    <mergeCell ref="C40:D40"/>
    <mergeCell ref="C41:D41"/>
    <mergeCell ref="C42:D42"/>
    <mergeCell ref="C43:D43"/>
    <mergeCell ref="C44:D44"/>
    <mergeCell ref="E46:I46"/>
  </mergeCells>
  <conditionalFormatting sqref="F12:F35 H12:H35">
    <cfRule type="cellIs" dxfId="15" priority="1" stopIfTrue="1" operator="equal">
      <formula>"SVG"</formula>
    </cfRule>
    <cfRule type="cellIs" dxfId="14" priority="2" stopIfTrue="1" operator="equal">
      <formula>"SVXS"</formula>
    </cfRule>
  </conditionalFormatting>
  <pageMargins left="0.7" right="0.7" top="0.75" bottom="0.75" header="0.3" footer="0.3"/>
  <pageSetup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workbookViewId="0">
      <selection activeCell="A7" sqref="A7:I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1" t="s">
        <v>134</v>
      </c>
      <c r="B2" s="121"/>
      <c r="C2" s="121"/>
      <c r="D2" s="121"/>
      <c r="E2" s="92" t="s">
        <v>135</v>
      </c>
      <c r="F2" s="92"/>
      <c r="G2" s="92"/>
      <c r="H2" s="92"/>
      <c r="I2" s="92"/>
      <c r="J2" s="3"/>
      <c r="K2" s="3"/>
      <c r="L2" s="3"/>
      <c r="M2" s="3"/>
      <c r="N2" s="3"/>
      <c r="O2" s="3"/>
      <c r="P2" s="3"/>
      <c r="Q2" s="3"/>
      <c r="R2" s="3"/>
      <c r="S2" s="3"/>
      <c r="T2" s="3"/>
    </row>
    <row r="3" spans="1:20" ht="17.100000000000001" customHeight="1">
      <c r="A3" s="92" t="s">
        <v>136</v>
      </c>
      <c r="B3" s="92"/>
      <c r="C3" s="92"/>
      <c r="D3" s="92"/>
      <c r="E3" s="93" t="s">
        <v>137</v>
      </c>
      <c r="F3" s="93"/>
      <c r="G3" s="93"/>
      <c r="H3" s="93"/>
      <c r="I3" s="93"/>
      <c r="J3" s="3"/>
      <c r="K3" s="3"/>
      <c r="L3" s="3"/>
      <c r="M3" s="3"/>
      <c r="N3" s="3"/>
      <c r="O3" s="3"/>
      <c r="P3" s="3"/>
      <c r="Q3" s="3"/>
      <c r="R3" s="3"/>
      <c r="S3" s="3"/>
      <c r="T3" s="3"/>
    </row>
    <row r="4" spans="1:20" ht="17.100000000000001" customHeight="1">
      <c r="A4" s="92" t="s">
        <v>138</v>
      </c>
      <c r="B4" s="92"/>
      <c r="C4" s="92"/>
      <c r="D4" s="92"/>
      <c r="E4" s="91"/>
      <c r="F4" s="91"/>
      <c r="G4" s="91"/>
      <c r="H4" s="91"/>
      <c r="I4" s="91"/>
      <c r="J4" s="3"/>
      <c r="K4" s="3"/>
      <c r="L4" s="3"/>
      <c r="M4" s="3"/>
      <c r="N4" s="3"/>
      <c r="O4" s="3"/>
      <c r="P4" s="3"/>
      <c r="Q4" s="3"/>
      <c r="R4" s="3"/>
      <c r="S4" s="3"/>
      <c r="T4" s="3"/>
    </row>
    <row r="5" spans="1:20" s="49" customFormat="1" ht="12" customHeight="1">
      <c r="A5" s="99"/>
      <c r="B5" s="99"/>
      <c r="C5" s="99"/>
      <c r="D5" s="99"/>
      <c r="E5" s="48"/>
      <c r="J5" s="48"/>
      <c r="K5" s="48"/>
      <c r="L5" s="48"/>
      <c r="M5" s="48"/>
      <c r="N5" s="48"/>
      <c r="O5" s="48"/>
      <c r="P5" s="48"/>
      <c r="Q5" s="48"/>
      <c r="R5" s="48"/>
      <c r="S5" s="48"/>
      <c r="T5" s="48"/>
    </row>
    <row r="6" spans="1:20" ht="24.95" customHeight="1">
      <c r="A6" s="100" t="s">
        <v>139</v>
      </c>
      <c r="B6" s="100"/>
      <c r="C6" s="100"/>
      <c r="D6" s="100"/>
      <c r="E6" s="100"/>
      <c r="F6" s="100"/>
      <c r="G6" s="100"/>
      <c r="H6" s="100"/>
      <c r="I6" s="100"/>
      <c r="J6" s="5"/>
      <c r="K6" s="5"/>
      <c r="L6" s="5"/>
      <c r="M6" s="5"/>
      <c r="N6" s="5"/>
      <c r="O6" s="5"/>
      <c r="P6" s="5"/>
      <c r="Q6" s="5"/>
      <c r="R6" s="5"/>
      <c r="S6" s="5"/>
      <c r="T6" s="5"/>
    </row>
    <row r="7" spans="1:20" s="8" customFormat="1" ht="20.100000000000001" customHeight="1">
      <c r="A7" s="100" t="s">
        <v>643</v>
      </c>
      <c r="B7" s="100"/>
      <c r="C7" s="100"/>
      <c r="D7" s="100"/>
      <c r="E7" s="100"/>
      <c r="F7" s="100"/>
      <c r="G7" s="100"/>
      <c r="H7" s="100"/>
      <c r="I7" s="100"/>
      <c r="J7" s="50"/>
      <c r="K7" s="50"/>
      <c r="L7" s="50"/>
      <c r="M7" s="50"/>
      <c r="N7" s="50"/>
      <c r="O7" s="50"/>
      <c r="P7" s="50"/>
      <c r="Q7" s="50"/>
      <c r="R7" s="50"/>
      <c r="S7" s="50"/>
      <c r="T7" s="50"/>
    </row>
    <row r="8" spans="1:20" s="8" customFormat="1" ht="18" customHeight="1">
      <c r="A8" s="101" t="s">
        <v>324</v>
      </c>
      <c r="B8" s="101"/>
      <c r="C8" s="101"/>
      <c r="D8" s="101"/>
      <c r="E8" s="101"/>
      <c r="F8" s="101"/>
      <c r="G8" s="101"/>
      <c r="H8" s="101"/>
      <c r="I8" s="101"/>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02" t="s">
        <v>0</v>
      </c>
      <c r="B10" s="102" t="s">
        <v>140</v>
      </c>
      <c r="C10" s="105" t="s">
        <v>141</v>
      </c>
      <c r="D10" s="106"/>
      <c r="E10" s="109" t="s">
        <v>142</v>
      </c>
      <c r="F10" s="110"/>
      <c r="G10" s="109" t="s">
        <v>143</v>
      </c>
      <c r="H10" s="110"/>
      <c r="I10" s="111" t="s">
        <v>13</v>
      </c>
    </row>
    <row r="11" spans="1:20" s="12" customFormat="1" ht="30" customHeight="1">
      <c r="A11" s="103"/>
      <c r="B11" s="104"/>
      <c r="C11" s="107"/>
      <c r="D11" s="108"/>
      <c r="E11" s="52" t="s">
        <v>144</v>
      </c>
      <c r="F11" s="52" t="s">
        <v>145</v>
      </c>
      <c r="G11" s="52" t="s">
        <v>144</v>
      </c>
      <c r="H11" s="52" t="s">
        <v>145</v>
      </c>
      <c r="I11" s="103"/>
    </row>
    <row r="12" spans="1:20" s="12" customFormat="1" ht="17.45" customHeight="1">
      <c r="A12" s="69">
        <v>1</v>
      </c>
      <c r="B12" s="53">
        <v>22005876</v>
      </c>
      <c r="C12" s="54" t="s">
        <v>283</v>
      </c>
      <c r="D12" s="55" t="s">
        <v>161</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57"/>
    </row>
    <row r="13" spans="1:20" s="12" customFormat="1" ht="17.45" customHeight="1">
      <c r="A13" s="69">
        <v>2</v>
      </c>
      <c r="B13" s="53">
        <v>22005503</v>
      </c>
      <c r="C13" s="54" t="s">
        <v>284</v>
      </c>
      <c r="D13" s="55" t="s">
        <v>161</v>
      </c>
      <c r="E13" s="69"/>
      <c r="F13" s="66" t="str">
        <f t="shared" ref="F13:F47" si="0">IF(AND(E13&gt;=90),"Xuất sắc",IF(AND(E13&gt;=80),"Tốt",IF(AND(E13&gt;=70),"Khá",IF(AND(E13&gt;=60),"TB",IF(AND(E13&gt;=50),"TB",IF(AND(E13&lt;50),IF(AND(E13&gt;0),"Yếu",IF(AND(E13=0),"Không XL"," "))))))))</f>
        <v>Không XL</v>
      </c>
      <c r="G13" s="69"/>
      <c r="H13" s="66" t="str">
        <f t="shared" ref="H13:H47" si="1">IF(AND(G13&gt;=90),"Xuất sắc",IF(AND(G13&gt;=80),"Tốt",IF(AND(G13&gt;=70),"Khá",IF(AND(G13&gt;=60),"TB",IF(AND(G13&gt;=50),"TB",IF(AND(G13&lt;50),IF(AND(G13&gt;0),"Yếu",IF(AND(G13=0),"Không XL"," "))))))))</f>
        <v>Không XL</v>
      </c>
      <c r="I13" s="57"/>
    </row>
    <row r="14" spans="1:20" s="12" customFormat="1" ht="17.45" customHeight="1">
      <c r="A14" s="69">
        <v>3</v>
      </c>
      <c r="B14" s="53">
        <v>22005877</v>
      </c>
      <c r="C14" s="54" t="s">
        <v>285</v>
      </c>
      <c r="D14" s="55" t="s">
        <v>161</v>
      </c>
      <c r="E14" s="69"/>
      <c r="F14" s="66" t="str">
        <f t="shared" si="0"/>
        <v>Không XL</v>
      </c>
      <c r="G14" s="69"/>
      <c r="H14" s="66" t="str">
        <f t="shared" si="1"/>
        <v>Không XL</v>
      </c>
      <c r="I14" s="57"/>
    </row>
    <row r="15" spans="1:20" s="12" customFormat="1" ht="17.45" customHeight="1">
      <c r="A15" s="69">
        <v>4</v>
      </c>
      <c r="B15" s="53">
        <v>22005895</v>
      </c>
      <c r="C15" s="54" t="s">
        <v>286</v>
      </c>
      <c r="D15" s="55" t="s">
        <v>162</v>
      </c>
      <c r="E15" s="69"/>
      <c r="F15" s="66" t="str">
        <f t="shared" si="0"/>
        <v>Không XL</v>
      </c>
      <c r="G15" s="69"/>
      <c r="H15" s="66" t="str">
        <f t="shared" si="1"/>
        <v>Không XL</v>
      </c>
      <c r="I15" s="14"/>
    </row>
    <row r="16" spans="1:20" s="12" customFormat="1" ht="17.45" customHeight="1">
      <c r="A16" s="69">
        <v>5</v>
      </c>
      <c r="B16" s="53">
        <v>22005504</v>
      </c>
      <c r="C16" s="54" t="s">
        <v>287</v>
      </c>
      <c r="D16" s="55" t="s">
        <v>262</v>
      </c>
      <c r="E16" s="69"/>
      <c r="F16" s="66" t="str">
        <f t="shared" si="0"/>
        <v>Không XL</v>
      </c>
      <c r="G16" s="69"/>
      <c r="H16" s="66" t="str">
        <f t="shared" si="1"/>
        <v>Không XL</v>
      </c>
      <c r="I16" s="14"/>
    </row>
    <row r="17" spans="1:9" s="12" customFormat="1">
      <c r="A17" s="69">
        <v>6</v>
      </c>
      <c r="B17" s="53">
        <v>22005505</v>
      </c>
      <c r="C17" s="54" t="s">
        <v>288</v>
      </c>
      <c r="D17" s="55" t="s">
        <v>262</v>
      </c>
      <c r="E17" s="69"/>
      <c r="F17" s="66" t="str">
        <f t="shared" si="0"/>
        <v>Không XL</v>
      </c>
      <c r="G17" s="69"/>
      <c r="H17" s="66" t="str">
        <f t="shared" si="1"/>
        <v>Không XL</v>
      </c>
      <c r="I17" s="14"/>
    </row>
    <row r="18" spans="1:9" s="12" customFormat="1">
      <c r="A18" s="69">
        <v>7</v>
      </c>
      <c r="B18" s="53">
        <v>22005506</v>
      </c>
      <c r="C18" s="54" t="s">
        <v>233</v>
      </c>
      <c r="D18" s="55" t="s">
        <v>289</v>
      </c>
      <c r="E18" s="69"/>
      <c r="F18" s="66" t="str">
        <f t="shared" si="0"/>
        <v>Không XL</v>
      </c>
      <c r="G18" s="69"/>
      <c r="H18" s="66" t="str">
        <f t="shared" si="1"/>
        <v>Không XL</v>
      </c>
      <c r="I18" s="14"/>
    </row>
    <row r="19" spans="1:9" s="12" customFormat="1">
      <c r="A19" s="69">
        <v>8</v>
      </c>
      <c r="B19" s="53">
        <v>22005507</v>
      </c>
      <c r="C19" s="54" t="s">
        <v>290</v>
      </c>
      <c r="D19" s="55" t="s">
        <v>168</v>
      </c>
      <c r="E19" s="69"/>
      <c r="F19" s="66" t="str">
        <f t="shared" si="0"/>
        <v>Không XL</v>
      </c>
      <c r="G19" s="69"/>
      <c r="H19" s="66" t="str">
        <f t="shared" si="1"/>
        <v>Không XL</v>
      </c>
      <c r="I19" s="14"/>
    </row>
    <row r="20" spans="1:9" s="12" customFormat="1">
      <c r="A20" s="69">
        <v>9</v>
      </c>
      <c r="B20" s="53">
        <v>22000474</v>
      </c>
      <c r="C20" s="54" t="s">
        <v>291</v>
      </c>
      <c r="D20" s="55" t="s">
        <v>292</v>
      </c>
      <c r="E20" s="69"/>
      <c r="F20" s="66" t="str">
        <f t="shared" si="0"/>
        <v>Không XL</v>
      </c>
      <c r="G20" s="69"/>
      <c r="H20" s="66" t="str">
        <f t="shared" si="1"/>
        <v>Không XL</v>
      </c>
      <c r="I20" s="57"/>
    </row>
    <row r="21" spans="1:9" s="12" customFormat="1">
      <c r="A21" s="69">
        <v>10</v>
      </c>
      <c r="B21" s="53">
        <v>22005878</v>
      </c>
      <c r="C21" s="54" t="s">
        <v>232</v>
      </c>
      <c r="D21" s="55" t="s">
        <v>293</v>
      </c>
      <c r="E21" s="69"/>
      <c r="F21" s="66" t="str">
        <f t="shared" si="0"/>
        <v>Không XL</v>
      </c>
      <c r="G21" s="69"/>
      <c r="H21" s="66" t="str">
        <f t="shared" si="1"/>
        <v>Không XL</v>
      </c>
      <c r="I21" s="57"/>
    </row>
    <row r="22" spans="1:9" s="12" customFormat="1">
      <c r="A22" s="69">
        <v>11</v>
      </c>
      <c r="B22" s="53">
        <v>22000475</v>
      </c>
      <c r="C22" s="54" t="s">
        <v>294</v>
      </c>
      <c r="D22" s="55" t="s">
        <v>163</v>
      </c>
      <c r="E22" s="69"/>
      <c r="F22" s="66" t="str">
        <f t="shared" si="0"/>
        <v>Không XL</v>
      </c>
      <c r="G22" s="69"/>
      <c r="H22" s="66" t="str">
        <f t="shared" si="1"/>
        <v>Không XL</v>
      </c>
      <c r="I22" s="57"/>
    </row>
    <row r="23" spans="1:9" s="12" customFormat="1">
      <c r="A23" s="69">
        <v>12</v>
      </c>
      <c r="B23" s="53">
        <v>22005508</v>
      </c>
      <c r="C23" s="54" t="s">
        <v>295</v>
      </c>
      <c r="D23" s="55" t="s">
        <v>296</v>
      </c>
      <c r="E23" s="69"/>
      <c r="F23" s="66" t="str">
        <f t="shared" si="0"/>
        <v>Không XL</v>
      </c>
      <c r="G23" s="69"/>
      <c r="H23" s="66" t="str">
        <f t="shared" si="1"/>
        <v>Không XL</v>
      </c>
      <c r="I23" s="14"/>
    </row>
    <row r="24" spans="1:9" s="12" customFormat="1">
      <c r="A24" s="69">
        <v>13</v>
      </c>
      <c r="B24" s="53">
        <v>22005509</v>
      </c>
      <c r="C24" s="54" t="s">
        <v>297</v>
      </c>
      <c r="D24" s="55" t="s">
        <v>164</v>
      </c>
      <c r="E24" s="69"/>
      <c r="F24" s="66" t="str">
        <f t="shared" si="0"/>
        <v>Không XL</v>
      </c>
      <c r="G24" s="69"/>
      <c r="H24" s="66" t="str">
        <f t="shared" si="1"/>
        <v>Không XL</v>
      </c>
      <c r="I24" s="14"/>
    </row>
    <row r="25" spans="1:9" s="12" customFormat="1">
      <c r="A25" s="69">
        <v>14</v>
      </c>
      <c r="B25" s="53">
        <v>22005510</v>
      </c>
      <c r="C25" s="54" t="s">
        <v>209</v>
      </c>
      <c r="D25" s="55" t="s">
        <v>164</v>
      </c>
      <c r="E25" s="69"/>
      <c r="F25" s="66" t="str">
        <f t="shared" si="0"/>
        <v>Không XL</v>
      </c>
      <c r="G25" s="69"/>
      <c r="H25" s="66" t="str">
        <f t="shared" si="1"/>
        <v>Không XL</v>
      </c>
      <c r="I25" s="14" t="s">
        <v>606</v>
      </c>
    </row>
    <row r="26" spans="1:9" s="12" customFormat="1">
      <c r="A26" s="69">
        <v>15</v>
      </c>
      <c r="B26" s="53">
        <v>22005511</v>
      </c>
      <c r="C26" s="54" t="s">
        <v>298</v>
      </c>
      <c r="D26" s="55" t="s">
        <v>228</v>
      </c>
      <c r="E26" s="69"/>
      <c r="F26" s="66" t="str">
        <f t="shared" si="0"/>
        <v>Không XL</v>
      </c>
      <c r="G26" s="69"/>
      <c r="H26" s="66" t="str">
        <f t="shared" si="1"/>
        <v>Không XL</v>
      </c>
      <c r="I26" s="14" t="s">
        <v>611</v>
      </c>
    </row>
    <row r="27" spans="1:9" s="12" customFormat="1">
      <c r="A27" s="69">
        <v>16</v>
      </c>
      <c r="B27" s="53">
        <v>22005512</v>
      </c>
      <c r="C27" s="54" t="s">
        <v>299</v>
      </c>
      <c r="D27" s="55" t="s">
        <v>196</v>
      </c>
      <c r="E27" s="69"/>
      <c r="F27" s="66" t="str">
        <f t="shared" si="0"/>
        <v>Không XL</v>
      </c>
      <c r="G27" s="69"/>
      <c r="H27" s="66" t="str">
        <f t="shared" si="1"/>
        <v>Không XL</v>
      </c>
      <c r="I27" s="14"/>
    </row>
    <row r="28" spans="1:9" s="12" customFormat="1">
      <c r="A28" s="69">
        <v>17</v>
      </c>
      <c r="B28" s="53">
        <v>22005513</v>
      </c>
      <c r="C28" s="54" t="s">
        <v>300</v>
      </c>
      <c r="D28" s="55" t="s">
        <v>171</v>
      </c>
      <c r="E28" s="69"/>
      <c r="F28" s="66" t="str">
        <f t="shared" si="0"/>
        <v>Không XL</v>
      </c>
      <c r="G28" s="69"/>
      <c r="H28" s="66" t="str">
        <f t="shared" si="1"/>
        <v>Không XL</v>
      </c>
      <c r="I28" s="14"/>
    </row>
    <row r="29" spans="1:9" s="12" customFormat="1">
      <c r="A29" s="69">
        <v>18</v>
      </c>
      <c r="B29" s="53">
        <v>22005515</v>
      </c>
      <c r="C29" s="54" t="s">
        <v>301</v>
      </c>
      <c r="D29" s="55" t="s">
        <v>182</v>
      </c>
      <c r="E29" s="69"/>
      <c r="F29" s="66" t="str">
        <f t="shared" si="0"/>
        <v>Không XL</v>
      </c>
      <c r="G29" s="69"/>
      <c r="H29" s="66" t="str">
        <f t="shared" si="1"/>
        <v>Không XL</v>
      </c>
      <c r="I29" s="14"/>
    </row>
    <row r="30" spans="1:9" s="12" customFormat="1">
      <c r="A30" s="69">
        <v>19</v>
      </c>
      <c r="B30" s="53">
        <v>22005516</v>
      </c>
      <c r="C30" s="54" t="s">
        <v>302</v>
      </c>
      <c r="D30" s="55" t="s">
        <v>182</v>
      </c>
      <c r="E30" s="69"/>
      <c r="F30" s="66" t="str">
        <f t="shared" si="0"/>
        <v>Không XL</v>
      </c>
      <c r="G30" s="69"/>
      <c r="H30" s="66" t="str">
        <f t="shared" si="1"/>
        <v>Không XL</v>
      </c>
      <c r="I30" s="14" t="s">
        <v>607</v>
      </c>
    </row>
    <row r="31" spans="1:9" s="12" customFormat="1">
      <c r="A31" s="69">
        <v>20</v>
      </c>
      <c r="B31" s="53">
        <v>22005517</v>
      </c>
      <c r="C31" s="54" t="s">
        <v>303</v>
      </c>
      <c r="D31" s="55" t="s">
        <v>223</v>
      </c>
      <c r="E31" s="69"/>
      <c r="F31" s="66" t="str">
        <f t="shared" si="0"/>
        <v>Không XL</v>
      </c>
      <c r="G31" s="69"/>
      <c r="H31" s="66" t="str">
        <f t="shared" si="1"/>
        <v>Không XL</v>
      </c>
      <c r="I31" s="57"/>
    </row>
    <row r="32" spans="1:9" s="12" customFormat="1">
      <c r="A32" s="69">
        <v>21</v>
      </c>
      <c r="B32" s="53">
        <v>22005518</v>
      </c>
      <c r="C32" s="54" t="s">
        <v>304</v>
      </c>
      <c r="D32" s="55" t="s">
        <v>305</v>
      </c>
      <c r="E32" s="69"/>
      <c r="F32" s="66" t="str">
        <f t="shared" si="0"/>
        <v>Không XL</v>
      </c>
      <c r="G32" s="69"/>
      <c r="H32" s="66" t="str">
        <f t="shared" si="1"/>
        <v>Không XL</v>
      </c>
      <c r="I32" s="14"/>
    </row>
    <row r="33" spans="1:9" s="12" customFormat="1">
      <c r="A33" s="69">
        <v>22</v>
      </c>
      <c r="B33" s="53">
        <v>22005519</v>
      </c>
      <c r="C33" s="54" t="s">
        <v>306</v>
      </c>
      <c r="D33" s="55" t="s">
        <v>197</v>
      </c>
      <c r="E33" s="69"/>
      <c r="F33" s="66" t="str">
        <f t="shared" si="0"/>
        <v>Không XL</v>
      </c>
      <c r="G33" s="69"/>
      <c r="H33" s="66" t="str">
        <f t="shared" si="1"/>
        <v>Không XL</v>
      </c>
      <c r="I33" s="14"/>
    </row>
    <row r="34" spans="1:9" s="12" customFormat="1">
      <c r="A34" s="69">
        <v>23</v>
      </c>
      <c r="B34" s="53">
        <v>22005520</v>
      </c>
      <c r="C34" s="54" t="s">
        <v>307</v>
      </c>
      <c r="D34" s="55" t="s">
        <v>197</v>
      </c>
      <c r="E34" s="69"/>
      <c r="F34" s="66" t="str">
        <f t="shared" si="0"/>
        <v>Không XL</v>
      </c>
      <c r="G34" s="69"/>
      <c r="H34" s="66" t="str">
        <f t="shared" si="1"/>
        <v>Không XL</v>
      </c>
      <c r="I34" s="14" t="s">
        <v>609</v>
      </c>
    </row>
    <row r="35" spans="1:9" s="12" customFormat="1">
      <c r="A35" s="69">
        <v>24</v>
      </c>
      <c r="B35" s="53">
        <v>22000480</v>
      </c>
      <c r="C35" s="54" t="s">
        <v>308</v>
      </c>
      <c r="D35" s="55" t="s">
        <v>309</v>
      </c>
      <c r="E35" s="69"/>
      <c r="F35" s="66" t="str">
        <f t="shared" si="0"/>
        <v>Không XL</v>
      </c>
      <c r="G35" s="69"/>
      <c r="H35" s="66" t="str">
        <f t="shared" si="1"/>
        <v>Không XL</v>
      </c>
      <c r="I35" s="14"/>
    </row>
    <row r="36" spans="1:9" s="12" customFormat="1">
      <c r="A36" s="69">
        <v>25</v>
      </c>
      <c r="B36" s="53">
        <v>22000477</v>
      </c>
      <c r="C36" s="54" t="s">
        <v>310</v>
      </c>
      <c r="D36" s="55" t="s">
        <v>184</v>
      </c>
      <c r="E36" s="69"/>
      <c r="F36" s="66" t="str">
        <f t="shared" si="0"/>
        <v>Không XL</v>
      </c>
      <c r="G36" s="69"/>
      <c r="H36" s="66" t="str">
        <f t="shared" si="1"/>
        <v>Không XL</v>
      </c>
      <c r="I36" s="14"/>
    </row>
    <row r="37" spans="1:9" s="12" customFormat="1">
      <c r="A37" s="69">
        <v>26</v>
      </c>
      <c r="B37" s="53">
        <v>22005880</v>
      </c>
      <c r="C37" s="54" t="s">
        <v>311</v>
      </c>
      <c r="D37" s="55" t="s">
        <v>185</v>
      </c>
      <c r="E37" s="69"/>
      <c r="F37" s="66" t="str">
        <f t="shared" si="0"/>
        <v>Không XL</v>
      </c>
      <c r="G37" s="69"/>
      <c r="H37" s="66" t="str">
        <f t="shared" si="1"/>
        <v>Không XL</v>
      </c>
      <c r="I37" s="14"/>
    </row>
    <row r="38" spans="1:9" s="12" customFormat="1">
      <c r="A38" s="69">
        <v>27</v>
      </c>
      <c r="B38" s="53">
        <v>22005881</v>
      </c>
      <c r="C38" s="54" t="s">
        <v>312</v>
      </c>
      <c r="D38" s="55" t="s">
        <v>217</v>
      </c>
      <c r="E38" s="69"/>
      <c r="F38" s="66" t="str">
        <f t="shared" si="0"/>
        <v>Không XL</v>
      </c>
      <c r="G38" s="69"/>
      <c r="H38" s="66" t="str">
        <f t="shared" si="1"/>
        <v>Không XL</v>
      </c>
      <c r="I38" s="57"/>
    </row>
    <row r="39" spans="1:9" s="12" customFormat="1">
      <c r="A39" s="69">
        <v>28</v>
      </c>
      <c r="B39" s="53">
        <v>22005882</v>
      </c>
      <c r="C39" s="54" t="s">
        <v>313</v>
      </c>
      <c r="D39" s="55" t="s">
        <v>218</v>
      </c>
      <c r="E39" s="69"/>
      <c r="F39" s="66" t="str">
        <f t="shared" si="0"/>
        <v>Không XL</v>
      </c>
      <c r="G39" s="69"/>
      <c r="H39" s="66" t="str">
        <f t="shared" si="1"/>
        <v>Không XL</v>
      </c>
      <c r="I39" s="14"/>
    </row>
    <row r="40" spans="1:9" s="12" customFormat="1">
      <c r="A40" s="69">
        <v>29</v>
      </c>
      <c r="B40" s="53">
        <v>22005521</v>
      </c>
      <c r="C40" s="54" t="s">
        <v>314</v>
      </c>
      <c r="D40" s="55" t="s">
        <v>200</v>
      </c>
      <c r="E40" s="69"/>
      <c r="F40" s="66" t="str">
        <f t="shared" si="0"/>
        <v>Không XL</v>
      </c>
      <c r="G40" s="69"/>
      <c r="H40" s="66" t="str">
        <f t="shared" si="1"/>
        <v>Không XL</v>
      </c>
      <c r="I40" s="57"/>
    </row>
    <row r="41" spans="1:9" s="12" customFormat="1">
      <c r="A41" s="69">
        <v>30</v>
      </c>
      <c r="B41" s="53">
        <v>22005522</v>
      </c>
      <c r="C41" s="54" t="s">
        <v>273</v>
      </c>
      <c r="D41" s="55" t="s">
        <v>279</v>
      </c>
      <c r="E41" s="69"/>
      <c r="F41" s="66" t="str">
        <f t="shared" si="0"/>
        <v>Không XL</v>
      </c>
      <c r="G41" s="69"/>
      <c r="H41" s="66" t="str">
        <f t="shared" si="1"/>
        <v>Không XL</v>
      </c>
      <c r="I41" s="57"/>
    </row>
    <row r="42" spans="1:9" s="12" customFormat="1">
      <c r="A42" s="69">
        <v>31</v>
      </c>
      <c r="B42" s="53">
        <v>22005523</v>
      </c>
      <c r="C42" s="54" t="s">
        <v>315</v>
      </c>
      <c r="D42" s="55" t="s">
        <v>316</v>
      </c>
      <c r="E42" s="69"/>
      <c r="F42" s="66" t="str">
        <f t="shared" si="0"/>
        <v>Không XL</v>
      </c>
      <c r="G42" s="69"/>
      <c r="H42" s="66" t="str">
        <f t="shared" si="1"/>
        <v>Không XL</v>
      </c>
      <c r="I42" s="57"/>
    </row>
    <row r="43" spans="1:9" s="12" customFormat="1">
      <c r="A43" s="69">
        <v>32</v>
      </c>
      <c r="B43" s="53">
        <v>22005524</v>
      </c>
      <c r="C43" s="54" t="s">
        <v>317</v>
      </c>
      <c r="D43" s="55" t="s">
        <v>318</v>
      </c>
      <c r="E43" s="69"/>
      <c r="F43" s="66" t="str">
        <f t="shared" si="0"/>
        <v>Không XL</v>
      </c>
      <c r="G43" s="69"/>
      <c r="H43" s="66" t="str">
        <f t="shared" si="1"/>
        <v>Không XL</v>
      </c>
      <c r="I43" s="14" t="s">
        <v>608</v>
      </c>
    </row>
    <row r="44" spans="1:9" s="12" customFormat="1">
      <c r="A44" s="69">
        <v>33</v>
      </c>
      <c r="B44" s="53">
        <v>22005883</v>
      </c>
      <c r="C44" s="54" t="s">
        <v>319</v>
      </c>
      <c r="D44" s="55" t="s">
        <v>320</v>
      </c>
      <c r="E44" s="69"/>
      <c r="F44" s="66" t="str">
        <f t="shared" si="0"/>
        <v>Không XL</v>
      </c>
      <c r="G44" s="69"/>
      <c r="H44" s="66" t="str">
        <f t="shared" si="1"/>
        <v>Không XL</v>
      </c>
      <c r="I44" s="14"/>
    </row>
    <row r="45" spans="1:9" s="12" customFormat="1">
      <c r="A45" s="69">
        <v>34</v>
      </c>
      <c r="B45" s="53">
        <v>22005525</v>
      </c>
      <c r="C45" s="54" t="s">
        <v>321</v>
      </c>
      <c r="D45" s="55" t="s">
        <v>201</v>
      </c>
      <c r="E45" s="69"/>
      <c r="F45" s="66" t="str">
        <f t="shared" si="0"/>
        <v>Không XL</v>
      </c>
      <c r="G45" s="69"/>
      <c r="H45" s="66" t="str">
        <f t="shared" si="1"/>
        <v>Không XL</v>
      </c>
      <c r="I45" s="14"/>
    </row>
    <row r="46" spans="1:9" s="12" customFormat="1">
      <c r="A46" s="69">
        <v>35</v>
      </c>
      <c r="B46" s="53">
        <v>22005526</v>
      </c>
      <c r="C46" s="54" t="s">
        <v>322</v>
      </c>
      <c r="D46" s="55" t="s">
        <v>219</v>
      </c>
      <c r="E46" s="69"/>
      <c r="F46" s="66" t="str">
        <f t="shared" si="0"/>
        <v>Không XL</v>
      </c>
      <c r="G46" s="69"/>
      <c r="H46" s="66" t="str">
        <f t="shared" si="1"/>
        <v>Không XL</v>
      </c>
      <c r="I46" s="14"/>
    </row>
    <row r="47" spans="1:9" s="12" customFormat="1">
      <c r="A47" s="69">
        <v>36</v>
      </c>
      <c r="B47" s="53">
        <v>22005527</v>
      </c>
      <c r="C47" s="54" t="s">
        <v>323</v>
      </c>
      <c r="D47" s="55" t="s">
        <v>219</v>
      </c>
      <c r="E47" s="69"/>
      <c r="F47" s="66" t="str">
        <f t="shared" si="0"/>
        <v>Không XL</v>
      </c>
      <c r="G47" s="69"/>
      <c r="H47" s="66" t="str">
        <f t="shared" si="1"/>
        <v>Không XL</v>
      </c>
      <c r="I47" s="14" t="s">
        <v>605</v>
      </c>
    </row>
    <row r="48" spans="1:9" ht="15.75">
      <c r="A48" s="46"/>
      <c r="B48" s="46"/>
      <c r="C48" s="112" t="s">
        <v>146</v>
      </c>
      <c r="D48" s="112"/>
      <c r="E48" s="112"/>
      <c r="F48" s="112"/>
      <c r="G48" s="112"/>
      <c r="H48" s="112"/>
      <c r="I48" s="112"/>
    </row>
    <row r="49" spans="1:10">
      <c r="C49" s="113" t="s">
        <v>147</v>
      </c>
      <c r="D49" s="114"/>
      <c r="E49" s="117" t="s">
        <v>142</v>
      </c>
      <c r="F49" s="118"/>
      <c r="G49" s="117" t="s">
        <v>143</v>
      </c>
      <c r="H49" s="118"/>
      <c r="I49" s="119" t="s">
        <v>13</v>
      </c>
    </row>
    <row r="50" spans="1:10" s="12" customFormat="1">
      <c r="C50" s="115"/>
      <c r="D50" s="116"/>
      <c r="E50" s="52" t="s">
        <v>148</v>
      </c>
      <c r="F50" s="19" t="s">
        <v>149</v>
      </c>
      <c r="G50" s="52" t="s">
        <v>148</v>
      </c>
      <c r="H50" s="19" t="s">
        <v>149</v>
      </c>
      <c r="I50" s="120"/>
    </row>
    <row r="51" spans="1:10">
      <c r="C51" s="94" t="s">
        <v>150</v>
      </c>
      <c r="D51" s="95"/>
      <c r="E51" s="58">
        <f>COUNTIF(F12:F47,"Xuất sắc")</f>
        <v>0</v>
      </c>
      <c r="F51" s="59">
        <f t="shared" ref="F51:F56" si="2">E51*100/$A$47</f>
        <v>0</v>
      </c>
      <c r="G51" s="58">
        <f>COUNTIF(H12:H47,"Xuất sắc")</f>
        <v>0</v>
      </c>
      <c r="H51" s="59">
        <f t="shared" ref="H51:H56" si="3">G51*100/$A$47</f>
        <v>0</v>
      </c>
      <c r="I51" s="60"/>
    </row>
    <row r="52" spans="1:10">
      <c r="C52" s="94" t="s">
        <v>151</v>
      </c>
      <c r="D52" s="95"/>
      <c r="E52" s="58">
        <f>COUNTIF(F12:F47,"Tốt")</f>
        <v>0</v>
      </c>
      <c r="F52" s="59">
        <f t="shared" si="2"/>
        <v>0</v>
      </c>
      <c r="G52" s="58">
        <f>COUNTIF(H12:H47,"Tốt")</f>
        <v>0</v>
      </c>
      <c r="H52" s="59">
        <f t="shared" si="3"/>
        <v>0</v>
      </c>
      <c r="I52" s="60"/>
    </row>
    <row r="53" spans="1:10">
      <c r="C53" s="94" t="s">
        <v>152</v>
      </c>
      <c r="D53" s="95"/>
      <c r="E53" s="58">
        <f>COUNTIF(F12:F47,"Khá")</f>
        <v>0</v>
      </c>
      <c r="F53" s="59">
        <f t="shared" si="2"/>
        <v>0</v>
      </c>
      <c r="G53" s="58">
        <f>COUNTIF(H12:H47,"Khá")</f>
        <v>0</v>
      </c>
      <c r="H53" s="59">
        <f t="shared" si="3"/>
        <v>0</v>
      </c>
      <c r="I53" s="60"/>
    </row>
    <row r="54" spans="1:10">
      <c r="C54" s="94" t="s">
        <v>153</v>
      </c>
      <c r="D54" s="95"/>
      <c r="E54" s="58">
        <f>COUNTIF(F12:F47,"TB")</f>
        <v>0</v>
      </c>
      <c r="F54" s="59">
        <f t="shared" si="2"/>
        <v>0</v>
      </c>
      <c r="G54" s="58">
        <f>COUNTIF(H12:H47,"TB")</f>
        <v>0</v>
      </c>
      <c r="H54" s="59">
        <f t="shared" si="3"/>
        <v>0</v>
      </c>
      <c r="I54" s="60"/>
    </row>
    <row r="55" spans="1:10">
      <c r="C55" s="94" t="s">
        <v>154</v>
      </c>
      <c r="D55" s="95"/>
      <c r="E55" s="58">
        <f>COUNTIF(F12:F47,"Yếu")</f>
        <v>0</v>
      </c>
      <c r="F55" s="59">
        <f t="shared" si="2"/>
        <v>0</v>
      </c>
      <c r="G55" s="58">
        <f>COUNTIF(H12:H47,"Yếu")</f>
        <v>0</v>
      </c>
      <c r="H55" s="59">
        <f t="shared" si="3"/>
        <v>0</v>
      </c>
      <c r="I55" s="60"/>
    </row>
    <row r="56" spans="1:10" ht="15.75" thickBot="1">
      <c r="C56" s="96" t="s">
        <v>155</v>
      </c>
      <c r="D56" s="97"/>
      <c r="E56" s="61">
        <f>COUNTIF(F12:F47,"Không XL")</f>
        <v>36</v>
      </c>
      <c r="F56" s="62">
        <f t="shared" si="2"/>
        <v>100</v>
      </c>
      <c r="G56" s="61">
        <f>COUNTIF(H12:H47,"Không XL")</f>
        <v>36</v>
      </c>
      <c r="H56" s="62">
        <f t="shared" si="3"/>
        <v>100</v>
      </c>
      <c r="I56" s="63"/>
    </row>
    <row r="57" spans="1:10">
      <c r="C57" s="68"/>
      <c r="D57" s="68"/>
      <c r="F57" s="64"/>
    </row>
    <row r="58" spans="1:10" ht="15.75">
      <c r="E58" s="98" t="s">
        <v>604</v>
      </c>
      <c r="F58" s="98"/>
      <c r="G58" s="98"/>
      <c r="H58" s="98"/>
      <c r="I58" s="98"/>
    </row>
    <row r="59" spans="1:10">
      <c r="A59" s="91" t="s">
        <v>157</v>
      </c>
      <c r="B59" s="91"/>
      <c r="C59" s="91"/>
      <c r="D59" s="91"/>
      <c r="E59" s="91"/>
      <c r="F59" s="91" t="s">
        <v>142</v>
      </c>
      <c r="G59" s="91"/>
      <c r="H59" s="91"/>
      <c r="I59" s="65" t="s">
        <v>158</v>
      </c>
      <c r="J59" s="65"/>
    </row>
    <row r="63" spans="1:10">
      <c r="A63" s="4">
        <v>1</v>
      </c>
    </row>
  </sheetData>
  <mergeCells count="30">
    <mergeCell ref="A2:D2"/>
    <mergeCell ref="E2:I2"/>
    <mergeCell ref="A3:D3"/>
    <mergeCell ref="E3:I3"/>
    <mergeCell ref="A4:D4"/>
    <mergeCell ref="E4:I4"/>
    <mergeCell ref="C51:D51"/>
    <mergeCell ref="A5:D5"/>
    <mergeCell ref="A6:I6"/>
    <mergeCell ref="A7:I7"/>
    <mergeCell ref="A8:I8"/>
    <mergeCell ref="A10:A11"/>
    <mergeCell ref="B10:B11"/>
    <mergeCell ref="C10:D11"/>
    <mergeCell ref="E10:F10"/>
    <mergeCell ref="G10:H10"/>
    <mergeCell ref="I10:I11"/>
    <mergeCell ref="C48:I48"/>
    <mergeCell ref="C49:D50"/>
    <mergeCell ref="E49:F49"/>
    <mergeCell ref="G49:H49"/>
    <mergeCell ref="I49:I50"/>
    <mergeCell ref="A59:E59"/>
    <mergeCell ref="F59:H59"/>
    <mergeCell ref="C52:D52"/>
    <mergeCell ref="C53:D53"/>
    <mergeCell ref="C54:D54"/>
    <mergeCell ref="C55:D55"/>
    <mergeCell ref="C56:D56"/>
    <mergeCell ref="E58:I58"/>
  </mergeCells>
  <conditionalFormatting sqref="F12:F47 H12:H47">
    <cfRule type="cellIs" dxfId="13" priority="1" stopIfTrue="1" operator="equal">
      <formula>"SVG"</formula>
    </cfRule>
    <cfRule type="cellIs" dxfId="12" priority="2" stopIfTrue="1" operator="equal">
      <formula>"SVXS"</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6"/>
  <sheetViews>
    <sheetView topLeftCell="A4" workbookViewId="0">
      <selection activeCell="A7" sqref="A7:I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1" t="s">
        <v>134</v>
      </c>
      <c r="B2" s="121"/>
      <c r="C2" s="121"/>
      <c r="D2" s="121"/>
      <c r="E2" s="92" t="s">
        <v>135</v>
      </c>
      <c r="F2" s="92"/>
      <c r="G2" s="92"/>
      <c r="H2" s="92"/>
      <c r="I2" s="92"/>
      <c r="J2" s="3"/>
      <c r="K2" s="3"/>
      <c r="L2" s="3"/>
      <c r="M2" s="3"/>
      <c r="N2" s="3"/>
      <c r="O2" s="3"/>
      <c r="P2" s="3"/>
      <c r="Q2" s="3"/>
      <c r="R2" s="3"/>
      <c r="S2" s="3"/>
      <c r="T2" s="3"/>
    </row>
    <row r="3" spans="1:20" ht="17.100000000000001" customHeight="1">
      <c r="A3" s="92" t="s">
        <v>136</v>
      </c>
      <c r="B3" s="92"/>
      <c r="C3" s="92"/>
      <c r="D3" s="92"/>
      <c r="E3" s="93" t="s">
        <v>137</v>
      </c>
      <c r="F3" s="93"/>
      <c r="G3" s="93"/>
      <c r="H3" s="93"/>
      <c r="I3" s="93"/>
      <c r="J3" s="3"/>
      <c r="K3" s="3"/>
      <c r="L3" s="3"/>
      <c r="M3" s="3"/>
      <c r="N3" s="3"/>
      <c r="O3" s="3"/>
      <c r="P3" s="3"/>
      <c r="Q3" s="3"/>
      <c r="R3" s="3"/>
      <c r="S3" s="3"/>
      <c r="T3" s="3"/>
    </row>
    <row r="4" spans="1:20" ht="17.100000000000001" customHeight="1">
      <c r="A4" s="92" t="s">
        <v>138</v>
      </c>
      <c r="B4" s="92"/>
      <c r="C4" s="92"/>
      <c r="D4" s="92"/>
      <c r="E4" s="91"/>
      <c r="F4" s="91"/>
      <c r="G4" s="91"/>
      <c r="H4" s="91"/>
      <c r="I4" s="91"/>
      <c r="J4" s="3"/>
      <c r="K4" s="3"/>
      <c r="L4" s="3"/>
      <c r="M4" s="3"/>
      <c r="N4" s="3"/>
      <c r="O4" s="3"/>
      <c r="P4" s="3"/>
      <c r="Q4" s="3"/>
      <c r="R4" s="3"/>
      <c r="S4" s="3"/>
      <c r="T4" s="3"/>
    </row>
    <row r="5" spans="1:20" s="49" customFormat="1" ht="12" customHeight="1">
      <c r="A5" s="99"/>
      <c r="B5" s="99"/>
      <c r="C5" s="99"/>
      <c r="D5" s="99"/>
      <c r="E5" s="48"/>
      <c r="J5" s="48"/>
      <c r="K5" s="48"/>
      <c r="L5" s="48"/>
      <c r="M5" s="48"/>
      <c r="N5" s="48"/>
      <c r="O5" s="48"/>
      <c r="P5" s="48"/>
      <c r="Q5" s="48"/>
      <c r="R5" s="48"/>
      <c r="S5" s="48"/>
      <c r="T5" s="48"/>
    </row>
    <row r="6" spans="1:20" ht="24.95" customHeight="1">
      <c r="A6" s="100" t="s">
        <v>139</v>
      </c>
      <c r="B6" s="100"/>
      <c r="C6" s="100"/>
      <c r="D6" s="100"/>
      <c r="E6" s="100"/>
      <c r="F6" s="100"/>
      <c r="G6" s="100"/>
      <c r="H6" s="100"/>
      <c r="I6" s="100"/>
      <c r="J6" s="5"/>
      <c r="K6" s="5"/>
      <c r="L6" s="5"/>
      <c r="M6" s="5"/>
      <c r="N6" s="5"/>
      <c r="O6" s="5"/>
      <c r="P6" s="5"/>
      <c r="Q6" s="5"/>
      <c r="R6" s="5"/>
      <c r="S6" s="5"/>
      <c r="T6" s="5"/>
    </row>
    <row r="7" spans="1:20" s="8" customFormat="1" ht="20.100000000000001" customHeight="1">
      <c r="A7" s="100" t="s">
        <v>643</v>
      </c>
      <c r="B7" s="100"/>
      <c r="C7" s="100"/>
      <c r="D7" s="100"/>
      <c r="E7" s="100"/>
      <c r="F7" s="100"/>
      <c r="G7" s="100"/>
      <c r="H7" s="100"/>
      <c r="I7" s="100"/>
      <c r="J7" s="50"/>
      <c r="K7" s="50"/>
      <c r="L7" s="50"/>
      <c r="M7" s="50"/>
      <c r="N7" s="50"/>
      <c r="O7" s="50"/>
      <c r="P7" s="50"/>
      <c r="Q7" s="50"/>
      <c r="R7" s="50"/>
      <c r="S7" s="50"/>
      <c r="T7" s="50"/>
    </row>
    <row r="8" spans="1:20" s="8" customFormat="1" ht="18" customHeight="1">
      <c r="A8" s="101" t="s">
        <v>540</v>
      </c>
      <c r="B8" s="101"/>
      <c r="C8" s="101"/>
      <c r="D8" s="101"/>
      <c r="E8" s="101"/>
      <c r="F8" s="101"/>
      <c r="G8" s="101"/>
      <c r="H8" s="101"/>
      <c r="I8" s="101"/>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02" t="s">
        <v>0</v>
      </c>
      <c r="B10" s="102" t="s">
        <v>140</v>
      </c>
      <c r="C10" s="105" t="s">
        <v>141</v>
      </c>
      <c r="D10" s="106"/>
      <c r="E10" s="109" t="s">
        <v>142</v>
      </c>
      <c r="F10" s="110"/>
      <c r="G10" s="109" t="s">
        <v>143</v>
      </c>
      <c r="H10" s="110"/>
      <c r="I10" s="111" t="s">
        <v>13</v>
      </c>
    </row>
    <row r="11" spans="1:20" s="12" customFormat="1" ht="30" customHeight="1">
      <c r="A11" s="103"/>
      <c r="B11" s="104"/>
      <c r="C11" s="107"/>
      <c r="D11" s="108"/>
      <c r="E11" s="52" t="s">
        <v>144</v>
      </c>
      <c r="F11" s="52" t="s">
        <v>145</v>
      </c>
      <c r="G11" s="52" t="s">
        <v>144</v>
      </c>
      <c r="H11" s="52" t="s">
        <v>145</v>
      </c>
      <c r="I11" s="103"/>
    </row>
    <row r="12" spans="1:20" s="12" customFormat="1" ht="17.45" customHeight="1">
      <c r="A12" s="69">
        <v>1</v>
      </c>
      <c r="B12" s="53">
        <v>22005461</v>
      </c>
      <c r="C12" s="54" t="s">
        <v>325</v>
      </c>
      <c r="D12" s="55" t="s">
        <v>161</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57"/>
    </row>
    <row r="13" spans="1:20" s="12" customFormat="1" ht="17.45" customHeight="1">
      <c r="A13" s="69">
        <v>2</v>
      </c>
      <c r="B13" s="53">
        <v>22005864</v>
      </c>
      <c r="C13" s="54" t="s">
        <v>326</v>
      </c>
      <c r="D13" s="55" t="s">
        <v>161</v>
      </c>
      <c r="E13" s="69"/>
      <c r="F13" s="56" t="str">
        <f t="shared" ref="F13:F76" si="0">IF(AND(E13&gt;=90),"Xuất sắc",IF(AND(E13&gt;=80),"Tốt",IF(AND(E13&gt;=70),"Khá",IF(AND(E13&gt;=60),"TB",IF(AND(E13&gt;=50),"TB",IF(AND(E13&lt;50),IF(AND(E13&gt;0),"Yếu",IF(AND(E13=0),"Không XL"," "))))))))</f>
        <v>Không XL</v>
      </c>
      <c r="G13" s="69"/>
      <c r="H13" s="56" t="str">
        <f t="shared" ref="H13:H76" si="1">IF(AND(G13&gt;=90),"Xuất sắc",IF(AND(G13&gt;=80),"Tốt",IF(AND(G13&gt;=70),"Khá",IF(AND(G13&gt;=60),"TB",IF(AND(G13&gt;=50),"TB",IF(AND(G13&lt;50),IF(AND(G13&gt;0),"Yếu",IF(AND(G13=0),"Không XL"," "))))))))</f>
        <v>Không XL</v>
      </c>
      <c r="I13" s="57"/>
    </row>
    <row r="14" spans="1:20" s="12" customFormat="1" ht="17.45" customHeight="1">
      <c r="A14" s="69">
        <v>3</v>
      </c>
      <c r="B14" s="53">
        <v>22005462</v>
      </c>
      <c r="C14" s="54" t="s">
        <v>327</v>
      </c>
      <c r="D14" s="55" t="s">
        <v>161</v>
      </c>
      <c r="E14" s="69"/>
      <c r="F14" s="56" t="str">
        <f t="shared" si="0"/>
        <v>Không XL</v>
      </c>
      <c r="G14" s="69"/>
      <c r="H14" s="56" t="str">
        <f t="shared" si="1"/>
        <v>Không XL</v>
      </c>
      <c r="I14" s="57"/>
    </row>
    <row r="15" spans="1:20" s="12" customFormat="1" ht="17.45" customHeight="1">
      <c r="A15" s="69">
        <v>4</v>
      </c>
      <c r="B15" s="53">
        <v>22005463</v>
      </c>
      <c r="C15" s="54" t="s">
        <v>328</v>
      </c>
      <c r="D15" s="55" t="s">
        <v>161</v>
      </c>
      <c r="E15" s="69"/>
      <c r="F15" s="56" t="str">
        <f t="shared" si="0"/>
        <v>Không XL</v>
      </c>
      <c r="G15" s="69"/>
      <c r="H15" s="56" t="str">
        <f t="shared" si="1"/>
        <v>Không XL</v>
      </c>
      <c r="I15" s="14" t="s">
        <v>611</v>
      </c>
    </row>
    <row r="16" spans="1:20" s="12" customFormat="1" ht="17.45" customHeight="1">
      <c r="A16" s="69">
        <v>5</v>
      </c>
      <c r="B16" s="53">
        <v>22005465</v>
      </c>
      <c r="C16" s="54" t="s">
        <v>329</v>
      </c>
      <c r="D16" s="55" t="s">
        <v>162</v>
      </c>
      <c r="E16" s="69"/>
      <c r="F16" s="56" t="str">
        <f t="shared" si="0"/>
        <v>Không XL</v>
      </c>
      <c r="G16" s="69"/>
      <c r="H16" s="56" t="str">
        <f t="shared" si="1"/>
        <v>Không XL</v>
      </c>
      <c r="I16" s="14"/>
    </row>
    <row r="17" spans="1:9" s="12" customFormat="1">
      <c r="A17" s="69">
        <v>6</v>
      </c>
      <c r="B17" s="53">
        <v>22005592</v>
      </c>
      <c r="C17" s="54" t="s">
        <v>330</v>
      </c>
      <c r="D17" s="55" t="s">
        <v>331</v>
      </c>
      <c r="E17" s="69"/>
      <c r="F17" s="56" t="str">
        <f t="shared" si="0"/>
        <v>Không XL</v>
      </c>
      <c r="G17" s="69"/>
      <c r="H17" s="56" t="str">
        <f t="shared" si="1"/>
        <v>Không XL</v>
      </c>
      <c r="I17" s="14"/>
    </row>
    <row r="18" spans="1:9" s="12" customFormat="1">
      <c r="A18" s="69">
        <v>7</v>
      </c>
      <c r="B18" s="53">
        <v>22005466</v>
      </c>
      <c r="C18" s="54" t="s">
        <v>332</v>
      </c>
      <c r="D18" s="55" t="s">
        <v>210</v>
      </c>
      <c r="E18" s="69"/>
      <c r="F18" s="56" t="str">
        <f t="shared" si="0"/>
        <v>Không XL</v>
      </c>
      <c r="G18" s="69"/>
      <c r="H18" s="56" t="str">
        <f t="shared" si="1"/>
        <v>Không XL</v>
      </c>
      <c r="I18" s="14"/>
    </row>
    <row r="19" spans="1:9" s="12" customFormat="1">
      <c r="A19" s="69">
        <v>8</v>
      </c>
      <c r="B19" s="53">
        <v>22005467</v>
      </c>
      <c r="C19" s="54" t="s">
        <v>333</v>
      </c>
      <c r="D19" s="55" t="s">
        <v>334</v>
      </c>
      <c r="E19" s="69"/>
      <c r="F19" s="56" t="str">
        <f t="shared" si="0"/>
        <v>Không XL</v>
      </c>
      <c r="G19" s="69"/>
      <c r="H19" s="56" t="str">
        <f t="shared" si="1"/>
        <v>Không XL</v>
      </c>
      <c r="I19" s="14"/>
    </row>
    <row r="20" spans="1:9" s="12" customFormat="1">
      <c r="A20" s="69">
        <v>9</v>
      </c>
      <c r="B20" s="53">
        <v>22005468</v>
      </c>
      <c r="C20" s="54" t="s">
        <v>335</v>
      </c>
      <c r="D20" s="55" t="s">
        <v>168</v>
      </c>
      <c r="E20" s="69"/>
      <c r="F20" s="56" t="str">
        <f t="shared" si="0"/>
        <v>Không XL</v>
      </c>
      <c r="G20" s="69"/>
      <c r="H20" s="56" t="str">
        <f t="shared" si="1"/>
        <v>Không XL</v>
      </c>
      <c r="I20" s="57"/>
    </row>
    <row r="21" spans="1:9" s="12" customFormat="1">
      <c r="A21" s="69">
        <v>10</v>
      </c>
      <c r="B21" s="53">
        <v>22005469</v>
      </c>
      <c r="C21" s="54" t="s">
        <v>336</v>
      </c>
      <c r="D21" s="55" t="s">
        <v>337</v>
      </c>
      <c r="E21" s="69"/>
      <c r="F21" s="56" t="str">
        <f t="shared" si="0"/>
        <v>Không XL</v>
      </c>
      <c r="G21" s="69"/>
      <c r="H21" s="56" t="str">
        <f t="shared" si="1"/>
        <v>Không XL</v>
      </c>
      <c r="I21" s="57"/>
    </row>
    <row r="22" spans="1:9" s="12" customFormat="1">
      <c r="A22" s="69">
        <v>11</v>
      </c>
      <c r="B22" s="53">
        <v>22004107</v>
      </c>
      <c r="C22" s="54" t="s">
        <v>338</v>
      </c>
      <c r="D22" s="55" t="s">
        <v>221</v>
      </c>
      <c r="E22" s="69"/>
      <c r="F22" s="56" t="str">
        <f t="shared" si="0"/>
        <v>Không XL</v>
      </c>
      <c r="G22" s="69"/>
      <c r="H22" s="56" t="str">
        <f t="shared" si="1"/>
        <v>Không XL</v>
      </c>
      <c r="I22" s="57"/>
    </row>
    <row r="23" spans="1:9" s="12" customFormat="1">
      <c r="A23" s="69">
        <v>12</v>
      </c>
      <c r="B23" s="53">
        <v>22005470</v>
      </c>
      <c r="C23" s="54" t="s">
        <v>339</v>
      </c>
      <c r="D23" s="55" t="s">
        <v>221</v>
      </c>
      <c r="E23" s="69"/>
      <c r="F23" s="56" t="str">
        <f t="shared" si="0"/>
        <v>Không XL</v>
      </c>
      <c r="G23" s="69"/>
      <c r="H23" s="56" t="str">
        <f t="shared" si="1"/>
        <v>Không XL</v>
      </c>
      <c r="I23" s="14"/>
    </row>
    <row r="24" spans="1:9" s="12" customFormat="1">
      <c r="A24" s="69">
        <v>13</v>
      </c>
      <c r="B24" s="53">
        <v>22005471</v>
      </c>
      <c r="C24" s="54" t="s">
        <v>340</v>
      </c>
      <c r="D24" s="55" t="s">
        <v>167</v>
      </c>
      <c r="E24" s="69"/>
      <c r="F24" s="56" t="str">
        <f t="shared" si="0"/>
        <v>Không XL</v>
      </c>
      <c r="G24" s="69"/>
      <c r="H24" s="56" t="str">
        <f t="shared" si="1"/>
        <v>Không XL</v>
      </c>
      <c r="I24" s="14"/>
    </row>
    <row r="25" spans="1:9" s="12" customFormat="1">
      <c r="A25" s="69">
        <v>14</v>
      </c>
      <c r="B25" s="53">
        <v>22005472</v>
      </c>
      <c r="C25" s="54" t="s">
        <v>341</v>
      </c>
      <c r="D25" s="55" t="s">
        <v>190</v>
      </c>
      <c r="E25" s="69"/>
      <c r="F25" s="56" t="str">
        <f t="shared" si="0"/>
        <v>Không XL</v>
      </c>
      <c r="G25" s="69"/>
      <c r="H25" s="56" t="str">
        <f t="shared" si="1"/>
        <v>Không XL</v>
      </c>
      <c r="I25" s="14"/>
    </row>
    <row r="26" spans="1:9" s="12" customFormat="1">
      <c r="A26" s="69">
        <v>15</v>
      </c>
      <c r="B26" s="53">
        <v>22005865</v>
      </c>
      <c r="C26" s="54" t="s">
        <v>342</v>
      </c>
      <c r="D26" s="55" t="s">
        <v>177</v>
      </c>
      <c r="E26" s="69"/>
      <c r="F26" s="56" t="str">
        <f t="shared" si="0"/>
        <v>Không XL</v>
      </c>
      <c r="G26" s="69"/>
      <c r="H26" s="56" t="str">
        <f t="shared" si="1"/>
        <v>Không XL</v>
      </c>
      <c r="I26" s="14"/>
    </row>
    <row r="27" spans="1:9" s="12" customFormat="1">
      <c r="A27" s="69">
        <v>16</v>
      </c>
      <c r="B27" s="53">
        <v>22005614</v>
      </c>
      <c r="C27" s="54" t="s">
        <v>343</v>
      </c>
      <c r="D27" s="55" t="s">
        <v>344</v>
      </c>
      <c r="E27" s="69"/>
      <c r="F27" s="56" t="str">
        <f t="shared" si="0"/>
        <v>Không XL</v>
      </c>
      <c r="G27" s="69"/>
      <c r="H27" s="56" t="str">
        <f t="shared" si="1"/>
        <v>Không XL</v>
      </c>
      <c r="I27" s="14"/>
    </row>
    <row r="28" spans="1:9" s="12" customFormat="1">
      <c r="A28" s="69">
        <v>17</v>
      </c>
      <c r="B28" s="53">
        <v>22005582</v>
      </c>
      <c r="C28" s="54" t="s">
        <v>211</v>
      </c>
      <c r="D28" s="55" t="s">
        <v>164</v>
      </c>
      <c r="E28" s="69"/>
      <c r="F28" s="56" t="str">
        <f t="shared" si="0"/>
        <v>Không XL</v>
      </c>
      <c r="G28" s="69"/>
      <c r="H28" s="56" t="str">
        <f t="shared" si="1"/>
        <v>Không XL</v>
      </c>
      <c r="I28" s="14"/>
    </row>
    <row r="29" spans="1:9" s="12" customFormat="1">
      <c r="A29" s="69">
        <v>18</v>
      </c>
      <c r="B29" s="53">
        <v>22005473</v>
      </c>
      <c r="C29" s="54" t="s">
        <v>178</v>
      </c>
      <c r="D29" s="55" t="s">
        <v>164</v>
      </c>
      <c r="E29" s="69"/>
      <c r="F29" s="56" t="str">
        <f t="shared" si="0"/>
        <v>Không XL</v>
      </c>
      <c r="G29" s="69"/>
      <c r="H29" s="56" t="str">
        <f t="shared" si="1"/>
        <v>Không XL</v>
      </c>
      <c r="I29" s="14"/>
    </row>
    <row r="30" spans="1:9" s="12" customFormat="1">
      <c r="A30" s="69">
        <v>19</v>
      </c>
      <c r="B30" s="53">
        <v>22005623</v>
      </c>
      <c r="C30" s="54" t="s">
        <v>173</v>
      </c>
      <c r="D30" s="55" t="s">
        <v>164</v>
      </c>
      <c r="E30" s="69"/>
      <c r="F30" s="56" t="str">
        <f t="shared" si="0"/>
        <v>Không XL</v>
      </c>
      <c r="G30" s="69"/>
      <c r="H30" s="56" t="str">
        <f t="shared" si="1"/>
        <v>Không XL</v>
      </c>
      <c r="I30" s="14"/>
    </row>
    <row r="31" spans="1:9" s="12" customFormat="1">
      <c r="A31" s="69">
        <v>20</v>
      </c>
      <c r="B31" s="53">
        <v>22005474</v>
      </c>
      <c r="C31" s="54" t="s">
        <v>302</v>
      </c>
      <c r="D31" s="55" t="s">
        <v>164</v>
      </c>
      <c r="E31" s="69"/>
      <c r="F31" s="56" t="str">
        <f t="shared" si="0"/>
        <v>Không XL</v>
      </c>
      <c r="G31" s="69"/>
      <c r="H31" s="56" t="str">
        <f t="shared" si="1"/>
        <v>Không XL</v>
      </c>
      <c r="I31" s="57"/>
    </row>
    <row r="32" spans="1:9" s="12" customFormat="1">
      <c r="A32" s="69">
        <v>21</v>
      </c>
      <c r="B32" s="53">
        <v>22005583</v>
      </c>
      <c r="C32" s="54" t="s">
        <v>345</v>
      </c>
      <c r="D32" s="55" t="s">
        <v>346</v>
      </c>
      <c r="E32" s="69"/>
      <c r="F32" s="56" t="str">
        <f t="shared" si="0"/>
        <v>Không XL</v>
      </c>
      <c r="G32" s="69"/>
      <c r="H32" s="56" t="str">
        <f t="shared" si="1"/>
        <v>Không XL</v>
      </c>
      <c r="I32" s="14" t="s">
        <v>606</v>
      </c>
    </row>
    <row r="33" spans="1:9" s="12" customFormat="1">
      <c r="A33" s="69">
        <v>22</v>
      </c>
      <c r="B33" s="53">
        <v>22005567</v>
      </c>
      <c r="C33" s="54" t="s">
        <v>176</v>
      </c>
      <c r="D33" s="55" t="s">
        <v>228</v>
      </c>
      <c r="E33" s="69"/>
      <c r="F33" s="56" t="str">
        <f t="shared" si="0"/>
        <v>Không XL</v>
      </c>
      <c r="G33" s="69"/>
      <c r="H33" s="56" t="str">
        <f t="shared" si="1"/>
        <v>Không XL</v>
      </c>
      <c r="I33" s="14"/>
    </row>
    <row r="34" spans="1:9" s="12" customFormat="1">
      <c r="A34" s="69">
        <v>23</v>
      </c>
      <c r="B34" s="53">
        <v>22005475</v>
      </c>
      <c r="C34" s="54" t="s">
        <v>347</v>
      </c>
      <c r="D34" s="55" t="s">
        <v>348</v>
      </c>
      <c r="E34" s="69"/>
      <c r="F34" s="56" t="str">
        <f t="shared" si="0"/>
        <v>Không XL</v>
      </c>
      <c r="G34" s="69"/>
      <c r="H34" s="56" t="str">
        <f t="shared" si="1"/>
        <v>Không XL</v>
      </c>
      <c r="I34" s="14"/>
    </row>
    <row r="35" spans="1:9" s="12" customFormat="1">
      <c r="A35" s="69">
        <v>24</v>
      </c>
      <c r="B35" s="53">
        <v>22005621</v>
      </c>
      <c r="C35" s="54" t="s">
        <v>349</v>
      </c>
      <c r="D35" s="55" t="s">
        <v>196</v>
      </c>
      <c r="E35" s="69"/>
      <c r="F35" s="56" t="str">
        <f t="shared" si="0"/>
        <v>Không XL</v>
      </c>
      <c r="G35" s="69"/>
      <c r="H35" s="56" t="str">
        <f t="shared" si="1"/>
        <v>Không XL</v>
      </c>
      <c r="I35" s="14"/>
    </row>
    <row r="36" spans="1:9" s="12" customFormat="1">
      <c r="A36" s="69">
        <v>25</v>
      </c>
      <c r="B36" s="53">
        <v>22005627</v>
      </c>
      <c r="C36" s="54" t="s">
        <v>350</v>
      </c>
      <c r="D36" s="55" t="s">
        <v>196</v>
      </c>
      <c r="E36" s="69"/>
      <c r="F36" s="56" t="str">
        <f t="shared" si="0"/>
        <v>Không XL</v>
      </c>
      <c r="G36" s="69"/>
      <c r="H36" s="56" t="str">
        <f t="shared" si="1"/>
        <v>Không XL</v>
      </c>
      <c r="I36" s="14"/>
    </row>
    <row r="37" spans="1:9" s="12" customFormat="1">
      <c r="A37" s="69">
        <v>26</v>
      </c>
      <c r="B37" s="53">
        <v>22005584</v>
      </c>
      <c r="C37" s="54" t="s">
        <v>266</v>
      </c>
      <c r="D37" s="55" t="s">
        <v>196</v>
      </c>
      <c r="E37" s="69"/>
      <c r="F37" s="56" t="str">
        <f t="shared" si="0"/>
        <v>Không XL</v>
      </c>
      <c r="G37" s="69"/>
      <c r="H37" s="56" t="str">
        <f t="shared" si="1"/>
        <v>Không XL</v>
      </c>
      <c r="I37" s="14"/>
    </row>
    <row r="38" spans="1:9" s="12" customFormat="1">
      <c r="A38" s="69">
        <v>27</v>
      </c>
      <c r="B38" s="53">
        <v>22005476</v>
      </c>
      <c r="C38" s="54" t="s">
        <v>351</v>
      </c>
      <c r="D38" s="55" t="s">
        <v>179</v>
      </c>
      <c r="E38" s="69"/>
      <c r="F38" s="56" t="str">
        <f t="shared" si="0"/>
        <v>Không XL</v>
      </c>
      <c r="G38" s="69"/>
      <c r="H38" s="56" t="str">
        <f t="shared" si="1"/>
        <v>Không XL</v>
      </c>
      <c r="I38" s="57"/>
    </row>
    <row r="39" spans="1:9" s="12" customFormat="1">
      <c r="A39" s="69">
        <v>28</v>
      </c>
      <c r="B39" s="53">
        <v>22005866</v>
      </c>
      <c r="C39" s="54" t="s">
        <v>352</v>
      </c>
      <c r="D39" s="55" t="s">
        <v>230</v>
      </c>
      <c r="E39" s="69"/>
      <c r="F39" s="56" t="str">
        <f t="shared" si="0"/>
        <v>Không XL</v>
      </c>
      <c r="G39" s="69"/>
      <c r="H39" s="56" t="str">
        <f t="shared" si="1"/>
        <v>Không XL</v>
      </c>
      <c r="I39" s="14"/>
    </row>
    <row r="40" spans="1:9" s="12" customFormat="1">
      <c r="A40" s="69">
        <v>29</v>
      </c>
      <c r="B40" s="53">
        <v>22005477</v>
      </c>
      <c r="C40" s="54" t="s">
        <v>353</v>
      </c>
      <c r="D40" s="55" t="s">
        <v>354</v>
      </c>
      <c r="E40" s="69"/>
      <c r="F40" s="56" t="str">
        <f t="shared" si="0"/>
        <v>Không XL</v>
      </c>
      <c r="G40" s="69"/>
      <c r="H40" s="56" t="str">
        <f t="shared" si="1"/>
        <v>Không XL</v>
      </c>
      <c r="I40" s="57"/>
    </row>
    <row r="41" spans="1:9" s="12" customFormat="1">
      <c r="A41" s="69">
        <v>30</v>
      </c>
      <c r="B41" s="53">
        <v>22005478</v>
      </c>
      <c r="C41" s="54" t="s">
        <v>355</v>
      </c>
      <c r="D41" s="55" t="s">
        <v>171</v>
      </c>
      <c r="E41" s="69"/>
      <c r="F41" s="56" t="str">
        <f t="shared" si="0"/>
        <v>Không XL</v>
      </c>
      <c r="G41" s="69"/>
      <c r="H41" s="56" t="str">
        <f t="shared" si="1"/>
        <v>Không XL</v>
      </c>
      <c r="I41" s="57"/>
    </row>
    <row r="42" spans="1:9" s="12" customFormat="1">
      <c r="A42" s="69">
        <v>31</v>
      </c>
      <c r="B42" s="53">
        <v>22005858</v>
      </c>
      <c r="C42" s="54" t="s">
        <v>335</v>
      </c>
      <c r="D42" s="55" t="s">
        <v>171</v>
      </c>
      <c r="E42" s="69"/>
      <c r="F42" s="56" t="str">
        <f t="shared" si="0"/>
        <v>Không XL</v>
      </c>
      <c r="G42" s="69"/>
      <c r="H42" s="56" t="str">
        <f t="shared" si="1"/>
        <v>Không XL</v>
      </c>
      <c r="I42" s="57"/>
    </row>
    <row r="43" spans="1:9" s="12" customFormat="1">
      <c r="A43" s="69">
        <v>32</v>
      </c>
      <c r="B43" s="53">
        <v>22005479</v>
      </c>
      <c r="C43" s="54" t="s">
        <v>356</v>
      </c>
      <c r="D43" s="55" t="s">
        <v>357</v>
      </c>
      <c r="E43" s="69"/>
      <c r="F43" s="56" t="str">
        <f t="shared" si="0"/>
        <v>Không XL</v>
      </c>
      <c r="G43" s="69"/>
      <c r="H43" s="56" t="str">
        <f t="shared" si="1"/>
        <v>Không XL</v>
      </c>
      <c r="I43" s="14"/>
    </row>
    <row r="44" spans="1:9" s="12" customFormat="1">
      <c r="A44" s="69">
        <v>33</v>
      </c>
      <c r="B44" s="53">
        <v>22005859</v>
      </c>
      <c r="C44" s="54" t="s">
        <v>358</v>
      </c>
      <c r="D44" s="55" t="s">
        <v>182</v>
      </c>
      <c r="E44" s="69"/>
      <c r="F44" s="56" t="str">
        <f t="shared" si="0"/>
        <v>Không XL</v>
      </c>
      <c r="G44" s="69"/>
      <c r="H44" s="56" t="str">
        <f t="shared" si="1"/>
        <v>Không XL</v>
      </c>
      <c r="I44" s="14"/>
    </row>
    <row r="45" spans="1:9" s="12" customFormat="1">
      <c r="A45" s="69">
        <v>34</v>
      </c>
      <c r="B45" s="53">
        <v>22005867</v>
      </c>
      <c r="C45" s="54" t="s">
        <v>359</v>
      </c>
      <c r="D45" s="55" t="s">
        <v>222</v>
      </c>
      <c r="E45" s="69"/>
      <c r="F45" s="56" t="str">
        <f t="shared" si="0"/>
        <v>Không XL</v>
      </c>
      <c r="G45" s="69"/>
      <c r="H45" s="56" t="str">
        <f t="shared" si="1"/>
        <v>Không XL</v>
      </c>
      <c r="I45" s="14"/>
    </row>
    <row r="46" spans="1:9" s="12" customFormat="1">
      <c r="A46" s="69">
        <v>35</v>
      </c>
      <c r="B46" s="53">
        <v>22005480</v>
      </c>
      <c r="C46" s="54" t="s">
        <v>360</v>
      </c>
      <c r="D46" s="55" t="s">
        <v>361</v>
      </c>
      <c r="E46" s="69"/>
      <c r="F46" s="56" t="str">
        <f t="shared" si="0"/>
        <v>Không XL</v>
      </c>
      <c r="G46" s="69"/>
      <c r="H46" s="56" t="str">
        <f t="shared" si="1"/>
        <v>Không XL</v>
      </c>
      <c r="I46" s="14"/>
    </row>
    <row r="47" spans="1:9" s="12" customFormat="1">
      <c r="A47" s="69">
        <v>36</v>
      </c>
      <c r="B47" s="53">
        <v>22005482</v>
      </c>
      <c r="C47" s="54" t="s">
        <v>362</v>
      </c>
      <c r="D47" s="55" t="s">
        <v>193</v>
      </c>
      <c r="E47" s="69"/>
      <c r="F47" s="56" t="str">
        <f t="shared" si="0"/>
        <v>Không XL</v>
      </c>
      <c r="G47" s="69"/>
      <c r="H47" s="56" t="str">
        <f t="shared" si="1"/>
        <v>Không XL</v>
      </c>
      <c r="I47" s="14"/>
    </row>
    <row r="48" spans="1:9" s="12" customFormat="1">
      <c r="A48" s="69">
        <v>37</v>
      </c>
      <c r="B48" s="53">
        <v>22005484</v>
      </c>
      <c r="C48" s="54" t="s">
        <v>363</v>
      </c>
      <c r="D48" s="55" t="s">
        <v>243</v>
      </c>
      <c r="E48" s="69"/>
      <c r="F48" s="56" t="str">
        <f t="shared" si="0"/>
        <v>Không XL</v>
      </c>
      <c r="G48" s="69"/>
      <c r="H48" s="56" t="str">
        <f t="shared" si="1"/>
        <v>Không XL</v>
      </c>
      <c r="I48" s="14"/>
    </row>
    <row r="49" spans="1:9" s="12" customFormat="1">
      <c r="A49" s="69">
        <v>38</v>
      </c>
      <c r="B49" s="53">
        <v>22005485</v>
      </c>
      <c r="C49" s="54" t="s">
        <v>364</v>
      </c>
      <c r="D49" s="55" t="s">
        <v>197</v>
      </c>
      <c r="E49" s="69"/>
      <c r="F49" s="56" t="str">
        <f t="shared" si="0"/>
        <v>Không XL</v>
      </c>
      <c r="G49" s="69"/>
      <c r="H49" s="56" t="str">
        <f t="shared" si="1"/>
        <v>Không XL</v>
      </c>
      <c r="I49" s="14"/>
    </row>
    <row r="50" spans="1:9" s="12" customFormat="1">
      <c r="A50" s="69">
        <v>39</v>
      </c>
      <c r="B50" s="53">
        <v>22005486</v>
      </c>
      <c r="C50" s="54" t="s">
        <v>365</v>
      </c>
      <c r="D50" s="55" t="s">
        <v>197</v>
      </c>
      <c r="E50" s="69"/>
      <c r="F50" s="56" t="str">
        <f t="shared" si="0"/>
        <v>Không XL</v>
      </c>
      <c r="G50" s="69"/>
      <c r="H50" s="56" t="str">
        <f t="shared" si="1"/>
        <v>Không XL</v>
      </c>
      <c r="I50" s="14"/>
    </row>
    <row r="51" spans="1:9" s="12" customFormat="1">
      <c r="A51" s="69">
        <v>40</v>
      </c>
      <c r="B51" s="53">
        <v>22005487</v>
      </c>
      <c r="C51" s="54" t="s">
        <v>366</v>
      </c>
      <c r="D51" s="55" t="s">
        <v>197</v>
      </c>
      <c r="E51" s="69"/>
      <c r="F51" s="56" t="str">
        <f t="shared" si="0"/>
        <v>Không XL</v>
      </c>
      <c r="G51" s="69"/>
      <c r="H51" s="56" t="str">
        <f t="shared" si="1"/>
        <v>Không XL</v>
      </c>
      <c r="I51" s="57"/>
    </row>
    <row r="52" spans="1:9" s="12" customFormat="1">
      <c r="A52" s="69">
        <v>41</v>
      </c>
      <c r="B52" s="53">
        <v>22005868</v>
      </c>
      <c r="C52" s="54" t="s">
        <v>367</v>
      </c>
      <c r="D52" s="55" t="s">
        <v>197</v>
      </c>
      <c r="E52" s="69"/>
      <c r="F52" s="56" t="str">
        <f t="shared" si="0"/>
        <v>Không XL</v>
      </c>
      <c r="G52" s="69"/>
      <c r="H52" s="56" t="str">
        <f t="shared" si="1"/>
        <v>Không XL</v>
      </c>
      <c r="I52" s="14"/>
    </row>
    <row r="53" spans="1:9" s="12" customFormat="1">
      <c r="A53" s="69">
        <v>42</v>
      </c>
      <c r="B53" s="53">
        <v>22005869</v>
      </c>
      <c r="C53" s="54" t="s">
        <v>368</v>
      </c>
      <c r="D53" s="55" t="s">
        <v>369</v>
      </c>
      <c r="E53" s="69"/>
      <c r="F53" s="56" t="str">
        <f t="shared" si="0"/>
        <v>Không XL</v>
      </c>
      <c r="G53" s="69"/>
      <c r="H53" s="56" t="str">
        <f t="shared" si="1"/>
        <v>Không XL</v>
      </c>
      <c r="I53" s="14"/>
    </row>
    <row r="54" spans="1:9" s="12" customFormat="1">
      <c r="A54" s="69">
        <v>43</v>
      </c>
      <c r="B54" s="53">
        <v>22005488</v>
      </c>
      <c r="C54" s="54" t="s">
        <v>370</v>
      </c>
      <c r="D54" s="55" t="s">
        <v>184</v>
      </c>
      <c r="E54" s="69"/>
      <c r="F54" s="56" t="str">
        <f t="shared" si="0"/>
        <v>Không XL</v>
      </c>
      <c r="G54" s="69"/>
      <c r="H54" s="56" t="str">
        <f t="shared" si="1"/>
        <v>Không XL</v>
      </c>
      <c r="I54" s="14"/>
    </row>
    <row r="55" spans="1:9" s="12" customFormat="1">
      <c r="A55" s="69">
        <v>44</v>
      </c>
      <c r="B55" s="53">
        <v>22005870</v>
      </c>
      <c r="C55" s="54" t="s">
        <v>371</v>
      </c>
      <c r="D55" s="55" t="s">
        <v>225</v>
      </c>
      <c r="E55" s="69"/>
      <c r="F55" s="56" t="str">
        <f t="shared" si="0"/>
        <v>Không XL</v>
      </c>
      <c r="G55" s="69"/>
      <c r="H55" s="56" t="str">
        <f t="shared" si="1"/>
        <v>Không XL</v>
      </c>
      <c r="I55" s="14"/>
    </row>
    <row r="56" spans="1:9" s="12" customFormat="1">
      <c r="A56" s="69">
        <v>45</v>
      </c>
      <c r="B56" s="53">
        <v>22005489</v>
      </c>
      <c r="C56" s="54" t="s">
        <v>372</v>
      </c>
      <c r="D56" s="55" t="s">
        <v>207</v>
      </c>
      <c r="E56" s="69"/>
      <c r="F56" s="56" t="str">
        <f t="shared" si="0"/>
        <v>Không XL</v>
      </c>
      <c r="G56" s="69"/>
      <c r="H56" s="56" t="str">
        <f t="shared" si="1"/>
        <v>Không XL</v>
      </c>
      <c r="I56" s="14" t="s">
        <v>605</v>
      </c>
    </row>
    <row r="57" spans="1:9" s="12" customFormat="1">
      <c r="A57" s="69">
        <v>46</v>
      </c>
      <c r="B57" s="53">
        <v>22005490</v>
      </c>
      <c r="C57" s="54" t="s">
        <v>224</v>
      </c>
      <c r="D57" s="55" t="s">
        <v>207</v>
      </c>
      <c r="E57" s="69"/>
      <c r="F57" s="56" t="str">
        <f t="shared" si="0"/>
        <v>Không XL</v>
      </c>
      <c r="G57" s="69"/>
      <c r="H57" s="56" t="str">
        <f t="shared" si="1"/>
        <v>Không XL</v>
      </c>
      <c r="I57" s="14"/>
    </row>
    <row r="58" spans="1:9" s="12" customFormat="1" ht="15.75">
      <c r="A58" s="69">
        <v>47</v>
      </c>
      <c r="B58" s="53">
        <v>22005491</v>
      </c>
      <c r="C58" s="54" t="s">
        <v>373</v>
      </c>
      <c r="D58" s="55" t="s">
        <v>203</v>
      </c>
      <c r="E58" s="69"/>
      <c r="F58" s="56" t="str">
        <f t="shared" si="0"/>
        <v>Không XL</v>
      </c>
      <c r="G58" s="69"/>
      <c r="H58" s="56" t="str">
        <f t="shared" si="1"/>
        <v>Không XL</v>
      </c>
      <c r="I58" s="71" t="s">
        <v>608</v>
      </c>
    </row>
    <row r="59" spans="1:9" s="12" customFormat="1">
      <c r="A59" s="69">
        <v>48</v>
      </c>
      <c r="B59" s="53">
        <v>22005492</v>
      </c>
      <c r="C59" s="54" t="s">
        <v>374</v>
      </c>
      <c r="D59" s="55" t="s">
        <v>203</v>
      </c>
      <c r="E59" s="69"/>
      <c r="F59" s="56" t="str">
        <f t="shared" si="0"/>
        <v>Không XL</v>
      </c>
      <c r="G59" s="69"/>
      <c r="H59" s="56" t="str">
        <f t="shared" si="1"/>
        <v>Không XL</v>
      </c>
      <c r="I59" s="14"/>
    </row>
    <row r="60" spans="1:9" s="12" customFormat="1" ht="15.75">
      <c r="A60" s="69">
        <v>49</v>
      </c>
      <c r="B60" s="53">
        <v>22005493</v>
      </c>
      <c r="C60" s="54" t="s">
        <v>375</v>
      </c>
      <c r="D60" s="55" t="s">
        <v>203</v>
      </c>
      <c r="E60" s="69"/>
      <c r="F60" s="56" t="str">
        <f t="shared" si="0"/>
        <v>Không XL</v>
      </c>
      <c r="G60" s="69"/>
      <c r="H60" s="56" t="str">
        <f t="shared" si="1"/>
        <v>Không XL</v>
      </c>
      <c r="I60" s="71" t="s">
        <v>609</v>
      </c>
    </row>
    <row r="61" spans="1:9" s="12" customFormat="1">
      <c r="A61" s="69">
        <v>50</v>
      </c>
      <c r="B61" s="53">
        <v>22005494</v>
      </c>
      <c r="C61" s="54" t="s">
        <v>376</v>
      </c>
      <c r="D61" s="55" t="s">
        <v>216</v>
      </c>
      <c r="E61" s="69"/>
      <c r="F61" s="56" t="str">
        <f t="shared" si="0"/>
        <v>Không XL</v>
      </c>
      <c r="G61" s="69"/>
      <c r="H61" s="56" t="str">
        <f t="shared" si="1"/>
        <v>Không XL</v>
      </c>
      <c r="I61" s="57"/>
    </row>
    <row r="62" spans="1:9" s="12" customFormat="1">
      <c r="A62" s="69">
        <v>51</v>
      </c>
      <c r="B62" s="53">
        <v>22005871</v>
      </c>
      <c r="C62" s="54" t="s">
        <v>377</v>
      </c>
      <c r="D62" s="55" t="s">
        <v>216</v>
      </c>
      <c r="E62" s="69"/>
      <c r="F62" s="56" t="str">
        <f t="shared" si="0"/>
        <v>Không XL</v>
      </c>
      <c r="G62" s="69"/>
      <c r="H62" s="56" t="str">
        <f t="shared" si="1"/>
        <v>Không XL</v>
      </c>
      <c r="I62" s="57"/>
    </row>
    <row r="63" spans="1:9" s="12" customFormat="1">
      <c r="A63" s="69">
        <v>52</v>
      </c>
      <c r="B63" s="53">
        <v>22005495</v>
      </c>
      <c r="C63" s="54" t="s">
        <v>378</v>
      </c>
      <c r="D63" s="55" t="s">
        <v>379</v>
      </c>
      <c r="E63" s="69"/>
      <c r="F63" s="56" t="str">
        <f t="shared" si="0"/>
        <v>Không XL</v>
      </c>
      <c r="G63" s="69"/>
      <c r="H63" s="56" t="str">
        <f t="shared" si="1"/>
        <v>Không XL</v>
      </c>
      <c r="I63" s="14"/>
    </row>
    <row r="64" spans="1:9" s="12" customFormat="1">
      <c r="A64" s="69">
        <v>53</v>
      </c>
      <c r="B64" s="53">
        <v>22005496</v>
      </c>
      <c r="C64" s="54" t="s">
        <v>380</v>
      </c>
      <c r="D64" s="55" t="s">
        <v>379</v>
      </c>
      <c r="E64" s="69"/>
      <c r="F64" s="56" t="str">
        <f t="shared" si="0"/>
        <v>Không XL</v>
      </c>
      <c r="G64" s="69"/>
      <c r="H64" s="56" t="str">
        <f t="shared" si="1"/>
        <v>Không XL</v>
      </c>
      <c r="I64" s="14"/>
    </row>
    <row r="65" spans="1:9" s="12" customFormat="1">
      <c r="A65" s="69">
        <v>54</v>
      </c>
      <c r="B65" s="53">
        <v>22005872</v>
      </c>
      <c r="C65" s="54" t="s">
        <v>353</v>
      </c>
      <c r="D65" s="55" t="s">
        <v>187</v>
      </c>
      <c r="E65" s="69"/>
      <c r="F65" s="56" t="str">
        <f t="shared" si="0"/>
        <v>Không XL</v>
      </c>
      <c r="G65" s="69"/>
      <c r="H65" s="56" t="str">
        <f t="shared" si="1"/>
        <v>Không XL</v>
      </c>
      <c r="I65" s="14"/>
    </row>
    <row r="66" spans="1:9" s="12" customFormat="1">
      <c r="A66" s="69">
        <v>55</v>
      </c>
      <c r="B66" s="53">
        <v>22005873</v>
      </c>
      <c r="C66" s="54" t="s">
        <v>381</v>
      </c>
      <c r="D66" s="55" t="s">
        <v>217</v>
      </c>
      <c r="E66" s="69"/>
      <c r="F66" s="56" t="str">
        <f t="shared" si="0"/>
        <v>Không XL</v>
      </c>
      <c r="G66" s="69"/>
      <c r="H66" s="56" t="str">
        <f t="shared" si="1"/>
        <v>Không XL</v>
      </c>
      <c r="I66" s="14"/>
    </row>
    <row r="67" spans="1:9" s="12" customFormat="1">
      <c r="A67" s="69">
        <v>56</v>
      </c>
      <c r="B67" s="53">
        <v>22005497</v>
      </c>
      <c r="C67" s="54" t="s">
        <v>382</v>
      </c>
      <c r="D67" s="55" t="s">
        <v>204</v>
      </c>
      <c r="E67" s="69"/>
      <c r="F67" s="56" t="str">
        <f t="shared" si="0"/>
        <v>Không XL</v>
      </c>
      <c r="G67" s="69"/>
      <c r="H67" s="56" t="str">
        <f t="shared" si="1"/>
        <v>Không XL</v>
      </c>
      <c r="I67" s="14" t="s">
        <v>610</v>
      </c>
    </row>
    <row r="68" spans="1:9" s="12" customFormat="1">
      <c r="A68" s="69">
        <v>57</v>
      </c>
      <c r="B68" s="53">
        <v>22005860</v>
      </c>
      <c r="C68" s="54" t="s">
        <v>232</v>
      </c>
      <c r="D68" s="55" t="s">
        <v>383</v>
      </c>
      <c r="E68" s="69"/>
      <c r="F68" s="56" t="str">
        <f t="shared" si="0"/>
        <v>Không XL</v>
      </c>
      <c r="G68" s="69"/>
      <c r="H68" s="56" t="str">
        <f t="shared" si="1"/>
        <v>Không XL</v>
      </c>
      <c r="I68" s="14"/>
    </row>
    <row r="69" spans="1:9" s="12" customFormat="1">
      <c r="A69" s="69">
        <v>58</v>
      </c>
      <c r="B69" s="53">
        <v>22005498</v>
      </c>
      <c r="C69" s="54" t="s">
        <v>384</v>
      </c>
      <c r="D69" s="55" t="s">
        <v>226</v>
      </c>
      <c r="E69" s="69"/>
      <c r="F69" s="56" t="str">
        <f t="shared" si="0"/>
        <v>Không XL</v>
      </c>
      <c r="G69" s="69"/>
      <c r="H69" s="56" t="str">
        <f t="shared" si="1"/>
        <v>Không XL</v>
      </c>
      <c r="I69" s="14"/>
    </row>
    <row r="70" spans="1:9" s="12" customFormat="1">
      <c r="A70" s="69">
        <v>59</v>
      </c>
      <c r="B70" s="53">
        <v>22005499</v>
      </c>
      <c r="C70" s="54" t="s">
        <v>385</v>
      </c>
      <c r="D70" s="55" t="s">
        <v>226</v>
      </c>
      <c r="E70" s="69"/>
      <c r="F70" s="56" t="str">
        <f t="shared" si="0"/>
        <v>Không XL</v>
      </c>
      <c r="G70" s="69"/>
      <c r="H70" s="56" t="str">
        <f t="shared" si="1"/>
        <v>Không XL</v>
      </c>
      <c r="I70" s="14" t="s">
        <v>607</v>
      </c>
    </row>
    <row r="71" spans="1:9" s="12" customFormat="1">
      <c r="A71" s="69">
        <v>60</v>
      </c>
      <c r="B71" s="53">
        <v>22005874</v>
      </c>
      <c r="C71" s="54" t="s">
        <v>308</v>
      </c>
      <c r="D71" s="55" t="s">
        <v>386</v>
      </c>
      <c r="E71" s="69"/>
      <c r="F71" s="56" t="str">
        <f t="shared" si="0"/>
        <v>Không XL</v>
      </c>
      <c r="G71" s="69"/>
      <c r="H71" s="56" t="str">
        <f t="shared" si="1"/>
        <v>Không XL</v>
      </c>
      <c r="I71" s="57"/>
    </row>
    <row r="72" spans="1:9" s="12" customFormat="1">
      <c r="A72" s="69">
        <v>61</v>
      </c>
      <c r="B72" s="53">
        <v>22005861</v>
      </c>
      <c r="C72" s="54" t="s">
        <v>387</v>
      </c>
      <c r="D72" s="55" t="s">
        <v>213</v>
      </c>
      <c r="E72" s="69"/>
      <c r="F72" s="56" t="str">
        <f t="shared" si="0"/>
        <v>Không XL</v>
      </c>
      <c r="G72" s="69"/>
      <c r="H72" s="56" t="str">
        <f t="shared" si="1"/>
        <v>Không XL</v>
      </c>
      <c r="I72" s="14"/>
    </row>
    <row r="73" spans="1:9" s="12" customFormat="1">
      <c r="A73" s="69">
        <v>62</v>
      </c>
      <c r="B73" s="53">
        <v>22005500</v>
      </c>
      <c r="C73" s="54" t="s">
        <v>388</v>
      </c>
      <c r="D73" s="55" t="s">
        <v>316</v>
      </c>
      <c r="E73" s="69"/>
      <c r="F73" s="56" t="str">
        <f t="shared" si="0"/>
        <v>Không XL</v>
      </c>
      <c r="G73" s="69"/>
      <c r="H73" s="56" t="str">
        <f t="shared" si="1"/>
        <v>Không XL</v>
      </c>
      <c r="I73" s="14"/>
    </row>
    <row r="74" spans="1:9" s="12" customFormat="1">
      <c r="A74" s="69">
        <v>63</v>
      </c>
      <c r="B74" s="53">
        <v>22005501</v>
      </c>
      <c r="C74" s="54" t="s">
        <v>389</v>
      </c>
      <c r="D74" s="55" t="s">
        <v>198</v>
      </c>
      <c r="E74" s="69"/>
      <c r="F74" s="56" t="str">
        <f t="shared" si="0"/>
        <v>Không XL</v>
      </c>
      <c r="G74" s="69"/>
      <c r="H74" s="56" t="str">
        <f t="shared" si="1"/>
        <v>Không XL</v>
      </c>
      <c r="I74" s="14"/>
    </row>
    <row r="75" spans="1:9" s="12" customFormat="1">
      <c r="A75" s="69">
        <v>64</v>
      </c>
      <c r="B75" s="53">
        <v>22005643</v>
      </c>
      <c r="C75" s="54" t="s">
        <v>390</v>
      </c>
      <c r="D75" s="55" t="s">
        <v>199</v>
      </c>
      <c r="E75" s="69"/>
      <c r="F75" s="56" t="str">
        <f t="shared" si="0"/>
        <v>Không XL</v>
      </c>
      <c r="G75" s="69"/>
      <c r="H75" s="56" t="str">
        <f t="shared" si="1"/>
        <v>Không XL</v>
      </c>
      <c r="I75" s="14"/>
    </row>
    <row r="76" spans="1:9" s="12" customFormat="1">
      <c r="A76" s="69">
        <v>65</v>
      </c>
      <c r="B76" s="53">
        <v>22005706</v>
      </c>
      <c r="C76" s="54" t="s">
        <v>391</v>
      </c>
      <c r="D76" s="55" t="s">
        <v>253</v>
      </c>
      <c r="E76" s="69"/>
      <c r="F76" s="56" t="str">
        <f t="shared" si="0"/>
        <v>Không XL</v>
      </c>
      <c r="G76" s="69"/>
      <c r="H76" s="56" t="str">
        <f t="shared" si="1"/>
        <v>Không XL</v>
      </c>
      <c r="I76" s="14"/>
    </row>
    <row r="77" spans="1:9" s="12" customFormat="1">
      <c r="A77" s="69">
        <v>66</v>
      </c>
      <c r="B77" s="53">
        <v>22005862</v>
      </c>
      <c r="C77" s="54" t="s">
        <v>392</v>
      </c>
      <c r="D77" s="55" t="s">
        <v>393</v>
      </c>
      <c r="E77" s="69"/>
      <c r="F77" s="56" t="str">
        <f t="shared" ref="F77:F80" si="2">IF(AND(E77&gt;=90),"Xuất sắc",IF(AND(E77&gt;=80),"Tốt",IF(AND(E77&gt;=70),"Khá",IF(AND(E77&gt;=60),"TB",IF(AND(E77&gt;=50),"TB",IF(AND(E77&lt;50),IF(AND(E77&gt;0),"Yếu",IF(AND(E77=0),"Không XL"," "))))))))</f>
        <v>Không XL</v>
      </c>
      <c r="G77" s="69"/>
      <c r="H77" s="56" t="str">
        <f t="shared" ref="H77:H80" si="3">IF(AND(G77&gt;=90),"Xuất sắc",IF(AND(G77&gt;=80),"Tốt",IF(AND(G77&gt;=70),"Khá",IF(AND(G77&gt;=60),"TB",IF(AND(G77&gt;=50),"TB",IF(AND(G77&lt;50),IF(AND(G77&gt;0),"Yếu",IF(AND(G77=0),"Không XL"," "))))))))</f>
        <v>Không XL</v>
      </c>
      <c r="I77" s="14"/>
    </row>
    <row r="78" spans="1:9" s="12" customFormat="1">
      <c r="A78" s="69">
        <v>67</v>
      </c>
      <c r="B78" s="53">
        <v>22005502</v>
      </c>
      <c r="C78" s="54" t="s">
        <v>394</v>
      </c>
      <c r="D78" s="55" t="s">
        <v>395</v>
      </c>
      <c r="E78" s="69"/>
      <c r="F78" s="56" t="str">
        <f t="shared" si="2"/>
        <v>Không XL</v>
      </c>
      <c r="G78" s="69"/>
      <c r="H78" s="56" t="str">
        <f t="shared" si="3"/>
        <v>Không XL</v>
      </c>
      <c r="I78" s="14"/>
    </row>
    <row r="79" spans="1:9" s="12" customFormat="1">
      <c r="A79" s="69">
        <v>68</v>
      </c>
      <c r="B79" s="53">
        <v>22005597</v>
      </c>
      <c r="C79" s="54" t="s">
        <v>396</v>
      </c>
      <c r="D79" s="55" t="s">
        <v>395</v>
      </c>
      <c r="E79" s="69"/>
      <c r="F79" s="56" t="str">
        <f t="shared" si="2"/>
        <v>Không XL</v>
      </c>
      <c r="G79" s="69"/>
      <c r="H79" s="56" t="str">
        <f t="shared" si="3"/>
        <v>Không XL</v>
      </c>
      <c r="I79" s="14"/>
    </row>
    <row r="80" spans="1:9" s="12" customFormat="1">
      <c r="A80" s="69">
        <v>69</v>
      </c>
      <c r="B80" s="53">
        <v>22005875</v>
      </c>
      <c r="C80" s="54" t="s">
        <v>397</v>
      </c>
      <c r="D80" s="55" t="s">
        <v>398</v>
      </c>
      <c r="E80" s="69"/>
      <c r="F80" s="56" t="str">
        <f t="shared" si="2"/>
        <v>Không XL</v>
      </c>
      <c r="G80" s="69"/>
      <c r="H80" s="56" t="str">
        <f t="shared" si="3"/>
        <v>Không XL</v>
      </c>
      <c r="I80" s="14"/>
    </row>
    <row r="81" spans="1:10" ht="15.75">
      <c r="A81" s="46"/>
      <c r="B81" s="46"/>
      <c r="C81" s="112" t="s">
        <v>146</v>
      </c>
      <c r="D81" s="112"/>
      <c r="E81" s="112"/>
      <c r="F81" s="112"/>
      <c r="G81" s="112"/>
      <c r="H81" s="112"/>
      <c r="I81" s="112"/>
    </row>
    <row r="82" spans="1:10">
      <c r="C82" s="113" t="s">
        <v>147</v>
      </c>
      <c r="D82" s="114"/>
      <c r="E82" s="117" t="s">
        <v>142</v>
      </c>
      <c r="F82" s="118"/>
      <c r="G82" s="117" t="s">
        <v>143</v>
      </c>
      <c r="H82" s="118"/>
      <c r="I82" s="119" t="s">
        <v>13</v>
      </c>
    </row>
    <row r="83" spans="1:10" s="12" customFormat="1">
      <c r="C83" s="115"/>
      <c r="D83" s="116"/>
      <c r="E83" s="52" t="s">
        <v>148</v>
      </c>
      <c r="F83" s="19" t="s">
        <v>149</v>
      </c>
      <c r="G83" s="52" t="s">
        <v>148</v>
      </c>
      <c r="H83" s="19" t="s">
        <v>149</v>
      </c>
      <c r="I83" s="120"/>
    </row>
    <row r="84" spans="1:10">
      <c r="C84" s="94" t="s">
        <v>150</v>
      </c>
      <c r="D84" s="95"/>
      <c r="E84" s="58">
        <f>COUNTIF(F12:F80,"Xuất sắc")</f>
        <v>0</v>
      </c>
      <c r="F84" s="59">
        <f>E84*100/$A$80</f>
        <v>0</v>
      </c>
      <c r="G84" s="58">
        <f>COUNTIF(H12:H80,"Xuất sắc")</f>
        <v>0</v>
      </c>
      <c r="H84" s="59">
        <f>G84*100/$A$80</f>
        <v>0</v>
      </c>
      <c r="I84" s="60"/>
    </row>
    <row r="85" spans="1:10">
      <c r="C85" s="94" t="s">
        <v>151</v>
      </c>
      <c r="D85" s="95"/>
      <c r="E85" s="58">
        <f>COUNTIF(F12:F80,"Tốt")</f>
        <v>0</v>
      </c>
      <c r="F85" s="59">
        <f>E85*100/$A$80</f>
        <v>0</v>
      </c>
      <c r="G85" s="58">
        <f>COUNTIF(H12:H80,"Tốt")</f>
        <v>0</v>
      </c>
      <c r="H85" s="59">
        <f t="shared" ref="H85:H89" si="4">G85*100/$A$80</f>
        <v>0</v>
      </c>
      <c r="I85" s="60"/>
    </row>
    <row r="86" spans="1:10">
      <c r="C86" s="94" t="s">
        <v>152</v>
      </c>
      <c r="D86" s="95"/>
      <c r="E86" s="58">
        <f>COUNTIF(F12:F80,"Khá")</f>
        <v>0</v>
      </c>
      <c r="F86" s="59">
        <f t="shared" ref="F86:F89" si="5">E86*100/$A$80</f>
        <v>0</v>
      </c>
      <c r="G86" s="58">
        <f>COUNTIF(H12:H80,"Khá")</f>
        <v>0</v>
      </c>
      <c r="H86" s="59">
        <f t="shared" si="4"/>
        <v>0</v>
      </c>
      <c r="I86" s="60"/>
    </row>
    <row r="87" spans="1:10">
      <c r="C87" s="94" t="s">
        <v>153</v>
      </c>
      <c r="D87" s="95"/>
      <c r="E87" s="58">
        <f>COUNTIF(F12:F80,"TB")</f>
        <v>0</v>
      </c>
      <c r="F87" s="59">
        <f t="shared" si="5"/>
        <v>0</v>
      </c>
      <c r="G87" s="58">
        <f>COUNTIF(H12:H80,"TB")</f>
        <v>0</v>
      </c>
      <c r="H87" s="59">
        <f t="shared" si="4"/>
        <v>0</v>
      </c>
      <c r="I87" s="60"/>
    </row>
    <row r="88" spans="1:10">
      <c r="C88" s="94" t="s">
        <v>154</v>
      </c>
      <c r="D88" s="95"/>
      <c r="E88" s="58">
        <f>COUNTIF(F12:F80,"Yếu")</f>
        <v>0</v>
      </c>
      <c r="F88" s="59">
        <f t="shared" si="5"/>
        <v>0</v>
      </c>
      <c r="G88" s="58">
        <f>COUNTIF(H12:H80,"Yếu")</f>
        <v>0</v>
      </c>
      <c r="H88" s="59">
        <f t="shared" si="4"/>
        <v>0</v>
      </c>
      <c r="I88" s="60"/>
    </row>
    <row r="89" spans="1:10" ht="15.75" thickBot="1">
      <c r="C89" s="96" t="s">
        <v>155</v>
      </c>
      <c r="D89" s="97"/>
      <c r="E89" s="61">
        <f>COUNTIF(F12:F80,"Không XL")</f>
        <v>69</v>
      </c>
      <c r="F89" s="62">
        <f t="shared" si="5"/>
        <v>100</v>
      </c>
      <c r="G89" s="61">
        <f>COUNTIF(H12:H80,"Không XL")</f>
        <v>69</v>
      </c>
      <c r="H89" s="62">
        <f t="shared" si="4"/>
        <v>100</v>
      </c>
      <c r="I89" s="63"/>
    </row>
    <row r="90" spans="1:10">
      <c r="C90" s="68"/>
      <c r="D90" s="68"/>
      <c r="F90" s="64"/>
    </row>
    <row r="91" spans="1:10" ht="15.75">
      <c r="E91" s="98" t="s">
        <v>604</v>
      </c>
      <c r="F91" s="98"/>
      <c r="G91" s="98"/>
      <c r="H91" s="98"/>
      <c r="I91" s="98"/>
    </row>
    <row r="92" spans="1:10">
      <c r="A92" s="91" t="s">
        <v>157</v>
      </c>
      <c r="B92" s="91"/>
      <c r="C92" s="91"/>
      <c r="D92" s="91"/>
      <c r="E92" s="91"/>
      <c r="F92" s="91" t="s">
        <v>142</v>
      </c>
      <c r="G92" s="91"/>
      <c r="H92" s="91"/>
      <c r="I92" s="65" t="s">
        <v>158</v>
      </c>
      <c r="J92" s="65"/>
    </row>
    <row r="96" spans="1:10">
      <c r="A96" s="4">
        <v>1</v>
      </c>
    </row>
  </sheetData>
  <mergeCells count="30">
    <mergeCell ref="A2:D2"/>
    <mergeCell ref="E2:I2"/>
    <mergeCell ref="A3:D3"/>
    <mergeCell ref="E3:I3"/>
    <mergeCell ref="A4:D4"/>
    <mergeCell ref="E4:I4"/>
    <mergeCell ref="C84:D84"/>
    <mergeCell ref="A5:D5"/>
    <mergeCell ref="A6:I6"/>
    <mergeCell ref="A7:I7"/>
    <mergeCell ref="A8:I8"/>
    <mergeCell ref="A10:A11"/>
    <mergeCell ref="B10:B11"/>
    <mergeCell ref="C10:D11"/>
    <mergeCell ref="E10:F10"/>
    <mergeCell ref="G10:H10"/>
    <mergeCell ref="I10:I11"/>
    <mergeCell ref="C81:I81"/>
    <mergeCell ref="C82:D83"/>
    <mergeCell ref="E82:F82"/>
    <mergeCell ref="G82:H82"/>
    <mergeCell ref="I82:I83"/>
    <mergeCell ref="A92:E92"/>
    <mergeCell ref="F92:H92"/>
    <mergeCell ref="C85:D85"/>
    <mergeCell ref="C86:D86"/>
    <mergeCell ref="C87:D87"/>
    <mergeCell ref="C88:D88"/>
    <mergeCell ref="C89:D89"/>
    <mergeCell ref="E91:I91"/>
  </mergeCells>
  <conditionalFormatting sqref="F12:F80 H12:H80">
    <cfRule type="cellIs" dxfId="11" priority="1" stopIfTrue="1" operator="equal">
      <formula>"SVG"</formula>
    </cfRule>
    <cfRule type="cellIs" dxfId="10" priority="2" stopIfTrue="1" operator="equal">
      <formula>"SVXS"</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1"/>
  <sheetViews>
    <sheetView tabSelected="1" workbookViewId="0">
      <selection activeCell="K63" sqref="K6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1" t="s">
        <v>134</v>
      </c>
      <c r="B2" s="121"/>
      <c r="C2" s="121"/>
      <c r="D2" s="121"/>
      <c r="E2" s="92" t="s">
        <v>135</v>
      </c>
      <c r="F2" s="92"/>
      <c r="G2" s="92"/>
      <c r="H2" s="92"/>
      <c r="I2" s="92"/>
      <c r="J2" s="3"/>
      <c r="K2" s="3"/>
      <c r="L2" s="3"/>
      <c r="M2" s="3"/>
      <c r="N2" s="3"/>
      <c r="O2" s="3"/>
      <c r="P2" s="3"/>
      <c r="Q2" s="3"/>
      <c r="R2" s="3"/>
      <c r="S2" s="3"/>
      <c r="T2" s="3"/>
    </row>
    <row r="3" spans="1:20" ht="17.100000000000001" customHeight="1">
      <c r="A3" s="92" t="s">
        <v>136</v>
      </c>
      <c r="B3" s="92"/>
      <c r="C3" s="92"/>
      <c r="D3" s="92"/>
      <c r="E3" s="93" t="s">
        <v>137</v>
      </c>
      <c r="F3" s="93"/>
      <c r="G3" s="93"/>
      <c r="H3" s="93"/>
      <c r="I3" s="93"/>
      <c r="J3" s="3"/>
      <c r="K3" s="3"/>
      <c r="L3" s="3"/>
      <c r="M3" s="3"/>
      <c r="N3" s="3"/>
      <c r="O3" s="3"/>
      <c r="P3" s="3"/>
      <c r="Q3" s="3"/>
      <c r="R3" s="3"/>
      <c r="S3" s="3"/>
      <c r="T3" s="3"/>
    </row>
    <row r="4" spans="1:20" ht="17.100000000000001" customHeight="1">
      <c r="A4" s="92" t="s">
        <v>138</v>
      </c>
      <c r="B4" s="92"/>
      <c r="C4" s="92"/>
      <c r="D4" s="92"/>
      <c r="E4" s="91"/>
      <c r="F4" s="91"/>
      <c r="G4" s="91"/>
      <c r="H4" s="91"/>
      <c r="I4" s="91"/>
      <c r="J4" s="3"/>
      <c r="K4" s="3"/>
      <c r="L4" s="3"/>
      <c r="M4" s="3"/>
      <c r="N4" s="3"/>
      <c r="O4" s="3"/>
      <c r="P4" s="3"/>
      <c r="Q4" s="3"/>
      <c r="R4" s="3"/>
      <c r="S4" s="3"/>
      <c r="T4" s="3"/>
    </row>
    <row r="5" spans="1:20" s="49" customFormat="1" ht="12" customHeight="1">
      <c r="A5" s="99"/>
      <c r="B5" s="99"/>
      <c r="C5" s="99"/>
      <c r="D5" s="99"/>
      <c r="E5" s="48"/>
      <c r="J5" s="48"/>
      <c r="K5" s="48"/>
      <c r="L5" s="48"/>
      <c r="M5" s="48"/>
      <c r="N5" s="48"/>
      <c r="O5" s="48"/>
      <c r="P5" s="48"/>
      <c r="Q5" s="48"/>
      <c r="R5" s="48"/>
      <c r="S5" s="48"/>
      <c r="T5" s="48"/>
    </row>
    <row r="6" spans="1:20" ht="24.95" customHeight="1">
      <c r="A6" s="100" t="s">
        <v>139</v>
      </c>
      <c r="B6" s="100"/>
      <c r="C6" s="100"/>
      <c r="D6" s="100"/>
      <c r="E6" s="100"/>
      <c r="F6" s="100"/>
      <c r="G6" s="100"/>
      <c r="H6" s="100"/>
      <c r="I6" s="100"/>
      <c r="J6" s="5"/>
      <c r="K6" s="5"/>
      <c r="L6" s="5"/>
      <c r="M6" s="5"/>
      <c r="N6" s="5"/>
      <c r="O6" s="5"/>
      <c r="P6" s="5"/>
      <c r="Q6" s="5"/>
      <c r="R6" s="5"/>
      <c r="S6" s="5"/>
      <c r="T6" s="5"/>
    </row>
    <row r="7" spans="1:20" s="8" customFormat="1" ht="20.100000000000001" customHeight="1">
      <c r="A7" s="100" t="s">
        <v>643</v>
      </c>
      <c r="B7" s="100"/>
      <c r="C7" s="100"/>
      <c r="D7" s="100"/>
      <c r="E7" s="100"/>
      <c r="F7" s="100"/>
      <c r="G7" s="100"/>
      <c r="H7" s="100"/>
      <c r="I7" s="100"/>
      <c r="J7" s="50"/>
      <c r="K7" s="50"/>
      <c r="L7" s="50"/>
      <c r="M7" s="50"/>
      <c r="N7" s="50"/>
      <c r="O7" s="50"/>
      <c r="P7" s="50"/>
      <c r="Q7" s="50"/>
      <c r="R7" s="50"/>
      <c r="S7" s="50"/>
      <c r="T7" s="50"/>
    </row>
    <row r="8" spans="1:20" s="8" customFormat="1" ht="18" customHeight="1">
      <c r="A8" s="101" t="s">
        <v>715</v>
      </c>
      <c r="B8" s="101"/>
      <c r="C8" s="101"/>
      <c r="D8" s="101"/>
      <c r="E8" s="101"/>
      <c r="F8" s="101"/>
      <c r="G8" s="101"/>
      <c r="H8" s="101"/>
      <c r="I8" s="101"/>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02" t="s">
        <v>0</v>
      </c>
      <c r="B10" s="102" t="s">
        <v>140</v>
      </c>
      <c r="C10" s="105" t="s">
        <v>141</v>
      </c>
      <c r="D10" s="106"/>
      <c r="E10" s="109" t="s">
        <v>142</v>
      </c>
      <c r="F10" s="110"/>
      <c r="G10" s="109" t="s">
        <v>143</v>
      </c>
      <c r="H10" s="110"/>
      <c r="I10" s="111" t="s">
        <v>13</v>
      </c>
    </row>
    <row r="11" spans="1:20" s="12" customFormat="1" ht="30" customHeight="1">
      <c r="A11" s="103"/>
      <c r="B11" s="104"/>
      <c r="C11" s="107"/>
      <c r="D11" s="108"/>
      <c r="E11" s="52" t="s">
        <v>144</v>
      </c>
      <c r="F11" s="52" t="s">
        <v>145</v>
      </c>
      <c r="G11" s="52" t="s">
        <v>144</v>
      </c>
      <c r="H11" s="52" t="s">
        <v>145</v>
      </c>
      <c r="I11" s="103"/>
    </row>
    <row r="12" spans="1:20" s="12" customFormat="1" ht="17.45" customHeight="1">
      <c r="A12" s="69">
        <v>1</v>
      </c>
      <c r="B12" s="122" t="s">
        <v>659</v>
      </c>
      <c r="C12" s="126" t="s">
        <v>399</v>
      </c>
      <c r="D12" s="129" t="s">
        <v>227</v>
      </c>
      <c r="E12" s="69">
        <v>77</v>
      </c>
      <c r="F12" s="56" t="str">
        <f>IF(AND(E12&gt;=90),"Xuất sắc",IF(AND(E12&gt;=80),"Tốt",IF(AND(E12&gt;=70),"Khá",IF(AND(E12&gt;=60),"TB",IF(AND(E12&gt;=50),"TB",IF(AND(E12&lt;50),IF(AND(E12&gt;0),"Yếu",IF(AND(E12=0),"Không XL"," "))))))))</f>
        <v>Khá</v>
      </c>
      <c r="G12" s="78">
        <v>77</v>
      </c>
      <c r="H12" s="56" t="str">
        <f>IF(AND(G12&gt;=90),"Xuất sắc",IF(AND(G12&gt;=80),"Tốt",IF(AND(G12&gt;=70),"Khá",IF(AND(G12&gt;=60),"TB",IF(AND(G12&gt;=50),"TB",IF(AND(G12&lt;50),IF(AND(G12&gt;0),"Yếu",IF(AND(G12=0),"Không XL"," "))))))))</f>
        <v>Khá</v>
      </c>
      <c r="I12" s="57"/>
    </row>
    <row r="13" spans="1:20" s="12" customFormat="1" ht="17.45" customHeight="1">
      <c r="A13" s="69">
        <v>2</v>
      </c>
      <c r="B13" s="122" t="s">
        <v>660</v>
      </c>
      <c r="C13" s="126" t="s">
        <v>400</v>
      </c>
      <c r="D13" s="129" t="s">
        <v>227</v>
      </c>
      <c r="E13" s="69">
        <v>75</v>
      </c>
      <c r="F13" s="56" t="str">
        <f t="shared" ref="F13:F65" si="0">IF(AND(E13&gt;=90),"Xuất sắc",IF(AND(E13&gt;=80),"Tốt",IF(AND(E13&gt;=70),"Khá",IF(AND(E13&gt;=60),"TB",IF(AND(E13&gt;=50),"TB",IF(AND(E13&lt;50),IF(AND(E13&gt;0),"Yếu",IF(AND(E13=0),"Không XL"," "))))))))</f>
        <v>Khá</v>
      </c>
      <c r="G13" s="78">
        <v>75</v>
      </c>
      <c r="H13" s="56" t="str">
        <f t="shared" ref="H13:H65" si="1">IF(AND(G13&gt;=90),"Xuất sắc",IF(AND(G13&gt;=80),"Tốt",IF(AND(G13&gt;=70),"Khá",IF(AND(G13&gt;=60),"TB",IF(AND(G13&gt;=50),"TB",IF(AND(G13&lt;50),IF(AND(G13&gt;0),"Yếu",IF(AND(G13=0),"Không XL"," "))))))))</f>
        <v>Khá</v>
      </c>
      <c r="I13" s="57"/>
    </row>
    <row r="14" spans="1:20" s="12" customFormat="1" ht="17.45" customHeight="1">
      <c r="A14" s="69">
        <v>3</v>
      </c>
      <c r="B14" s="122" t="s">
        <v>661</v>
      </c>
      <c r="C14" s="126" t="s">
        <v>400</v>
      </c>
      <c r="D14" s="129" t="s">
        <v>215</v>
      </c>
      <c r="E14" s="69">
        <v>71</v>
      </c>
      <c r="F14" s="56" t="str">
        <f t="shared" si="0"/>
        <v>Khá</v>
      </c>
      <c r="G14" s="78">
        <v>71</v>
      </c>
      <c r="H14" s="56" t="str">
        <f t="shared" si="1"/>
        <v>Khá</v>
      </c>
      <c r="I14" s="57"/>
    </row>
    <row r="15" spans="1:20" s="12" customFormat="1" ht="17.45" customHeight="1">
      <c r="A15" s="69">
        <v>4</v>
      </c>
      <c r="B15" s="122" t="s">
        <v>662</v>
      </c>
      <c r="C15" s="126" t="s">
        <v>401</v>
      </c>
      <c r="D15" s="129" t="s">
        <v>161</v>
      </c>
      <c r="E15" s="69">
        <v>64</v>
      </c>
      <c r="F15" s="56" t="str">
        <f t="shared" si="0"/>
        <v>TB</v>
      </c>
      <c r="G15" s="78">
        <v>64</v>
      </c>
      <c r="H15" s="56" t="str">
        <f t="shared" si="1"/>
        <v>TB</v>
      </c>
      <c r="I15" s="14"/>
    </row>
    <row r="16" spans="1:20" s="12" customFormat="1" ht="17.45" customHeight="1">
      <c r="A16" s="69">
        <v>5</v>
      </c>
      <c r="B16" s="122" t="s">
        <v>663</v>
      </c>
      <c r="C16" s="126" t="s">
        <v>402</v>
      </c>
      <c r="D16" s="129" t="s">
        <v>161</v>
      </c>
      <c r="E16" s="69">
        <v>71</v>
      </c>
      <c r="F16" s="56" t="str">
        <f t="shared" si="0"/>
        <v>Khá</v>
      </c>
      <c r="G16" s="78">
        <v>71</v>
      </c>
      <c r="H16" s="56" t="str">
        <f t="shared" si="1"/>
        <v>Khá</v>
      </c>
      <c r="I16" s="14"/>
    </row>
    <row r="17" spans="1:11" s="12" customFormat="1">
      <c r="A17" s="69">
        <v>6</v>
      </c>
      <c r="B17" s="122" t="s">
        <v>664</v>
      </c>
      <c r="C17" s="126" t="s">
        <v>403</v>
      </c>
      <c r="D17" s="129" t="s">
        <v>162</v>
      </c>
      <c r="E17" s="69">
        <v>68</v>
      </c>
      <c r="F17" s="56" t="str">
        <f t="shared" si="0"/>
        <v>TB</v>
      </c>
      <c r="G17" s="78">
        <v>68</v>
      </c>
      <c r="H17" s="56" t="str">
        <f t="shared" si="1"/>
        <v>TB</v>
      </c>
      <c r="I17" s="14"/>
    </row>
    <row r="18" spans="1:11" s="12" customFormat="1">
      <c r="A18" s="69">
        <v>7</v>
      </c>
      <c r="B18" s="122" t="s">
        <v>665</v>
      </c>
      <c r="C18" s="126" t="s">
        <v>404</v>
      </c>
      <c r="D18" s="129" t="s">
        <v>162</v>
      </c>
      <c r="E18" s="69">
        <v>62</v>
      </c>
      <c r="F18" s="56" t="str">
        <f t="shared" si="0"/>
        <v>TB</v>
      </c>
      <c r="G18" s="78">
        <v>62</v>
      </c>
      <c r="H18" s="56" t="str">
        <f t="shared" si="1"/>
        <v>TB</v>
      </c>
      <c r="I18" s="14"/>
    </row>
    <row r="19" spans="1:11" s="12" customFormat="1" ht="15.75">
      <c r="A19" s="69">
        <v>8</v>
      </c>
      <c r="B19" s="122" t="s">
        <v>666</v>
      </c>
      <c r="C19" s="126" t="s">
        <v>405</v>
      </c>
      <c r="D19" s="129" t="s">
        <v>262</v>
      </c>
      <c r="E19" s="69">
        <v>82</v>
      </c>
      <c r="F19" s="56" t="str">
        <f t="shared" si="0"/>
        <v>Tốt</v>
      </c>
      <c r="G19" s="78">
        <v>82</v>
      </c>
      <c r="H19" s="56" t="str">
        <f t="shared" si="1"/>
        <v>Tốt</v>
      </c>
      <c r="I19" s="71" t="s">
        <v>607</v>
      </c>
    </row>
    <row r="20" spans="1:11" s="12" customFormat="1" ht="15.75">
      <c r="A20" s="69">
        <v>9</v>
      </c>
      <c r="B20" s="123" t="s">
        <v>667</v>
      </c>
      <c r="C20" s="127" t="s">
        <v>406</v>
      </c>
      <c r="D20" s="130" t="s">
        <v>174</v>
      </c>
      <c r="E20" s="69">
        <v>0</v>
      </c>
      <c r="F20" s="56" t="str">
        <f t="shared" si="0"/>
        <v>Không XL</v>
      </c>
      <c r="G20" s="78">
        <v>0</v>
      </c>
      <c r="H20" s="56" t="str">
        <f t="shared" si="1"/>
        <v>Không XL</v>
      </c>
      <c r="I20" s="71" t="s">
        <v>713</v>
      </c>
      <c r="J20" s="75"/>
      <c r="K20" s="124"/>
    </row>
    <row r="21" spans="1:11" s="12" customFormat="1">
      <c r="A21" s="69">
        <v>10</v>
      </c>
      <c r="B21" s="122" t="s">
        <v>668</v>
      </c>
      <c r="C21" s="126" t="s">
        <v>195</v>
      </c>
      <c r="D21" s="129" t="s">
        <v>174</v>
      </c>
      <c r="E21" s="69">
        <v>65</v>
      </c>
      <c r="F21" s="56" t="str">
        <f t="shared" si="0"/>
        <v>TB</v>
      </c>
      <c r="G21" s="78">
        <v>65</v>
      </c>
      <c r="H21" s="56" t="str">
        <f t="shared" si="1"/>
        <v>TB</v>
      </c>
      <c r="I21" s="57"/>
      <c r="J21" s="73"/>
      <c r="K21" s="74"/>
    </row>
    <row r="22" spans="1:11" s="12" customFormat="1">
      <c r="A22" s="69">
        <v>11</v>
      </c>
      <c r="B22" s="122" t="s">
        <v>669</v>
      </c>
      <c r="C22" s="126" t="s">
        <v>407</v>
      </c>
      <c r="D22" s="129" t="s">
        <v>163</v>
      </c>
      <c r="E22" s="69">
        <v>62</v>
      </c>
      <c r="F22" s="56" t="str">
        <f t="shared" si="0"/>
        <v>TB</v>
      </c>
      <c r="G22" s="78">
        <v>62</v>
      </c>
      <c r="H22" s="56" t="str">
        <f t="shared" si="1"/>
        <v>TB</v>
      </c>
      <c r="I22" s="57"/>
      <c r="J22" s="73"/>
      <c r="K22" s="74"/>
    </row>
    <row r="23" spans="1:11" s="12" customFormat="1" ht="15.75">
      <c r="A23" s="69">
        <v>12</v>
      </c>
      <c r="B23" s="123" t="s">
        <v>670</v>
      </c>
      <c r="C23" s="127" t="s">
        <v>408</v>
      </c>
      <c r="D23" s="130" t="s">
        <v>163</v>
      </c>
      <c r="E23" s="69">
        <v>0</v>
      </c>
      <c r="F23" s="56" t="str">
        <f t="shared" si="0"/>
        <v>Không XL</v>
      </c>
      <c r="G23" s="78">
        <v>0</v>
      </c>
      <c r="H23" s="56" t="str">
        <f t="shared" si="1"/>
        <v>Không XL</v>
      </c>
      <c r="I23" s="71" t="s">
        <v>713</v>
      </c>
      <c r="J23" s="73"/>
      <c r="K23" s="74"/>
    </row>
    <row r="24" spans="1:11" s="12" customFormat="1">
      <c r="A24" s="69">
        <v>13</v>
      </c>
      <c r="B24" s="122" t="s">
        <v>671</v>
      </c>
      <c r="C24" s="126" t="s">
        <v>409</v>
      </c>
      <c r="D24" s="129" t="s">
        <v>410</v>
      </c>
      <c r="E24" s="69">
        <v>78</v>
      </c>
      <c r="F24" s="56" t="str">
        <f t="shared" si="0"/>
        <v>Khá</v>
      </c>
      <c r="G24" s="78">
        <v>78</v>
      </c>
      <c r="H24" s="56" t="str">
        <f t="shared" si="1"/>
        <v>Khá</v>
      </c>
      <c r="I24" s="14" t="s">
        <v>610</v>
      </c>
      <c r="J24" s="73"/>
      <c r="K24" s="74"/>
    </row>
    <row r="25" spans="1:11" s="12" customFormat="1">
      <c r="A25" s="69">
        <v>14</v>
      </c>
      <c r="B25" s="122" t="s">
        <v>672</v>
      </c>
      <c r="C25" s="126" t="s">
        <v>411</v>
      </c>
      <c r="D25" s="129" t="s">
        <v>169</v>
      </c>
      <c r="E25" s="69">
        <v>68</v>
      </c>
      <c r="F25" s="56" t="str">
        <f t="shared" si="0"/>
        <v>TB</v>
      </c>
      <c r="G25" s="78">
        <v>68</v>
      </c>
      <c r="H25" s="56" t="str">
        <f t="shared" si="1"/>
        <v>TB</v>
      </c>
      <c r="I25" s="14"/>
      <c r="J25" s="75"/>
      <c r="K25" s="124"/>
    </row>
    <row r="26" spans="1:11" s="12" customFormat="1">
      <c r="A26" s="69">
        <v>15</v>
      </c>
      <c r="B26" s="122" t="s">
        <v>673</v>
      </c>
      <c r="C26" s="126" t="s">
        <v>412</v>
      </c>
      <c r="D26" s="129" t="s">
        <v>175</v>
      </c>
      <c r="E26" s="69">
        <v>65</v>
      </c>
      <c r="F26" s="56" t="str">
        <f t="shared" si="0"/>
        <v>TB</v>
      </c>
      <c r="G26" s="78">
        <v>65</v>
      </c>
      <c r="H26" s="56" t="str">
        <f t="shared" si="1"/>
        <v>TB</v>
      </c>
      <c r="I26" s="14"/>
      <c r="J26" s="73"/>
      <c r="K26" s="74"/>
    </row>
    <row r="27" spans="1:11" s="12" customFormat="1">
      <c r="A27" s="69">
        <v>16</v>
      </c>
      <c r="B27" s="122" t="s">
        <v>674</v>
      </c>
      <c r="C27" s="126" t="s">
        <v>413</v>
      </c>
      <c r="D27" s="129" t="s">
        <v>190</v>
      </c>
      <c r="E27" s="69">
        <v>65</v>
      </c>
      <c r="F27" s="56" t="str">
        <f t="shared" si="0"/>
        <v>TB</v>
      </c>
      <c r="G27" s="78">
        <v>65</v>
      </c>
      <c r="H27" s="56" t="str">
        <f t="shared" si="1"/>
        <v>TB</v>
      </c>
      <c r="I27" s="14"/>
      <c r="J27" s="73"/>
      <c r="K27" s="74"/>
    </row>
    <row r="28" spans="1:11" s="12" customFormat="1">
      <c r="A28" s="69">
        <v>17</v>
      </c>
      <c r="B28" s="122" t="s">
        <v>675</v>
      </c>
      <c r="C28" s="126" t="s">
        <v>414</v>
      </c>
      <c r="D28" s="129" t="s">
        <v>164</v>
      </c>
      <c r="E28" s="69">
        <v>67</v>
      </c>
      <c r="F28" s="56" t="str">
        <f t="shared" si="0"/>
        <v>TB</v>
      </c>
      <c r="G28" s="78">
        <v>67</v>
      </c>
      <c r="H28" s="56" t="str">
        <f t="shared" si="1"/>
        <v>TB</v>
      </c>
      <c r="I28" s="14"/>
      <c r="J28" s="73"/>
      <c r="K28" s="74"/>
    </row>
    <row r="29" spans="1:11" s="12" customFormat="1">
      <c r="A29" s="69">
        <v>18</v>
      </c>
      <c r="B29" s="122" t="s">
        <v>676</v>
      </c>
      <c r="C29" s="126" t="s">
        <v>415</v>
      </c>
      <c r="D29" s="129" t="s">
        <v>164</v>
      </c>
      <c r="E29" s="69">
        <v>72</v>
      </c>
      <c r="F29" s="56" t="str">
        <f t="shared" si="0"/>
        <v>Khá</v>
      </c>
      <c r="G29" s="78">
        <v>72</v>
      </c>
      <c r="H29" s="56" t="str">
        <f t="shared" si="1"/>
        <v>Khá</v>
      </c>
      <c r="I29" s="14"/>
      <c r="J29" s="73"/>
      <c r="K29" s="74"/>
    </row>
    <row r="30" spans="1:11" s="12" customFormat="1">
      <c r="A30" s="69">
        <v>19</v>
      </c>
      <c r="B30" s="122" t="s">
        <v>677</v>
      </c>
      <c r="C30" s="126" t="s">
        <v>178</v>
      </c>
      <c r="D30" s="129" t="s">
        <v>164</v>
      </c>
      <c r="E30" s="69">
        <v>65</v>
      </c>
      <c r="F30" s="56" t="str">
        <f t="shared" si="0"/>
        <v>TB</v>
      </c>
      <c r="G30" s="78">
        <v>65</v>
      </c>
      <c r="H30" s="56" t="str">
        <f t="shared" si="1"/>
        <v>TB</v>
      </c>
      <c r="I30" s="14"/>
      <c r="J30" s="73"/>
      <c r="K30" s="74"/>
    </row>
    <row r="31" spans="1:11" s="12" customFormat="1">
      <c r="A31" s="69">
        <v>20</v>
      </c>
      <c r="B31" s="122" t="s">
        <v>678</v>
      </c>
      <c r="C31" s="126" t="s">
        <v>416</v>
      </c>
      <c r="D31" s="129" t="s">
        <v>164</v>
      </c>
      <c r="E31" s="69">
        <v>63</v>
      </c>
      <c r="F31" s="56" t="str">
        <f t="shared" si="0"/>
        <v>TB</v>
      </c>
      <c r="G31" s="78">
        <v>63</v>
      </c>
      <c r="H31" s="56" t="str">
        <f t="shared" si="1"/>
        <v>TB</v>
      </c>
      <c r="I31" s="57"/>
      <c r="J31" s="73"/>
      <c r="K31" s="74"/>
    </row>
    <row r="32" spans="1:11" s="12" customFormat="1">
      <c r="A32" s="69">
        <v>21</v>
      </c>
      <c r="B32" s="122" t="s">
        <v>679</v>
      </c>
      <c r="C32" s="126" t="s">
        <v>417</v>
      </c>
      <c r="D32" s="129" t="s">
        <v>164</v>
      </c>
      <c r="E32" s="69">
        <v>71</v>
      </c>
      <c r="F32" s="56" t="str">
        <f t="shared" si="0"/>
        <v>Khá</v>
      </c>
      <c r="G32" s="78">
        <v>71</v>
      </c>
      <c r="H32" s="56" t="str">
        <f t="shared" si="1"/>
        <v>Khá</v>
      </c>
      <c r="I32" s="14"/>
      <c r="J32" s="73"/>
      <c r="K32" s="74"/>
    </row>
    <row r="33" spans="1:11" s="12" customFormat="1">
      <c r="A33" s="69">
        <v>22</v>
      </c>
      <c r="B33" s="122" t="s">
        <v>680</v>
      </c>
      <c r="C33" s="126" t="s">
        <v>418</v>
      </c>
      <c r="D33" s="129" t="s">
        <v>419</v>
      </c>
      <c r="E33" s="69">
        <v>63</v>
      </c>
      <c r="F33" s="56" t="str">
        <f t="shared" si="0"/>
        <v>TB</v>
      </c>
      <c r="G33" s="78">
        <v>63</v>
      </c>
      <c r="H33" s="56" t="str">
        <f t="shared" si="1"/>
        <v>TB</v>
      </c>
      <c r="I33" s="14"/>
      <c r="J33" s="73"/>
      <c r="K33" s="74"/>
    </row>
    <row r="34" spans="1:11" s="12" customFormat="1">
      <c r="A34" s="69">
        <v>23</v>
      </c>
      <c r="B34" s="122" t="s">
        <v>681</v>
      </c>
      <c r="C34" s="126" t="s">
        <v>420</v>
      </c>
      <c r="D34" s="129" t="s">
        <v>228</v>
      </c>
      <c r="E34" s="69">
        <v>71</v>
      </c>
      <c r="F34" s="56" t="str">
        <f t="shared" si="0"/>
        <v>Khá</v>
      </c>
      <c r="G34" s="78">
        <v>71</v>
      </c>
      <c r="H34" s="56" t="str">
        <f t="shared" si="1"/>
        <v>Khá</v>
      </c>
      <c r="I34" s="14"/>
      <c r="J34" s="73"/>
      <c r="K34" s="74"/>
    </row>
    <row r="35" spans="1:11" s="12" customFormat="1">
      <c r="A35" s="69">
        <v>24</v>
      </c>
      <c r="B35" s="122" t="s">
        <v>682</v>
      </c>
      <c r="C35" s="126" t="s">
        <v>421</v>
      </c>
      <c r="D35" s="129" t="s">
        <v>228</v>
      </c>
      <c r="E35" s="69">
        <v>71</v>
      </c>
      <c r="F35" s="56" t="str">
        <f t="shared" si="0"/>
        <v>Khá</v>
      </c>
      <c r="G35" s="78">
        <v>71</v>
      </c>
      <c r="H35" s="56" t="str">
        <f t="shared" si="1"/>
        <v>Khá</v>
      </c>
      <c r="I35" s="14"/>
      <c r="J35" s="73"/>
      <c r="K35" s="74"/>
    </row>
    <row r="36" spans="1:11" s="12" customFormat="1">
      <c r="A36" s="69">
        <v>25</v>
      </c>
      <c r="B36" s="122" t="s">
        <v>683</v>
      </c>
      <c r="C36" s="126" t="s">
        <v>422</v>
      </c>
      <c r="D36" s="129" t="s">
        <v>228</v>
      </c>
      <c r="E36" s="69">
        <v>73</v>
      </c>
      <c r="F36" s="56" t="str">
        <f t="shared" si="0"/>
        <v>Khá</v>
      </c>
      <c r="G36" s="78">
        <v>73</v>
      </c>
      <c r="H36" s="56" t="str">
        <f t="shared" si="1"/>
        <v>Khá</v>
      </c>
      <c r="I36" s="14" t="s">
        <v>611</v>
      </c>
      <c r="J36" s="73"/>
      <c r="K36" s="74"/>
    </row>
    <row r="37" spans="1:11" s="12" customFormat="1">
      <c r="A37" s="69">
        <v>26</v>
      </c>
      <c r="B37" s="122" t="s">
        <v>684</v>
      </c>
      <c r="C37" s="126" t="s">
        <v>423</v>
      </c>
      <c r="D37" s="129" t="s">
        <v>348</v>
      </c>
      <c r="E37" s="69">
        <v>84</v>
      </c>
      <c r="F37" s="56" t="str">
        <f t="shared" si="0"/>
        <v>Tốt</v>
      </c>
      <c r="G37" s="78">
        <v>84</v>
      </c>
      <c r="H37" s="56" t="str">
        <f t="shared" si="1"/>
        <v>Tốt</v>
      </c>
      <c r="I37" s="14"/>
      <c r="J37" s="75"/>
      <c r="K37" s="124"/>
    </row>
    <row r="38" spans="1:11" s="12" customFormat="1">
      <c r="A38" s="69">
        <v>27</v>
      </c>
      <c r="B38" s="122" t="s">
        <v>685</v>
      </c>
      <c r="C38" s="126" t="s">
        <v>424</v>
      </c>
      <c r="D38" s="129" t="s">
        <v>348</v>
      </c>
      <c r="E38" s="69">
        <v>89</v>
      </c>
      <c r="F38" s="56" t="str">
        <f t="shared" si="0"/>
        <v>Tốt</v>
      </c>
      <c r="G38" s="78">
        <v>89</v>
      </c>
      <c r="H38" s="56" t="str">
        <f t="shared" si="1"/>
        <v>Tốt</v>
      </c>
      <c r="I38" s="14" t="s">
        <v>605</v>
      </c>
      <c r="J38" s="73"/>
      <c r="K38" s="74"/>
    </row>
    <row r="39" spans="1:11" s="12" customFormat="1">
      <c r="A39" s="69">
        <v>28</v>
      </c>
      <c r="B39" s="122" t="s">
        <v>686</v>
      </c>
      <c r="C39" s="126" t="s">
        <v>425</v>
      </c>
      <c r="D39" s="129" t="s">
        <v>192</v>
      </c>
      <c r="E39" s="69">
        <v>67</v>
      </c>
      <c r="F39" s="56" t="str">
        <f t="shared" si="0"/>
        <v>TB</v>
      </c>
      <c r="G39" s="78">
        <v>67</v>
      </c>
      <c r="H39" s="56" t="str">
        <f t="shared" si="1"/>
        <v>TB</v>
      </c>
      <c r="I39" s="14"/>
      <c r="J39" s="75"/>
      <c r="K39" s="124"/>
    </row>
    <row r="40" spans="1:11" s="12" customFormat="1">
      <c r="A40" s="69">
        <v>29</v>
      </c>
      <c r="B40" s="122" t="s">
        <v>687</v>
      </c>
      <c r="C40" s="126" t="s">
        <v>426</v>
      </c>
      <c r="D40" s="129" t="s">
        <v>196</v>
      </c>
      <c r="E40" s="69">
        <v>62</v>
      </c>
      <c r="F40" s="56" t="str">
        <f t="shared" si="0"/>
        <v>TB</v>
      </c>
      <c r="G40" s="78">
        <v>62</v>
      </c>
      <c r="H40" s="56" t="str">
        <f t="shared" si="1"/>
        <v>TB</v>
      </c>
      <c r="I40" s="57"/>
      <c r="J40" s="73"/>
      <c r="K40" s="74"/>
    </row>
    <row r="41" spans="1:11" s="12" customFormat="1">
      <c r="A41" s="69">
        <v>30</v>
      </c>
      <c r="B41" s="122" t="s">
        <v>688</v>
      </c>
      <c r="C41" s="126" t="s">
        <v>427</v>
      </c>
      <c r="D41" s="129" t="s">
        <v>170</v>
      </c>
      <c r="E41" s="69">
        <v>74</v>
      </c>
      <c r="F41" s="56" t="str">
        <f t="shared" si="0"/>
        <v>Khá</v>
      </c>
      <c r="G41" s="78">
        <v>74</v>
      </c>
      <c r="H41" s="56" t="str">
        <f t="shared" si="1"/>
        <v>Khá</v>
      </c>
      <c r="I41" s="57"/>
      <c r="J41" s="73"/>
      <c r="K41" s="74"/>
    </row>
    <row r="42" spans="1:11" s="12" customFormat="1">
      <c r="A42" s="69">
        <v>31</v>
      </c>
      <c r="B42" s="122" t="s">
        <v>689</v>
      </c>
      <c r="C42" s="126" t="s">
        <v>202</v>
      </c>
      <c r="D42" s="129" t="s">
        <v>179</v>
      </c>
      <c r="E42" s="69">
        <v>77</v>
      </c>
      <c r="F42" s="56" t="str">
        <f t="shared" si="0"/>
        <v>Khá</v>
      </c>
      <c r="G42" s="78">
        <v>77</v>
      </c>
      <c r="H42" s="56" t="str">
        <f t="shared" si="1"/>
        <v>Khá</v>
      </c>
      <c r="I42" s="14" t="s">
        <v>609</v>
      </c>
      <c r="J42" s="73"/>
      <c r="K42" s="74"/>
    </row>
    <row r="43" spans="1:11" s="12" customFormat="1">
      <c r="A43" s="69">
        <v>32</v>
      </c>
      <c r="B43" s="122" t="s">
        <v>690</v>
      </c>
      <c r="C43" s="126" t="s">
        <v>428</v>
      </c>
      <c r="D43" s="129" t="s">
        <v>354</v>
      </c>
      <c r="E43" s="69">
        <v>72</v>
      </c>
      <c r="F43" s="56" t="str">
        <f t="shared" si="0"/>
        <v>Khá</v>
      </c>
      <c r="G43" s="78">
        <v>72</v>
      </c>
      <c r="H43" s="56" t="str">
        <f t="shared" si="1"/>
        <v>Khá</v>
      </c>
      <c r="I43" s="14"/>
      <c r="J43" s="73"/>
      <c r="K43" s="74"/>
    </row>
    <row r="44" spans="1:11" s="12" customFormat="1">
      <c r="A44" s="69">
        <v>33</v>
      </c>
      <c r="B44" s="122" t="s">
        <v>691</v>
      </c>
      <c r="C44" s="126" t="s">
        <v>429</v>
      </c>
      <c r="D44" s="129" t="s">
        <v>180</v>
      </c>
      <c r="E44" s="69">
        <v>81</v>
      </c>
      <c r="F44" s="56" t="str">
        <f t="shared" si="0"/>
        <v>Tốt</v>
      </c>
      <c r="G44" s="78">
        <v>81</v>
      </c>
      <c r="H44" s="56" t="str">
        <f t="shared" si="1"/>
        <v>Tốt</v>
      </c>
      <c r="I44" s="14" t="s">
        <v>606</v>
      </c>
      <c r="J44" s="75"/>
      <c r="K44" s="124"/>
    </row>
    <row r="45" spans="1:11" s="12" customFormat="1">
      <c r="A45" s="69">
        <v>34</v>
      </c>
      <c r="B45" s="122" t="s">
        <v>692</v>
      </c>
      <c r="C45" s="126" t="s">
        <v>430</v>
      </c>
      <c r="D45" s="129" t="s">
        <v>181</v>
      </c>
      <c r="E45" s="69">
        <v>67</v>
      </c>
      <c r="F45" s="56" t="str">
        <f t="shared" si="0"/>
        <v>TB</v>
      </c>
      <c r="G45" s="78">
        <v>67</v>
      </c>
      <c r="H45" s="56" t="str">
        <f t="shared" si="1"/>
        <v>TB</v>
      </c>
      <c r="I45" s="14"/>
      <c r="J45" s="73"/>
      <c r="K45" s="74"/>
    </row>
    <row r="46" spans="1:11" s="12" customFormat="1">
      <c r="A46" s="69">
        <v>35</v>
      </c>
      <c r="B46" s="122" t="s">
        <v>693</v>
      </c>
      <c r="C46" s="126" t="s">
        <v>431</v>
      </c>
      <c r="D46" s="129" t="s">
        <v>171</v>
      </c>
      <c r="E46" s="69">
        <v>72</v>
      </c>
      <c r="F46" s="56" t="str">
        <f t="shared" si="0"/>
        <v>Khá</v>
      </c>
      <c r="G46" s="78">
        <v>72</v>
      </c>
      <c r="H46" s="56" t="str">
        <f t="shared" si="1"/>
        <v>Khá</v>
      </c>
      <c r="I46" s="14"/>
      <c r="J46" s="75"/>
      <c r="K46" s="124"/>
    </row>
    <row r="47" spans="1:11" s="12" customFormat="1" ht="15.75">
      <c r="A47" s="69">
        <v>36</v>
      </c>
      <c r="B47" s="123" t="s">
        <v>694</v>
      </c>
      <c r="C47" s="127" t="s">
        <v>432</v>
      </c>
      <c r="D47" s="130" t="s">
        <v>433</v>
      </c>
      <c r="E47" s="69">
        <v>0</v>
      </c>
      <c r="F47" s="56" t="str">
        <f t="shared" si="0"/>
        <v>Không XL</v>
      </c>
      <c r="G47" s="78">
        <v>0</v>
      </c>
      <c r="H47" s="56" t="str">
        <f t="shared" si="1"/>
        <v>Không XL</v>
      </c>
      <c r="I47" s="71" t="s">
        <v>713</v>
      </c>
      <c r="J47" s="73"/>
      <c r="K47" s="74"/>
    </row>
    <row r="48" spans="1:11" s="12" customFormat="1">
      <c r="A48" s="69">
        <v>37</v>
      </c>
      <c r="B48" s="122" t="s">
        <v>695</v>
      </c>
      <c r="C48" s="126" t="s">
        <v>434</v>
      </c>
      <c r="D48" s="129" t="s">
        <v>182</v>
      </c>
      <c r="E48" s="69">
        <v>61</v>
      </c>
      <c r="F48" s="56" t="str">
        <f t="shared" si="0"/>
        <v>TB</v>
      </c>
      <c r="G48" s="78">
        <v>61</v>
      </c>
      <c r="H48" s="56" t="str">
        <f t="shared" si="1"/>
        <v>TB</v>
      </c>
      <c r="I48" s="14"/>
      <c r="J48" s="73"/>
      <c r="K48" s="74"/>
    </row>
    <row r="49" spans="1:11" s="12" customFormat="1" ht="15.75">
      <c r="A49" s="69">
        <v>38</v>
      </c>
      <c r="B49" s="123" t="s">
        <v>696</v>
      </c>
      <c r="C49" s="127" t="s">
        <v>435</v>
      </c>
      <c r="D49" s="130" t="s">
        <v>182</v>
      </c>
      <c r="E49" s="69">
        <v>0</v>
      </c>
      <c r="F49" s="56" t="str">
        <f t="shared" si="0"/>
        <v>Không XL</v>
      </c>
      <c r="G49" s="78">
        <v>0</v>
      </c>
      <c r="H49" s="56" t="str">
        <f t="shared" si="1"/>
        <v>Không XL</v>
      </c>
      <c r="I49" s="71" t="s">
        <v>713</v>
      </c>
      <c r="J49" s="73"/>
      <c r="K49" s="74"/>
    </row>
    <row r="50" spans="1:11" s="12" customFormat="1">
      <c r="A50" s="69">
        <v>39</v>
      </c>
      <c r="B50" s="122" t="s">
        <v>697</v>
      </c>
      <c r="C50" s="126" t="s">
        <v>436</v>
      </c>
      <c r="D50" s="129" t="s">
        <v>437</v>
      </c>
      <c r="E50" s="69">
        <v>67</v>
      </c>
      <c r="F50" s="56" t="str">
        <f t="shared" si="0"/>
        <v>TB</v>
      </c>
      <c r="G50" s="78">
        <v>67</v>
      </c>
      <c r="H50" s="56" t="str">
        <f t="shared" si="1"/>
        <v>TB</v>
      </c>
      <c r="I50" s="14"/>
      <c r="J50" s="73"/>
      <c r="K50" s="74"/>
    </row>
    <row r="51" spans="1:11" s="12" customFormat="1" ht="15.75">
      <c r="A51" s="69">
        <v>40</v>
      </c>
      <c r="B51" s="123" t="s">
        <v>698</v>
      </c>
      <c r="C51" s="127" t="s">
        <v>438</v>
      </c>
      <c r="D51" s="130" t="s">
        <v>241</v>
      </c>
      <c r="E51" s="69">
        <v>0</v>
      </c>
      <c r="F51" s="56" t="str">
        <f t="shared" si="0"/>
        <v>Không XL</v>
      </c>
      <c r="G51" s="78">
        <v>0</v>
      </c>
      <c r="H51" s="56" t="str">
        <f t="shared" si="1"/>
        <v>Không XL</v>
      </c>
      <c r="I51" s="71" t="s">
        <v>713</v>
      </c>
      <c r="J51" s="73"/>
      <c r="K51" s="74"/>
    </row>
    <row r="52" spans="1:11" s="12" customFormat="1">
      <c r="A52" s="69">
        <v>41</v>
      </c>
      <c r="B52" s="122" t="s">
        <v>699</v>
      </c>
      <c r="C52" s="126" t="s">
        <v>439</v>
      </c>
      <c r="D52" s="129" t="s">
        <v>184</v>
      </c>
      <c r="E52" s="69">
        <v>61</v>
      </c>
      <c r="F52" s="56" t="str">
        <f t="shared" si="0"/>
        <v>TB</v>
      </c>
      <c r="G52" s="78">
        <v>61</v>
      </c>
      <c r="H52" s="56" t="str">
        <f t="shared" si="1"/>
        <v>TB</v>
      </c>
      <c r="I52" s="14"/>
      <c r="J52" s="73"/>
      <c r="K52" s="74"/>
    </row>
    <row r="53" spans="1:11" s="12" customFormat="1">
      <c r="A53" s="69">
        <v>42</v>
      </c>
      <c r="B53" s="122" t="s">
        <v>700</v>
      </c>
      <c r="C53" s="126" t="s">
        <v>353</v>
      </c>
      <c r="D53" s="129" t="s">
        <v>184</v>
      </c>
      <c r="E53" s="69">
        <v>82</v>
      </c>
      <c r="F53" s="56" t="str">
        <f t="shared" si="0"/>
        <v>Tốt</v>
      </c>
      <c r="G53" s="78">
        <v>82</v>
      </c>
      <c r="H53" s="56" t="str">
        <f t="shared" si="1"/>
        <v>Tốt</v>
      </c>
      <c r="I53" s="14" t="s">
        <v>608</v>
      </c>
      <c r="J53" s="73"/>
      <c r="K53" s="74"/>
    </row>
    <row r="54" spans="1:11" s="12" customFormat="1">
      <c r="A54" s="69">
        <v>43</v>
      </c>
      <c r="B54" s="122" t="s">
        <v>701</v>
      </c>
      <c r="C54" s="126" t="s">
        <v>440</v>
      </c>
      <c r="D54" s="129" t="s">
        <v>207</v>
      </c>
      <c r="E54" s="69">
        <v>70</v>
      </c>
      <c r="F54" s="56" t="str">
        <f t="shared" si="0"/>
        <v>Khá</v>
      </c>
      <c r="G54" s="78">
        <v>70</v>
      </c>
      <c r="H54" s="56" t="str">
        <f t="shared" si="1"/>
        <v>Khá</v>
      </c>
      <c r="I54" s="14"/>
      <c r="J54" s="73"/>
      <c r="K54" s="74"/>
    </row>
    <row r="55" spans="1:11" s="12" customFormat="1">
      <c r="A55" s="69">
        <v>44</v>
      </c>
      <c r="B55" s="122" t="s">
        <v>702</v>
      </c>
      <c r="C55" s="126" t="s">
        <v>342</v>
      </c>
      <c r="D55" s="129" t="s">
        <v>441</v>
      </c>
      <c r="E55" s="69">
        <v>72</v>
      </c>
      <c r="F55" s="56" t="str">
        <f t="shared" si="0"/>
        <v>Khá</v>
      </c>
      <c r="G55" s="78">
        <v>72</v>
      </c>
      <c r="H55" s="56" t="str">
        <f t="shared" si="1"/>
        <v>Khá</v>
      </c>
      <c r="I55" s="14"/>
      <c r="J55" s="75"/>
      <c r="K55" s="124"/>
    </row>
    <row r="56" spans="1:11" s="12" customFormat="1">
      <c r="A56" s="69">
        <v>45</v>
      </c>
      <c r="B56" s="122" t="s">
        <v>703</v>
      </c>
      <c r="C56" s="126" t="s">
        <v>442</v>
      </c>
      <c r="D56" s="129" t="s">
        <v>443</v>
      </c>
      <c r="E56" s="69">
        <v>62</v>
      </c>
      <c r="F56" s="56" t="str">
        <f t="shared" si="0"/>
        <v>TB</v>
      </c>
      <c r="G56" s="78">
        <v>62</v>
      </c>
      <c r="H56" s="56" t="str">
        <f t="shared" si="1"/>
        <v>TB</v>
      </c>
      <c r="I56" s="14"/>
      <c r="J56" s="73"/>
      <c r="K56" s="74"/>
    </row>
    <row r="57" spans="1:11" s="12" customFormat="1" ht="15.75">
      <c r="A57" s="69">
        <v>46</v>
      </c>
      <c r="B57" s="123" t="s">
        <v>704</v>
      </c>
      <c r="C57" s="127" t="s">
        <v>444</v>
      </c>
      <c r="D57" s="130" t="s">
        <v>445</v>
      </c>
      <c r="E57" s="69">
        <v>0</v>
      </c>
      <c r="F57" s="56" t="str">
        <f t="shared" si="0"/>
        <v>Không XL</v>
      </c>
      <c r="G57" s="78">
        <v>0</v>
      </c>
      <c r="H57" s="56" t="str">
        <f t="shared" si="1"/>
        <v>Không XL</v>
      </c>
      <c r="I57" s="71" t="s">
        <v>713</v>
      </c>
      <c r="J57" s="73"/>
      <c r="K57" s="74"/>
    </row>
    <row r="58" spans="1:11" s="12" customFormat="1">
      <c r="A58" s="69">
        <v>47</v>
      </c>
      <c r="B58" s="122" t="s">
        <v>705</v>
      </c>
      <c r="C58" s="126" t="s">
        <v>446</v>
      </c>
      <c r="D58" s="129" t="s">
        <v>445</v>
      </c>
      <c r="E58" s="69">
        <v>72</v>
      </c>
      <c r="F58" s="56" t="str">
        <f t="shared" si="0"/>
        <v>Khá</v>
      </c>
      <c r="G58" s="78">
        <v>72</v>
      </c>
      <c r="H58" s="56" t="str">
        <f t="shared" si="1"/>
        <v>Khá</v>
      </c>
      <c r="I58" s="57"/>
      <c r="J58" s="73"/>
      <c r="K58" s="74"/>
    </row>
    <row r="59" spans="1:11" s="12" customFormat="1">
      <c r="A59" s="69">
        <v>48</v>
      </c>
      <c r="B59" s="122" t="s">
        <v>706</v>
      </c>
      <c r="C59" s="126" t="s">
        <v>447</v>
      </c>
      <c r="D59" s="129" t="s">
        <v>166</v>
      </c>
      <c r="E59" s="69">
        <v>78</v>
      </c>
      <c r="F59" s="56" t="str">
        <f t="shared" si="0"/>
        <v>Khá</v>
      </c>
      <c r="G59" s="78">
        <v>78</v>
      </c>
      <c r="H59" s="56" t="str">
        <f t="shared" si="1"/>
        <v>Khá</v>
      </c>
      <c r="I59" s="14"/>
    </row>
    <row r="60" spans="1:11" s="12" customFormat="1">
      <c r="A60" s="69">
        <v>49</v>
      </c>
      <c r="B60" s="122" t="s">
        <v>707</v>
      </c>
      <c r="C60" s="126" t="s">
        <v>448</v>
      </c>
      <c r="D60" s="129" t="s">
        <v>166</v>
      </c>
      <c r="E60" s="69">
        <v>69</v>
      </c>
      <c r="F60" s="56" t="str">
        <f t="shared" si="0"/>
        <v>TB</v>
      </c>
      <c r="G60" s="78">
        <v>69</v>
      </c>
      <c r="H60" s="56" t="str">
        <f t="shared" si="1"/>
        <v>TB</v>
      </c>
      <c r="I60" s="57"/>
    </row>
    <row r="61" spans="1:11" s="12" customFormat="1">
      <c r="A61" s="69">
        <v>50</v>
      </c>
      <c r="B61" s="125" t="s">
        <v>708</v>
      </c>
      <c r="C61" s="128" t="s">
        <v>449</v>
      </c>
      <c r="D61" s="131" t="s">
        <v>316</v>
      </c>
      <c r="E61" s="69">
        <v>80</v>
      </c>
      <c r="F61" s="56" t="str">
        <f t="shared" si="0"/>
        <v>Tốt</v>
      </c>
      <c r="G61" s="78">
        <v>80</v>
      </c>
      <c r="H61" s="56" t="str">
        <f t="shared" si="1"/>
        <v>Tốt</v>
      </c>
      <c r="I61" s="57"/>
    </row>
    <row r="62" spans="1:11" s="12" customFormat="1" ht="15.75">
      <c r="A62" s="69">
        <v>51</v>
      </c>
      <c r="B62" s="123" t="s">
        <v>709</v>
      </c>
      <c r="C62" s="127" t="s">
        <v>214</v>
      </c>
      <c r="D62" s="130" t="s">
        <v>205</v>
      </c>
      <c r="E62" s="69">
        <v>0</v>
      </c>
      <c r="F62" s="56" t="str">
        <f t="shared" si="0"/>
        <v>Không XL</v>
      </c>
      <c r="G62" s="78">
        <v>0</v>
      </c>
      <c r="H62" s="56" t="str">
        <f t="shared" si="1"/>
        <v>Không XL</v>
      </c>
      <c r="I62" s="71" t="s">
        <v>713</v>
      </c>
    </row>
    <row r="63" spans="1:11" s="12" customFormat="1">
      <c r="A63" s="69">
        <v>52</v>
      </c>
      <c r="B63" s="122" t="s">
        <v>710</v>
      </c>
      <c r="C63" s="126" t="s">
        <v>450</v>
      </c>
      <c r="D63" s="129" t="s">
        <v>172</v>
      </c>
      <c r="E63" s="69">
        <v>70</v>
      </c>
      <c r="F63" s="56" t="str">
        <f t="shared" si="0"/>
        <v>Khá</v>
      </c>
      <c r="G63" s="78">
        <v>70</v>
      </c>
      <c r="H63" s="56" t="str">
        <f t="shared" si="1"/>
        <v>Khá</v>
      </c>
      <c r="I63" s="14"/>
    </row>
    <row r="64" spans="1:11" s="12" customFormat="1" ht="15.75">
      <c r="A64" s="69">
        <v>53</v>
      </c>
      <c r="B64" s="123" t="s">
        <v>711</v>
      </c>
      <c r="C64" s="127" t="s">
        <v>451</v>
      </c>
      <c r="D64" s="130" t="s">
        <v>219</v>
      </c>
      <c r="E64" s="69">
        <v>0</v>
      </c>
      <c r="F64" s="56" t="str">
        <f t="shared" si="0"/>
        <v>Không XL</v>
      </c>
      <c r="G64" s="78">
        <v>0</v>
      </c>
      <c r="H64" s="56" t="str">
        <f t="shared" si="1"/>
        <v>Không XL</v>
      </c>
      <c r="I64" s="71" t="s">
        <v>713</v>
      </c>
    </row>
    <row r="65" spans="1:10" s="12" customFormat="1">
      <c r="A65" s="69">
        <v>54</v>
      </c>
      <c r="B65" s="122" t="s">
        <v>712</v>
      </c>
      <c r="C65" s="126" t="s">
        <v>452</v>
      </c>
      <c r="D65" s="129" t="s">
        <v>453</v>
      </c>
      <c r="E65" s="69">
        <v>59</v>
      </c>
      <c r="F65" s="56" t="str">
        <f t="shared" si="0"/>
        <v>TB</v>
      </c>
      <c r="G65" s="78">
        <v>59</v>
      </c>
      <c r="H65" s="56" t="str">
        <f t="shared" si="1"/>
        <v>TB</v>
      </c>
      <c r="I65" s="14"/>
    </row>
    <row r="66" spans="1:10" ht="15.75">
      <c r="A66" s="46"/>
      <c r="B66" s="46"/>
      <c r="C66" s="112" t="s">
        <v>146</v>
      </c>
      <c r="D66" s="112"/>
      <c r="E66" s="112"/>
      <c r="F66" s="112"/>
      <c r="G66" s="112"/>
      <c r="H66" s="112"/>
      <c r="I66" s="112"/>
    </row>
    <row r="67" spans="1:10">
      <c r="C67" s="113" t="s">
        <v>147</v>
      </c>
      <c r="D67" s="114"/>
      <c r="E67" s="117" t="s">
        <v>142</v>
      </c>
      <c r="F67" s="118"/>
      <c r="G67" s="117" t="s">
        <v>143</v>
      </c>
      <c r="H67" s="118"/>
      <c r="I67" s="119" t="s">
        <v>13</v>
      </c>
    </row>
    <row r="68" spans="1:10" s="12" customFormat="1">
      <c r="C68" s="115"/>
      <c r="D68" s="116"/>
      <c r="E68" s="52" t="s">
        <v>148</v>
      </c>
      <c r="F68" s="19" t="s">
        <v>149</v>
      </c>
      <c r="G68" s="52" t="s">
        <v>148</v>
      </c>
      <c r="H68" s="19" t="s">
        <v>149</v>
      </c>
      <c r="I68" s="120"/>
    </row>
    <row r="69" spans="1:10">
      <c r="C69" s="94" t="s">
        <v>150</v>
      </c>
      <c r="D69" s="95"/>
      <c r="E69" s="58">
        <f>COUNTIF(F12:F65,"Xuất sắc")</f>
        <v>0</v>
      </c>
      <c r="F69" s="132">
        <f>E69*100/$A$65</f>
        <v>0</v>
      </c>
      <c r="G69" s="58">
        <f>COUNTIF(H12:H65,"Xuất sắc")</f>
        <v>0</v>
      </c>
      <c r="H69" s="132">
        <f>G69*100/$A$65</f>
        <v>0</v>
      </c>
      <c r="I69" s="60"/>
    </row>
    <row r="70" spans="1:10">
      <c r="C70" s="94" t="s">
        <v>151</v>
      </c>
      <c r="D70" s="95"/>
      <c r="E70" s="58">
        <f>COUNTIF(F12:F65,"Tốt")</f>
        <v>6</v>
      </c>
      <c r="F70" s="132">
        <f>E70*100/$A$65</f>
        <v>11.111111111111111</v>
      </c>
      <c r="G70" s="58">
        <f>COUNTIF(H12:H65,"Tốt")</f>
        <v>6</v>
      </c>
      <c r="H70" s="132">
        <f>G70*100/$A$65</f>
        <v>11.111111111111111</v>
      </c>
      <c r="I70" s="60"/>
    </row>
    <row r="71" spans="1:10">
      <c r="C71" s="94" t="s">
        <v>152</v>
      </c>
      <c r="D71" s="95"/>
      <c r="E71" s="58">
        <f>COUNTIF(F12:F65,"Khá")</f>
        <v>19</v>
      </c>
      <c r="F71" s="132">
        <f>E71*100/$A$65</f>
        <v>35.185185185185183</v>
      </c>
      <c r="G71" s="58">
        <f>COUNTIF(H12:H65,"Khá")</f>
        <v>19</v>
      </c>
      <c r="H71" s="132">
        <f>G71*100/$A$65</f>
        <v>35.185185185185183</v>
      </c>
      <c r="I71" s="60"/>
    </row>
    <row r="72" spans="1:10">
      <c r="C72" s="94" t="s">
        <v>153</v>
      </c>
      <c r="D72" s="95"/>
      <c r="E72" s="58">
        <f>COUNTIF(F12:F65,"TB")</f>
        <v>21</v>
      </c>
      <c r="F72" s="132">
        <f>E72*100/$A$65</f>
        <v>38.888888888888886</v>
      </c>
      <c r="G72" s="58">
        <f>COUNTIF(H12:H65,"TB")</f>
        <v>21</v>
      </c>
      <c r="H72" s="132">
        <f>G72*100/$A$65</f>
        <v>38.888888888888886</v>
      </c>
      <c r="I72" s="60"/>
    </row>
    <row r="73" spans="1:10">
      <c r="C73" s="94" t="s">
        <v>154</v>
      </c>
      <c r="D73" s="95"/>
      <c r="E73" s="58">
        <f>COUNTIF(F12:F65,"Yếu")</f>
        <v>0</v>
      </c>
      <c r="F73" s="132">
        <f>E73*100/$A$65</f>
        <v>0</v>
      </c>
      <c r="G73" s="58">
        <f>COUNTIF(H12:H65,"Yếu")</f>
        <v>0</v>
      </c>
      <c r="H73" s="132">
        <f>G73*100/$A$65</f>
        <v>0</v>
      </c>
      <c r="I73" s="60"/>
    </row>
    <row r="74" spans="1:10" ht="15.75" thickBot="1">
      <c r="C74" s="96" t="s">
        <v>155</v>
      </c>
      <c r="D74" s="97"/>
      <c r="E74" s="61">
        <f>COUNTIF(F12:F65,"Không XL")</f>
        <v>8</v>
      </c>
      <c r="F74" s="133">
        <f>E74*100/$A$65</f>
        <v>14.814814814814815</v>
      </c>
      <c r="G74" s="61">
        <f>COUNTIF(H12:H65,"Không XL")</f>
        <v>8</v>
      </c>
      <c r="H74" s="133">
        <f>G74*100/$A$65</f>
        <v>14.814814814814815</v>
      </c>
      <c r="I74" s="63"/>
    </row>
    <row r="75" spans="1:10">
      <c r="C75" s="68"/>
      <c r="D75" s="68"/>
      <c r="F75" s="64"/>
    </row>
    <row r="76" spans="1:10" ht="15.75">
      <c r="E76" s="98" t="s">
        <v>714</v>
      </c>
      <c r="F76" s="98"/>
      <c r="G76" s="98"/>
      <c r="H76" s="98"/>
      <c r="I76" s="98"/>
    </row>
    <row r="77" spans="1:10">
      <c r="A77" s="91" t="s">
        <v>157</v>
      </c>
      <c r="B77" s="91"/>
      <c r="C77" s="91"/>
      <c r="D77" s="91"/>
      <c r="E77" s="91"/>
      <c r="F77" s="91" t="s">
        <v>142</v>
      </c>
      <c r="G77" s="91"/>
      <c r="H77" s="91"/>
      <c r="I77" s="65" t="s">
        <v>158</v>
      </c>
      <c r="J77" s="65"/>
    </row>
    <row r="81" spans="1:1">
      <c r="A81" s="4">
        <v>1</v>
      </c>
    </row>
  </sheetData>
  <mergeCells count="30">
    <mergeCell ref="A2:D2"/>
    <mergeCell ref="E2:I2"/>
    <mergeCell ref="A3:D3"/>
    <mergeCell ref="E3:I3"/>
    <mergeCell ref="A4:D4"/>
    <mergeCell ref="E4:I4"/>
    <mergeCell ref="C69:D69"/>
    <mergeCell ref="A5:D5"/>
    <mergeCell ref="A6:I6"/>
    <mergeCell ref="A7:I7"/>
    <mergeCell ref="A8:I8"/>
    <mergeCell ref="A10:A11"/>
    <mergeCell ref="B10:B11"/>
    <mergeCell ref="C10:D11"/>
    <mergeCell ref="E10:F10"/>
    <mergeCell ref="G10:H10"/>
    <mergeCell ref="I10:I11"/>
    <mergeCell ref="C66:I66"/>
    <mergeCell ref="C67:D68"/>
    <mergeCell ref="E67:F67"/>
    <mergeCell ref="G67:H67"/>
    <mergeCell ref="I67:I68"/>
    <mergeCell ref="A77:E77"/>
    <mergeCell ref="F77:H77"/>
    <mergeCell ref="C70:D70"/>
    <mergeCell ref="C71:D71"/>
    <mergeCell ref="C72:D72"/>
    <mergeCell ref="C73:D73"/>
    <mergeCell ref="C74:D74"/>
    <mergeCell ref="E76:I76"/>
  </mergeCells>
  <conditionalFormatting sqref="F12:F65 H12:H65">
    <cfRule type="cellIs" dxfId="9" priority="1" stopIfTrue="1" operator="equal">
      <formula>"SVG"</formula>
    </cfRule>
    <cfRule type="cellIs" dxfId="8" priority="2" stopIfTrue="1" operator="equal">
      <formula>"SVXS"</formula>
    </cfRule>
  </conditionalFormatting>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
  <sheetViews>
    <sheetView topLeftCell="A13" workbookViewId="0">
      <selection activeCell="A8" sqref="A8:I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1" t="s">
        <v>134</v>
      </c>
      <c r="B2" s="121"/>
      <c r="C2" s="121"/>
      <c r="D2" s="121"/>
      <c r="E2" s="92" t="s">
        <v>135</v>
      </c>
      <c r="F2" s="92"/>
      <c r="G2" s="92"/>
      <c r="H2" s="92"/>
      <c r="I2" s="92"/>
      <c r="J2" s="3"/>
      <c r="K2" s="3"/>
      <c r="L2" s="3"/>
      <c r="M2" s="3"/>
      <c r="N2" s="3"/>
      <c r="O2" s="3"/>
      <c r="P2" s="3"/>
      <c r="Q2" s="3"/>
      <c r="R2" s="3"/>
      <c r="S2" s="3"/>
      <c r="T2" s="3"/>
    </row>
    <row r="3" spans="1:20" ht="17.100000000000001" customHeight="1">
      <c r="A3" s="92" t="s">
        <v>136</v>
      </c>
      <c r="B3" s="92"/>
      <c r="C3" s="92"/>
      <c r="D3" s="92"/>
      <c r="E3" s="93" t="s">
        <v>137</v>
      </c>
      <c r="F3" s="93"/>
      <c r="G3" s="93"/>
      <c r="H3" s="93"/>
      <c r="I3" s="93"/>
      <c r="J3" s="3"/>
      <c r="K3" s="3"/>
      <c r="L3" s="3"/>
      <c r="M3" s="3"/>
      <c r="N3" s="3"/>
      <c r="O3" s="3"/>
      <c r="P3" s="3"/>
      <c r="Q3" s="3"/>
      <c r="R3" s="3"/>
      <c r="S3" s="3"/>
      <c r="T3" s="3"/>
    </row>
    <row r="4" spans="1:20" ht="17.100000000000001" customHeight="1">
      <c r="A4" s="92" t="s">
        <v>138</v>
      </c>
      <c r="B4" s="92"/>
      <c r="C4" s="92"/>
      <c r="D4" s="92"/>
      <c r="E4" s="91"/>
      <c r="F4" s="91"/>
      <c r="G4" s="91"/>
      <c r="H4" s="91"/>
      <c r="I4" s="91"/>
      <c r="J4" s="3"/>
      <c r="K4" s="3"/>
      <c r="L4" s="3"/>
      <c r="M4" s="3"/>
      <c r="N4" s="3"/>
      <c r="O4" s="3"/>
      <c r="P4" s="3"/>
      <c r="Q4" s="3"/>
      <c r="R4" s="3"/>
      <c r="S4" s="3"/>
      <c r="T4" s="3"/>
    </row>
    <row r="5" spans="1:20" s="49" customFormat="1" ht="12" customHeight="1">
      <c r="A5" s="99"/>
      <c r="B5" s="99"/>
      <c r="C5" s="99"/>
      <c r="D5" s="99"/>
      <c r="E5" s="48"/>
      <c r="J5" s="48"/>
      <c r="K5" s="48"/>
      <c r="L5" s="48"/>
      <c r="M5" s="48"/>
      <c r="N5" s="48"/>
      <c r="O5" s="48"/>
      <c r="P5" s="48"/>
      <c r="Q5" s="48"/>
      <c r="R5" s="48"/>
      <c r="S5" s="48"/>
      <c r="T5" s="48"/>
    </row>
    <row r="6" spans="1:20" ht="24.95" customHeight="1">
      <c r="A6" s="100" t="s">
        <v>139</v>
      </c>
      <c r="B6" s="100"/>
      <c r="C6" s="100"/>
      <c r="D6" s="100"/>
      <c r="E6" s="100"/>
      <c r="F6" s="100"/>
      <c r="G6" s="100"/>
      <c r="H6" s="100"/>
      <c r="I6" s="100"/>
      <c r="J6" s="5"/>
      <c r="K6" s="5"/>
      <c r="L6" s="5"/>
      <c r="M6" s="5"/>
      <c r="N6" s="5"/>
      <c r="O6" s="5"/>
      <c r="P6" s="5"/>
      <c r="Q6" s="5"/>
      <c r="R6" s="5"/>
      <c r="S6" s="5"/>
      <c r="T6" s="5"/>
    </row>
    <row r="7" spans="1:20" s="8" customFormat="1" ht="20.100000000000001" customHeight="1">
      <c r="A7" s="100" t="s">
        <v>643</v>
      </c>
      <c r="B7" s="100"/>
      <c r="C7" s="100"/>
      <c r="D7" s="100"/>
      <c r="E7" s="100"/>
      <c r="F7" s="100"/>
      <c r="G7" s="100"/>
      <c r="H7" s="100"/>
      <c r="I7" s="100"/>
      <c r="J7" s="50"/>
      <c r="K7" s="50"/>
      <c r="L7" s="50"/>
      <c r="M7" s="50"/>
      <c r="N7" s="50"/>
      <c r="O7" s="50"/>
      <c r="P7" s="50"/>
      <c r="Q7" s="50"/>
      <c r="R7" s="50"/>
      <c r="S7" s="50"/>
      <c r="T7" s="50"/>
    </row>
    <row r="8" spans="1:20" s="8" customFormat="1" ht="18" customHeight="1">
      <c r="A8" s="101" t="s">
        <v>642</v>
      </c>
      <c r="B8" s="101"/>
      <c r="C8" s="101"/>
      <c r="D8" s="101"/>
      <c r="E8" s="101"/>
      <c r="F8" s="101"/>
      <c r="G8" s="101"/>
      <c r="H8" s="101"/>
      <c r="I8" s="101"/>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02" t="s">
        <v>0</v>
      </c>
      <c r="B10" s="102" t="s">
        <v>140</v>
      </c>
      <c r="C10" s="105" t="s">
        <v>141</v>
      </c>
      <c r="D10" s="106"/>
      <c r="E10" s="109" t="s">
        <v>142</v>
      </c>
      <c r="F10" s="110"/>
      <c r="G10" s="109" t="s">
        <v>143</v>
      </c>
      <c r="H10" s="110"/>
      <c r="I10" s="111" t="s">
        <v>13</v>
      </c>
    </row>
    <row r="11" spans="1:20" s="12" customFormat="1" ht="30" customHeight="1">
      <c r="A11" s="103"/>
      <c r="B11" s="104"/>
      <c r="C11" s="107"/>
      <c r="D11" s="108"/>
      <c r="E11" s="52" t="s">
        <v>144</v>
      </c>
      <c r="F11" s="52" t="s">
        <v>145</v>
      </c>
      <c r="G11" s="52" t="s">
        <v>144</v>
      </c>
      <c r="H11" s="52" t="s">
        <v>145</v>
      </c>
      <c r="I11" s="103"/>
    </row>
    <row r="12" spans="1:20" s="12" customFormat="1" ht="17.45" customHeight="1">
      <c r="A12" s="69">
        <v>1</v>
      </c>
      <c r="B12" s="53" t="s">
        <v>613</v>
      </c>
      <c r="C12" s="54" t="s">
        <v>454</v>
      </c>
      <c r="D12" s="55" t="s">
        <v>227</v>
      </c>
      <c r="E12" s="77">
        <v>78</v>
      </c>
      <c r="F12" s="56" t="str">
        <f>IF(AND(E12&gt;=90),"Xuất sắc",IF(AND(E12&gt;=80),"Tốt",IF(AND(E12&gt;=70),"Khá",IF(AND(E12&gt;=60),"TB",IF(AND(E12&gt;=50),"TB",IF(AND(E12&lt;50),IF(AND(E12&gt;0),"Yếu",IF(AND(E12=0),"Không XL"," "))))))))</f>
        <v>Khá</v>
      </c>
      <c r="G12" s="77">
        <v>78</v>
      </c>
      <c r="H12" s="56" t="str">
        <f>IF(AND(G12&gt;=90),"Xuất sắc",IF(AND(G12&gt;=80),"Tốt",IF(AND(G12&gt;=70),"Khá",IF(AND(G12&gt;=60),"TB",IF(AND(G12&gt;=50),"TB",IF(AND(G12&lt;50),IF(AND(G12&gt;0),"Yếu",IF(AND(G12=0),"Không XL"," "))))))))</f>
        <v>Khá</v>
      </c>
      <c r="I12" s="57"/>
    </row>
    <row r="13" spans="1:20" s="12" customFormat="1" ht="17.45" customHeight="1">
      <c r="A13" s="69">
        <v>2</v>
      </c>
      <c r="B13" s="53" t="s">
        <v>614</v>
      </c>
      <c r="C13" s="54" t="s">
        <v>455</v>
      </c>
      <c r="D13" s="55" t="s">
        <v>215</v>
      </c>
      <c r="E13" s="77">
        <v>74</v>
      </c>
      <c r="F13" s="56" t="str">
        <f t="shared" ref="F13:F39" si="0">IF(AND(E13&gt;=90),"Xuất sắc",IF(AND(E13&gt;=80),"Tốt",IF(AND(E13&gt;=70),"Khá",IF(AND(E13&gt;=60),"TB",IF(AND(E13&gt;=50),"TB",IF(AND(E13&lt;50),IF(AND(E13&gt;0),"Yếu",IF(AND(E13=0),"Không XL"," "))))))))</f>
        <v>Khá</v>
      </c>
      <c r="G13" s="77">
        <v>74</v>
      </c>
      <c r="H13" s="56" t="str">
        <f t="shared" ref="H13:H39" si="1">IF(AND(G13&gt;=90),"Xuất sắc",IF(AND(G13&gt;=80),"Tốt",IF(AND(G13&gt;=70),"Khá",IF(AND(G13&gt;=60),"TB",IF(AND(G13&gt;=50),"TB",IF(AND(G13&lt;50),IF(AND(G13&gt;0),"Yếu",IF(AND(G13=0),"Không XL"," "))))))))</f>
        <v>Khá</v>
      </c>
      <c r="I13" s="57"/>
    </row>
    <row r="14" spans="1:20" s="12" customFormat="1" ht="17.45" customHeight="1">
      <c r="A14" s="69">
        <v>3</v>
      </c>
      <c r="B14" s="53" t="s">
        <v>615</v>
      </c>
      <c r="C14" s="54" t="s">
        <v>456</v>
      </c>
      <c r="D14" s="55" t="s">
        <v>161</v>
      </c>
      <c r="E14" s="77">
        <v>80</v>
      </c>
      <c r="F14" s="56" t="str">
        <f t="shared" si="0"/>
        <v>Tốt</v>
      </c>
      <c r="G14" s="77">
        <v>80</v>
      </c>
      <c r="H14" s="56" t="str">
        <f t="shared" si="1"/>
        <v>Tốt</v>
      </c>
      <c r="I14" s="57"/>
    </row>
    <row r="15" spans="1:20" s="12" customFormat="1" ht="17.45" customHeight="1">
      <c r="A15" s="69">
        <v>4</v>
      </c>
      <c r="B15" s="53" t="s">
        <v>616</v>
      </c>
      <c r="C15" s="54" t="s">
        <v>457</v>
      </c>
      <c r="D15" s="55" t="s">
        <v>161</v>
      </c>
      <c r="E15" s="77">
        <v>83</v>
      </c>
      <c r="F15" s="56" t="str">
        <f t="shared" si="0"/>
        <v>Tốt</v>
      </c>
      <c r="G15" s="77">
        <v>83</v>
      </c>
      <c r="H15" s="56" t="str">
        <f t="shared" si="1"/>
        <v>Tốt</v>
      </c>
      <c r="I15" s="14"/>
    </row>
    <row r="16" spans="1:20" s="12" customFormat="1" ht="17.45" customHeight="1">
      <c r="A16" s="69">
        <v>5</v>
      </c>
      <c r="B16" s="53" t="s">
        <v>617</v>
      </c>
      <c r="C16" s="54" t="s">
        <v>458</v>
      </c>
      <c r="D16" s="55" t="s">
        <v>161</v>
      </c>
      <c r="E16" s="77">
        <v>79</v>
      </c>
      <c r="F16" s="56" t="str">
        <f t="shared" si="0"/>
        <v>Khá</v>
      </c>
      <c r="G16" s="77">
        <v>79</v>
      </c>
      <c r="H16" s="56" t="str">
        <f t="shared" si="1"/>
        <v>Khá</v>
      </c>
      <c r="I16" s="14"/>
    </row>
    <row r="17" spans="1:9" s="12" customFormat="1">
      <c r="A17" s="69">
        <v>6</v>
      </c>
      <c r="B17" s="53" t="s">
        <v>618</v>
      </c>
      <c r="C17" s="54" t="s">
        <v>459</v>
      </c>
      <c r="D17" s="55" t="s">
        <v>210</v>
      </c>
      <c r="E17" s="77">
        <v>67</v>
      </c>
      <c r="F17" s="56" t="str">
        <f t="shared" si="0"/>
        <v>TB</v>
      </c>
      <c r="G17" s="77">
        <v>67</v>
      </c>
      <c r="H17" s="56" t="str">
        <f t="shared" si="1"/>
        <v>TB</v>
      </c>
      <c r="I17" s="14"/>
    </row>
    <row r="18" spans="1:9" s="12" customFormat="1">
      <c r="A18" s="69">
        <v>7</v>
      </c>
      <c r="B18" s="53" t="s">
        <v>619</v>
      </c>
      <c r="C18" s="54" t="s">
        <v>460</v>
      </c>
      <c r="D18" s="55" t="s">
        <v>461</v>
      </c>
      <c r="E18" s="77">
        <v>77</v>
      </c>
      <c r="F18" s="56" t="str">
        <f t="shared" si="0"/>
        <v>Khá</v>
      </c>
      <c r="G18" s="77">
        <v>77</v>
      </c>
      <c r="H18" s="56" t="str">
        <f t="shared" si="1"/>
        <v>Khá</v>
      </c>
      <c r="I18" s="14"/>
    </row>
    <row r="19" spans="1:9" s="12" customFormat="1">
      <c r="A19" s="69">
        <v>8</v>
      </c>
      <c r="B19" s="53" t="s">
        <v>620</v>
      </c>
      <c r="C19" s="54" t="s">
        <v>462</v>
      </c>
      <c r="D19" s="55" t="s">
        <v>463</v>
      </c>
      <c r="E19" s="77">
        <v>82</v>
      </c>
      <c r="F19" s="56" t="str">
        <f t="shared" si="0"/>
        <v>Tốt</v>
      </c>
      <c r="G19" s="77">
        <v>82</v>
      </c>
      <c r="H19" s="56" t="str">
        <f t="shared" si="1"/>
        <v>Tốt</v>
      </c>
      <c r="I19" s="14"/>
    </row>
    <row r="20" spans="1:9" s="12" customFormat="1">
      <c r="A20" s="69">
        <v>9</v>
      </c>
      <c r="B20" s="53" t="s">
        <v>621</v>
      </c>
      <c r="C20" s="54" t="s">
        <v>464</v>
      </c>
      <c r="D20" s="55" t="s">
        <v>163</v>
      </c>
      <c r="E20" s="77">
        <v>76</v>
      </c>
      <c r="F20" s="56" t="str">
        <f t="shared" si="0"/>
        <v>Khá</v>
      </c>
      <c r="G20" s="77">
        <v>76</v>
      </c>
      <c r="H20" s="56" t="str">
        <f t="shared" si="1"/>
        <v>Khá</v>
      </c>
      <c r="I20" s="57"/>
    </row>
    <row r="21" spans="1:9" s="12" customFormat="1">
      <c r="A21" s="69">
        <v>10</v>
      </c>
      <c r="B21" s="53" t="s">
        <v>622</v>
      </c>
      <c r="C21" s="54" t="s">
        <v>466</v>
      </c>
      <c r="D21" s="55" t="s">
        <v>221</v>
      </c>
      <c r="E21" s="77">
        <v>74</v>
      </c>
      <c r="F21" s="56" t="str">
        <f t="shared" si="0"/>
        <v>Khá</v>
      </c>
      <c r="G21" s="77">
        <v>74</v>
      </c>
      <c r="H21" s="56" t="str">
        <f t="shared" si="1"/>
        <v>Khá</v>
      </c>
      <c r="I21" s="57"/>
    </row>
    <row r="22" spans="1:9" s="12" customFormat="1">
      <c r="A22" s="69">
        <v>11</v>
      </c>
      <c r="B22" s="53" t="s">
        <v>623</v>
      </c>
      <c r="C22" s="54" t="s">
        <v>467</v>
      </c>
      <c r="D22" s="55" t="s">
        <v>167</v>
      </c>
      <c r="E22" s="77">
        <v>67</v>
      </c>
      <c r="F22" s="56" t="str">
        <f t="shared" si="0"/>
        <v>TB</v>
      </c>
      <c r="G22" s="77">
        <v>67</v>
      </c>
      <c r="H22" s="56" t="str">
        <f t="shared" si="1"/>
        <v>TB</v>
      </c>
      <c r="I22" s="57"/>
    </row>
    <row r="23" spans="1:9" s="12" customFormat="1">
      <c r="A23" s="69">
        <v>12</v>
      </c>
      <c r="B23" s="53" t="s">
        <v>624</v>
      </c>
      <c r="C23" s="54" t="s">
        <v>468</v>
      </c>
      <c r="D23" s="55" t="s">
        <v>164</v>
      </c>
      <c r="E23" s="77">
        <v>78</v>
      </c>
      <c r="F23" s="56" t="str">
        <f t="shared" si="0"/>
        <v>Khá</v>
      </c>
      <c r="G23" s="77">
        <v>78</v>
      </c>
      <c r="H23" s="56" t="str">
        <f t="shared" si="1"/>
        <v>Khá</v>
      </c>
      <c r="I23" s="14"/>
    </row>
    <row r="24" spans="1:9" s="12" customFormat="1">
      <c r="A24" s="69">
        <v>13</v>
      </c>
      <c r="B24" s="53" t="s">
        <v>625</v>
      </c>
      <c r="C24" s="54" t="s">
        <v>469</v>
      </c>
      <c r="D24" s="55" t="s">
        <v>196</v>
      </c>
      <c r="E24" s="77">
        <v>76</v>
      </c>
      <c r="F24" s="56" t="str">
        <f t="shared" si="0"/>
        <v>Khá</v>
      </c>
      <c r="G24" s="77">
        <v>76</v>
      </c>
      <c r="H24" s="56" t="str">
        <f t="shared" si="1"/>
        <v>Khá</v>
      </c>
      <c r="I24" s="14"/>
    </row>
    <row r="25" spans="1:9" s="12" customFormat="1">
      <c r="A25" s="69">
        <v>14</v>
      </c>
      <c r="B25" s="53" t="s">
        <v>626</v>
      </c>
      <c r="C25" s="54" t="s">
        <v>470</v>
      </c>
      <c r="D25" s="55" t="s">
        <v>471</v>
      </c>
      <c r="E25" s="77">
        <v>64</v>
      </c>
      <c r="F25" s="56" t="str">
        <f t="shared" si="0"/>
        <v>TB</v>
      </c>
      <c r="G25" s="77">
        <v>64</v>
      </c>
      <c r="H25" s="56" t="str">
        <f t="shared" si="1"/>
        <v>TB</v>
      </c>
      <c r="I25" s="14"/>
    </row>
    <row r="26" spans="1:9" s="12" customFormat="1">
      <c r="A26" s="69">
        <v>15</v>
      </c>
      <c r="B26" s="53" t="s">
        <v>627</v>
      </c>
      <c r="C26" s="54" t="s">
        <v>472</v>
      </c>
      <c r="D26" s="55" t="s">
        <v>222</v>
      </c>
      <c r="E26" s="77">
        <v>81</v>
      </c>
      <c r="F26" s="56" t="str">
        <f t="shared" si="0"/>
        <v>Tốt</v>
      </c>
      <c r="G26" s="77">
        <v>81</v>
      </c>
      <c r="H26" s="56" t="str">
        <f t="shared" si="1"/>
        <v>Tốt</v>
      </c>
      <c r="I26" s="14"/>
    </row>
    <row r="27" spans="1:9" s="12" customFormat="1">
      <c r="A27" s="69">
        <v>16</v>
      </c>
      <c r="B27" s="53" t="s">
        <v>628</v>
      </c>
      <c r="C27" s="54" t="s">
        <v>473</v>
      </c>
      <c r="D27" s="55" t="s">
        <v>223</v>
      </c>
      <c r="E27" s="77">
        <v>78</v>
      </c>
      <c r="F27" s="56" t="str">
        <f t="shared" si="0"/>
        <v>Khá</v>
      </c>
      <c r="G27" s="77">
        <v>78</v>
      </c>
      <c r="H27" s="56" t="str">
        <f t="shared" si="1"/>
        <v>Khá</v>
      </c>
      <c r="I27" s="14" t="s">
        <v>605</v>
      </c>
    </row>
    <row r="28" spans="1:9" s="12" customFormat="1">
      <c r="A28" s="69">
        <v>17</v>
      </c>
      <c r="B28" s="53" t="s">
        <v>629</v>
      </c>
      <c r="C28" s="54" t="s">
        <v>474</v>
      </c>
      <c r="D28" s="55" t="s">
        <v>223</v>
      </c>
      <c r="E28" s="77">
        <v>64</v>
      </c>
      <c r="F28" s="56" t="str">
        <f t="shared" si="0"/>
        <v>TB</v>
      </c>
      <c r="G28" s="77">
        <v>64</v>
      </c>
      <c r="H28" s="56" t="str">
        <f t="shared" si="1"/>
        <v>TB</v>
      </c>
      <c r="I28" s="14"/>
    </row>
    <row r="29" spans="1:9" s="12" customFormat="1">
      <c r="A29" s="69">
        <v>18</v>
      </c>
      <c r="B29" s="53" t="s">
        <v>630</v>
      </c>
      <c r="C29" s="54" t="s">
        <v>475</v>
      </c>
      <c r="D29" s="55" t="s">
        <v>476</v>
      </c>
      <c r="E29" s="77">
        <v>68</v>
      </c>
      <c r="F29" s="56" t="str">
        <f t="shared" si="0"/>
        <v>TB</v>
      </c>
      <c r="G29" s="77">
        <v>68</v>
      </c>
      <c r="H29" s="56" t="str">
        <f t="shared" si="1"/>
        <v>TB</v>
      </c>
      <c r="I29" s="14"/>
    </row>
    <row r="30" spans="1:9" s="12" customFormat="1">
      <c r="A30" s="69">
        <v>19</v>
      </c>
      <c r="B30" s="53" t="s">
        <v>631</v>
      </c>
      <c r="C30" s="54" t="s">
        <v>477</v>
      </c>
      <c r="D30" s="55" t="s">
        <v>478</v>
      </c>
      <c r="E30" s="77">
        <v>69</v>
      </c>
      <c r="F30" s="56" t="str">
        <f t="shared" si="0"/>
        <v>TB</v>
      </c>
      <c r="G30" s="77">
        <v>69</v>
      </c>
      <c r="H30" s="56" t="str">
        <f t="shared" si="1"/>
        <v>TB</v>
      </c>
      <c r="I30" s="14"/>
    </row>
    <row r="31" spans="1:9" s="12" customFormat="1">
      <c r="A31" s="69">
        <v>20</v>
      </c>
      <c r="B31" s="53" t="s">
        <v>632</v>
      </c>
      <c r="C31" s="54" t="s">
        <v>479</v>
      </c>
      <c r="D31" s="55" t="s">
        <v>241</v>
      </c>
      <c r="E31" s="77">
        <v>77</v>
      </c>
      <c r="F31" s="56" t="str">
        <f t="shared" si="0"/>
        <v>Khá</v>
      </c>
      <c r="G31" s="77">
        <v>77</v>
      </c>
      <c r="H31" s="56" t="str">
        <f t="shared" si="1"/>
        <v>Khá</v>
      </c>
      <c r="I31" s="57"/>
    </row>
    <row r="32" spans="1:9" s="12" customFormat="1">
      <c r="A32" s="69">
        <v>21</v>
      </c>
      <c r="B32" s="53" t="s">
        <v>633</v>
      </c>
      <c r="C32" s="54" t="s">
        <v>480</v>
      </c>
      <c r="D32" s="55" t="s">
        <v>481</v>
      </c>
      <c r="E32" s="77">
        <v>68</v>
      </c>
      <c r="F32" s="56" t="str">
        <f t="shared" si="0"/>
        <v>TB</v>
      </c>
      <c r="G32" s="77">
        <v>68</v>
      </c>
      <c r="H32" s="56" t="str">
        <f t="shared" si="1"/>
        <v>TB</v>
      </c>
      <c r="I32" s="14"/>
    </row>
    <row r="33" spans="1:11" s="12" customFormat="1">
      <c r="A33" s="69">
        <v>22</v>
      </c>
      <c r="B33" s="53" t="s">
        <v>634</v>
      </c>
      <c r="C33" s="54" t="s">
        <v>482</v>
      </c>
      <c r="D33" s="55" t="s">
        <v>369</v>
      </c>
      <c r="E33" s="77">
        <v>70</v>
      </c>
      <c r="F33" s="56" t="str">
        <f t="shared" si="0"/>
        <v>Khá</v>
      </c>
      <c r="G33" s="77">
        <v>70</v>
      </c>
      <c r="H33" s="56" t="str">
        <f t="shared" si="1"/>
        <v>Khá</v>
      </c>
      <c r="I33" s="14"/>
    </row>
    <row r="34" spans="1:11" s="12" customFormat="1">
      <c r="A34" s="69">
        <v>23</v>
      </c>
      <c r="B34" s="53" t="s">
        <v>635</v>
      </c>
      <c r="C34" s="54" t="s">
        <v>483</v>
      </c>
      <c r="D34" s="55" t="s">
        <v>369</v>
      </c>
      <c r="E34" s="77">
        <v>68</v>
      </c>
      <c r="F34" s="56" t="str">
        <f t="shared" si="0"/>
        <v>TB</v>
      </c>
      <c r="G34" s="77">
        <v>68</v>
      </c>
      <c r="H34" s="56" t="str">
        <f t="shared" si="1"/>
        <v>TB</v>
      </c>
      <c r="I34" s="14"/>
    </row>
    <row r="35" spans="1:11" s="12" customFormat="1">
      <c r="A35" s="69">
        <v>24</v>
      </c>
      <c r="B35" s="53" t="s">
        <v>636</v>
      </c>
      <c r="C35" s="54" t="s">
        <v>454</v>
      </c>
      <c r="D35" s="55" t="s">
        <v>369</v>
      </c>
      <c r="E35" s="77">
        <v>67</v>
      </c>
      <c r="F35" s="56" t="str">
        <f t="shared" si="0"/>
        <v>TB</v>
      </c>
      <c r="G35" s="77">
        <v>67</v>
      </c>
      <c r="H35" s="56" t="str">
        <f t="shared" si="1"/>
        <v>TB</v>
      </c>
      <c r="I35" s="14"/>
    </row>
    <row r="36" spans="1:11" s="12" customFormat="1">
      <c r="A36" s="69">
        <v>25</v>
      </c>
      <c r="B36" s="53" t="s">
        <v>637</v>
      </c>
      <c r="C36" s="54" t="s">
        <v>484</v>
      </c>
      <c r="D36" s="55" t="s">
        <v>485</v>
      </c>
      <c r="E36" s="77">
        <v>74</v>
      </c>
      <c r="F36" s="56" t="str">
        <f t="shared" si="0"/>
        <v>Khá</v>
      </c>
      <c r="G36" s="77">
        <v>74</v>
      </c>
      <c r="H36" s="56" t="str">
        <f t="shared" si="1"/>
        <v>Khá</v>
      </c>
      <c r="I36" s="14"/>
    </row>
    <row r="37" spans="1:11" s="12" customFormat="1">
      <c r="A37" s="69">
        <v>26</v>
      </c>
      <c r="B37" s="53" t="s">
        <v>638</v>
      </c>
      <c r="C37" s="54" t="s">
        <v>457</v>
      </c>
      <c r="D37" s="55" t="s">
        <v>187</v>
      </c>
      <c r="E37" s="77">
        <v>83</v>
      </c>
      <c r="F37" s="56" t="str">
        <f t="shared" si="0"/>
        <v>Tốt</v>
      </c>
      <c r="G37" s="77">
        <v>83</v>
      </c>
      <c r="H37" s="56" t="str">
        <f t="shared" si="1"/>
        <v>Tốt</v>
      </c>
      <c r="I37" s="14" t="s">
        <v>607</v>
      </c>
      <c r="J37" s="75"/>
      <c r="K37" s="76"/>
    </row>
    <row r="38" spans="1:11" s="12" customFormat="1">
      <c r="A38" s="69">
        <v>27</v>
      </c>
      <c r="B38" s="53" t="s">
        <v>639</v>
      </c>
      <c r="C38" s="54" t="s">
        <v>486</v>
      </c>
      <c r="D38" s="55" t="s">
        <v>217</v>
      </c>
      <c r="E38" s="77">
        <v>74</v>
      </c>
      <c r="F38" s="56" t="str">
        <f t="shared" si="0"/>
        <v>Khá</v>
      </c>
      <c r="G38" s="77">
        <v>74</v>
      </c>
      <c r="H38" s="56" t="str">
        <f t="shared" si="1"/>
        <v>Khá</v>
      </c>
      <c r="I38" s="57"/>
      <c r="J38" s="73"/>
      <c r="K38" s="74"/>
    </row>
    <row r="39" spans="1:11" s="12" customFormat="1">
      <c r="A39" s="69">
        <v>28</v>
      </c>
      <c r="B39" s="53" t="s">
        <v>640</v>
      </c>
      <c r="C39" s="54" t="s">
        <v>232</v>
      </c>
      <c r="D39" s="55" t="s">
        <v>487</v>
      </c>
      <c r="E39" s="77">
        <v>72</v>
      </c>
      <c r="F39" s="56" t="str">
        <f t="shared" si="0"/>
        <v>Khá</v>
      </c>
      <c r="G39" s="77">
        <v>72</v>
      </c>
      <c r="H39" s="56" t="str">
        <f t="shared" si="1"/>
        <v>Khá</v>
      </c>
      <c r="I39" s="14"/>
      <c r="J39" s="73"/>
      <c r="K39" s="74"/>
    </row>
    <row r="40" spans="1:11" ht="15.75">
      <c r="A40" s="46"/>
      <c r="B40" s="46"/>
      <c r="C40" s="112" t="s">
        <v>146</v>
      </c>
      <c r="D40" s="112"/>
      <c r="E40" s="112"/>
      <c r="F40" s="112"/>
      <c r="G40" s="112"/>
      <c r="H40" s="112"/>
      <c r="I40" s="112"/>
    </row>
    <row r="41" spans="1:11">
      <c r="C41" s="113" t="s">
        <v>147</v>
      </c>
      <c r="D41" s="114"/>
      <c r="E41" s="117" t="s">
        <v>142</v>
      </c>
      <c r="F41" s="118"/>
      <c r="G41" s="117" t="s">
        <v>143</v>
      </c>
      <c r="H41" s="118"/>
      <c r="I41" s="119" t="s">
        <v>13</v>
      </c>
    </row>
    <row r="42" spans="1:11" s="12" customFormat="1">
      <c r="C42" s="115"/>
      <c r="D42" s="116"/>
      <c r="E42" s="52" t="s">
        <v>148</v>
      </c>
      <c r="F42" s="19" t="s">
        <v>149</v>
      </c>
      <c r="G42" s="52" t="s">
        <v>148</v>
      </c>
      <c r="H42" s="19" t="s">
        <v>149</v>
      </c>
      <c r="I42" s="120"/>
    </row>
    <row r="43" spans="1:11">
      <c r="C43" s="94" t="s">
        <v>150</v>
      </c>
      <c r="D43" s="95"/>
      <c r="E43" s="58">
        <f>COUNTIF(F12:F39,"Xuất sắc")</f>
        <v>0</v>
      </c>
      <c r="F43" s="59">
        <f t="shared" ref="F43:F48" si="2">E43*100/$A$39</f>
        <v>0</v>
      </c>
      <c r="G43" s="58">
        <f>COUNTIF(H12:H39,"Xuất sắc")</f>
        <v>0</v>
      </c>
      <c r="H43" s="59">
        <f t="shared" ref="H43:H48" si="3">G43*100/$A$39</f>
        <v>0</v>
      </c>
      <c r="I43" s="60"/>
    </row>
    <row r="44" spans="1:11">
      <c r="C44" s="94" t="s">
        <v>151</v>
      </c>
      <c r="D44" s="95"/>
      <c r="E44" s="58">
        <f>COUNTIF(F12:F39,"Tốt")</f>
        <v>5</v>
      </c>
      <c r="F44" s="59">
        <f t="shared" si="2"/>
        <v>17.857142857142858</v>
      </c>
      <c r="G44" s="58">
        <f>COUNTIF(H12:H39,"Tốt")</f>
        <v>5</v>
      </c>
      <c r="H44" s="59">
        <f t="shared" si="3"/>
        <v>17.857142857142858</v>
      </c>
      <c r="I44" s="60"/>
    </row>
    <row r="45" spans="1:11">
      <c r="C45" s="94" t="s">
        <v>152</v>
      </c>
      <c r="D45" s="95"/>
      <c r="E45" s="58">
        <f>COUNTIF(F12:F39,"Khá")</f>
        <v>14</v>
      </c>
      <c r="F45" s="59">
        <f t="shared" si="2"/>
        <v>50</v>
      </c>
      <c r="G45" s="58">
        <f>COUNTIF(H12:H39,"Khá")</f>
        <v>14</v>
      </c>
      <c r="H45" s="59">
        <f t="shared" si="3"/>
        <v>50</v>
      </c>
      <c r="I45" s="60"/>
    </row>
    <row r="46" spans="1:11">
      <c r="C46" s="94" t="s">
        <v>153</v>
      </c>
      <c r="D46" s="95"/>
      <c r="E46" s="58">
        <f>COUNTIF(F12:F39,"TB")</f>
        <v>9</v>
      </c>
      <c r="F46" s="59">
        <f t="shared" si="2"/>
        <v>32.142857142857146</v>
      </c>
      <c r="G46" s="58">
        <f>COUNTIF(H12:H39,"TB")</f>
        <v>9</v>
      </c>
      <c r="H46" s="59">
        <f t="shared" si="3"/>
        <v>32.142857142857146</v>
      </c>
      <c r="I46" s="60"/>
    </row>
    <row r="47" spans="1:11">
      <c r="C47" s="94" t="s">
        <v>154</v>
      </c>
      <c r="D47" s="95"/>
      <c r="E47" s="58">
        <f>COUNTIF(F12:F39,"Yếu")</f>
        <v>0</v>
      </c>
      <c r="F47" s="59">
        <f t="shared" si="2"/>
        <v>0</v>
      </c>
      <c r="G47" s="58">
        <f>COUNTIF(H12:H39,"Yếu")</f>
        <v>0</v>
      </c>
      <c r="H47" s="59">
        <f t="shared" si="3"/>
        <v>0</v>
      </c>
      <c r="I47" s="60"/>
    </row>
    <row r="48" spans="1:11" ht="15.75" thickBot="1">
      <c r="C48" s="96" t="s">
        <v>155</v>
      </c>
      <c r="D48" s="97"/>
      <c r="E48" s="61">
        <f>COUNTIF(F12:F39,"Không XL")</f>
        <v>0</v>
      </c>
      <c r="F48" s="62">
        <f t="shared" si="2"/>
        <v>0</v>
      </c>
      <c r="G48" s="61">
        <f>COUNTIF(H12:H39,"Không XL")</f>
        <v>0</v>
      </c>
      <c r="H48" s="62">
        <f t="shared" si="3"/>
        <v>0</v>
      </c>
      <c r="I48" s="63"/>
    </row>
    <row r="49" spans="1:10">
      <c r="C49" s="68"/>
      <c r="D49" s="68"/>
      <c r="F49" s="64"/>
    </row>
    <row r="50" spans="1:10" ht="15.75">
      <c r="E50" s="98" t="s">
        <v>641</v>
      </c>
      <c r="F50" s="98"/>
      <c r="G50" s="98"/>
      <c r="H50" s="98"/>
      <c r="I50" s="98"/>
    </row>
    <row r="51" spans="1:10">
      <c r="A51" s="91" t="s">
        <v>157</v>
      </c>
      <c r="B51" s="91"/>
      <c r="C51" s="91"/>
      <c r="D51" s="91"/>
      <c r="E51" s="91"/>
      <c r="F51" s="91" t="s">
        <v>142</v>
      </c>
      <c r="G51" s="91"/>
      <c r="H51" s="91"/>
      <c r="I51" s="65" t="s">
        <v>158</v>
      </c>
      <c r="J51" s="65"/>
    </row>
    <row r="55" spans="1:10">
      <c r="A55" s="4">
        <v>1</v>
      </c>
    </row>
  </sheetData>
  <mergeCells count="30">
    <mergeCell ref="A2:D2"/>
    <mergeCell ref="E2:I2"/>
    <mergeCell ref="A3:D3"/>
    <mergeCell ref="E3:I3"/>
    <mergeCell ref="A4:D4"/>
    <mergeCell ref="E4:I4"/>
    <mergeCell ref="C43:D43"/>
    <mergeCell ref="A5:D5"/>
    <mergeCell ref="A6:I6"/>
    <mergeCell ref="A7:I7"/>
    <mergeCell ref="A8:I8"/>
    <mergeCell ref="A10:A11"/>
    <mergeCell ref="B10:B11"/>
    <mergeCell ref="C10:D11"/>
    <mergeCell ref="E10:F10"/>
    <mergeCell ref="G10:H10"/>
    <mergeCell ref="I10:I11"/>
    <mergeCell ref="C40:I40"/>
    <mergeCell ref="C41:D42"/>
    <mergeCell ref="E41:F41"/>
    <mergeCell ref="G41:H41"/>
    <mergeCell ref="I41:I42"/>
    <mergeCell ref="A51:E51"/>
    <mergeCell ref="F51:H51"/>
    <mergeCell ref="C44:D44"/>
    <mergeCell ref="C45:D45"/>
    <mergeCell ref="C46:D46"/>
    <mergeCell ref="C47:D47"/>
    <mergeCell ref="C48:D48"/>
    <mergeCell ref="E50:I50"/>
  </mergeCells>
  <conditionalFormatting sqref="F12:F39 H12:H39">
    <cfRule type="cellIs" dxfId="7" priority="1" stopIfTrue="1" operator="equal">
      <formula>"SVG"</formula>
    </cfRule>
    <cfRule type="cellIs" dxfId="6" priority="2" stopIfTrue="1" operator="equal">
      <formula>"SVXS"</formula>
    </cfRule>
  </conditionalFormatting>
  <pageMargins left="0.3" right="0.23" top="0.2" bottom="0.16" header="0.16" footer="0.16"/>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6"/>
  <sheetViews>
    <sheetView workbookViewId="0">
      <selection activeCell="H17" sqref="H1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1" t="s">
        <v>134</v>
      </c>
      <c r="B2" s="121"/>
      <c r="C2" s="121"/>
      <c r="D2" s="121"/>
      <c r="E2" s="92" t="s">
        <v>135</v>
      </c>
      <c r="F2" s="92"/>
      <c r="G2" s="92"/>
      <c r="H2" s="92"/>
      <c r="I2" s="92"/>
      <c r="J2" s="3"/>
      <c r="K2" s="3"/>
      <c r="L2" s="3"/>
      <c r="M2" s="3"/>
      <c r="N2" s="3"/>
      <c r="O2" s="3"/>
      <c r="P2" s="3"/>
      <c r="Q2" s="3"/>
      <c r="R2" s="3"/>
      <c r="S2" s="3"/>
      <c r="T2" s="3"/>
    </row>
    <row r="3" spans="1:20" ht="17.100000000000001" customHeight="1">
      <c r="A3" s="92" t="s">
        <v>136</v>
      </c>
      <c r="B3" s="92"/>
      <c r="C3" s="92"/>
      <c r="D3" s="92"/>
      <c r="E3" s="93" t="s">
        <v>137</v>
      </c>
      <c r="F3" s="93"/>
      <c r="G3" s="93"/>
      <c r="H3" s="93"/>
      <c r="I3" s="93"/>
      <c r="J3" s="3"/>
      <c r="K3" s="3"/>
      <c r="L3" s="3"/>
      <c r="M3" s="3"/>
      <c r="N3" s="3"/>
      <c r="O3" s="3"/>
      <c r="P3" s="3"/>
      <c r="Q3" s="3"/>
      <c r="R3" s="3"/>
      <c r="S3" s="3"/>
      <c r="T3" s="3"/>
    </row>
    <row r="4" spans="1:20" ht="17.100000000000001" customHeight="1">
      <c r="A4" s="92" t="s">
        <v>138</v>
      </c>
      <c r="B4" s="92"/>
      <c r="C4" s="92"/>
      <c r="D4" s="92"/>
      <c r="E4" s="91"/>
      <c r="F4" s="91"/>
      <c r="G4" s="91"/>
      <c r="H4" s="91"/>
      <c r="I4" s="91"/>
      <c r="J4" s="3"/>
      <c r="K4" s="3"/>
      <c r="L4" s="3"/>
      <c r="M4" s="3"/>
      <c r="N4" s="3"/>
      <c r="O4" s="3"/>
      <c r="P4" s="3"/>
      <c r="Q4" s="3"/>
      <c r="R4" s="3"/>
      <c r="S4" s="3"/>
      <c r="T4" s="3"/>
    </row>
    <row r="5" spans="1:20" s="49" customFormat="1" ht="12" customHeight="1">
      <c r="A5" s="99"/>
      <c r="B5" s="99"/>
      <c r="C5" s="99"/>
      <c r="D5" s="99"/>
      <c r="E5" s="48"/>
      <c r="J5" s="48"/>
      <c r="K5" s="48"/>
      <c r="L5" s="48"/>
      <c r="M5" s="48"/>
      <c r="N5" s="48"/>
      <c r="O5" s="48"/>
      <c r="P5" s="48"/>
      <c r="Q5" s="48"/>
      <c r="R5" s="48"/>
      <c r="S5" s="48"/>
      <c r="T5" s="48"/>
    </row>
    <row r="6" spans="1:20" ht="24.95" customHeight="1">
      <c r="A6" s="100" t="s">
        <v>139</v>
      </c>
      <c r="B6" s="100"/>
      <c r="C6" s="100"/>
      <c r="D6" s="100"/>
      <c r="E6" s="100"/>
      <c r="F6" s="100"/>
      <c r="G6" s="100"/>
      <c r="H6" s="100"/>
      <c r="I6" s="100"/>
      <c r="J6" s="5"/>
      <c r="K6" s="5"/>
      <c r="L6" s="5"/>
      <c r="M6" s="5"/>
      <c r="N6" s="5"/>
      <c r="O6" s="5"/>
      <c r="P6" s="5"/>
      <c r="Q6" s="5"/>
      <c r="R6" s="5"/>
      <c r="S6" s="5"/>
      <c r="T6" s="5"/>
    </row>
    <row r="7" spans="1:20" s="8" customFormat="1" ht="20.100000000000001" customHeight="1">
      <c r="A7" s="100" t="s">
        <v>643</v>
      </c>
      <c r="B7" s="100"/>
      <c r="C7" s="100"/>
      <c r="D7" s="100"/>
      <c r="E7" s="100"/>
      <c r="F7" s="100"/>
      <c r="G7" s="100"/>
      <c r="H7" s="100"/>
      <c r="I7" s="100"/>
      <c r="J7" s="50"/>
      <c r="K7" s="50"/>
      <c r="L7" s="50"/>
      <c r="M7" s="50"/>
      <c r="N7" s="50"/>
      <c r="O7" s="50"/>
      <c r="P7" s="50"/>
      <c r="Q7" s="50"/>
      <c r="R7" s="50"/>
      <c r="S7" s="50"/>
      <c r="T7" s="50"/>
    </row>
    <row r="8" spans="1:20" s="8" customFormat="1" ht="18" customHeight="1">
      <c r="A8" s="101" t="s">
        <v>539</v>
      </c>
      <c r="B8" s="101"/>
      <c r="C8" s="101"/>
      <c r="D8" s="101"/>
      <c r="E8" s="101"/>
      <c r="F8" s="101"/>
      <c r="G8" s="101"/>
      <c r="H8" s="101"/>
      <c r="I8" s="101"/>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02" t="s">
        <v>0</v>
      </c>
      <c r="B10" s="102" t="s">
        <v>140</v>
      </c>
      <c r="C10" s="105" t="s">
        <v>141</v>
      </c>
      <c r="D10" s="106"/>
      <c r="E10" s="109" t="s">
        <v>142</v>
      </c>
      <c r="F10" s="110"/>
      <c r="G10" s="109" t="s">
        <v>143</v>
      </c>
      <c r="H10" s="110"/>
      <c r="I10" s="111" t="s">
        <v>13</v>
      </c>
    </row>
    <row r="11" spans="1:20" s="12" customFormat="1" ht="30" customHeight="1">
      <c r="A11" s="103"/>
      <c r="B11" s="104"/>
      <c r="C11" s="107"/>
      <c r="D11" s="108"/>
      <c r="E11" s="52" t="s">
        <v>144</v>
      </c>
      <c r="F11" s="52" t="s">
        <v>145</v>
      </c>
      <c r="G11" s="52" t="s">
        <v>144</v>
      </c>
      <c r="H11" s="52" t="s">
        <v>145</v>
      </c>
      <c r="I11" s="103"/>
    </row>
    <row r="12" spans="1:20" s="12" customFormat="1" ht="17.45" customHeight="1">
      <c r="A12" s="69">
        <v>1</v>
      </c>
      <c r="B12" s="53">
        <v>22005817</v>
      </c>
      <c r="C12" s="54" t="s">
        <v>488</v>
      </c>
      <c r="D12" s="55" t="s">
        <v>215</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57"/>
    </row>
    <row r="13" spans="1:20" s="12" customFormat="1" ht="17.45" customHeight="1">
      <c r="A13" s="69">
        <v>2</v>
      </c>
      <c r="B13" s="53">
        <v>22000282</v>
      </c>
      <c r="C13" s="54" t="s">
        <v>489</v>
      </c>
      <c r="D13" s="55" t="s">
        <v>161</v>
      </c>
      <c r="E13" s="69"/>
      <c r="F13" s="66" t="str">
        <f t="shared" ref="F13:F60" si="0">IF(AND(E13&gt;=90),"Xuất sắc",IF(AND(E13&gt;=80),"Tốt",IF(AND(E13&gt;=70),"Khá",IF(AND(E13&gt;=60),"TB",IF(AND(E13&gt;=50),"TB",IF(AND(E13&lt;50),IF(AND(E13&gt;0),"Yếu",IF(AND(E13=0),"Không XL"," "))))))))</f>
        <v>Không XL</v>
      </c>
      <c r="G13" s="69"/>
      <c r="H13" s="66" t="str">
        <f t="shared" ref="H13:H60" si="1">IF(AND(G13&gt;=90),"Xuất sắc",IF(AND(G13&gt;=80),"Tốt",IF(AND(G13&gt;=70),"Khá",IF(AND(G13&gt;=60),"TB",IF(AND(G13&gt;=50),"TB",IF(AND(G13&lt;50),IF(AND(G13&gt;0),"Yếu",IF(AND(G13=0),"Không XL"," "))))))))</f>
        <v>Không XL</v>
      </c>
      <c r="I13" s="57"/>
    </row>
    <row r="14" spans="1:20" s="12" customFormat="1" ht="17.45" customHeight="1">
      <c r="A14" s="69">
        <v>3</v>
      </c>
      <c r="B14" s="53">
        <v>22005818</v>
      </c>
      <c r="C14" s="54" t="s">
        <v>490</v>
      </c>
      <c r="D14" s="55" t="s">
        <v>210</v>
      </c>
      <c r="E14" s="69"/>
      <c r="F14" s="66" t="str">
        <f t="shared" si="0"/>
        <v>Không XL</v>
      </c>
      <c r="G14" s="69"/>
      <c r="H14" s="66" t="str">
        <f t="shared" si="1"/>
        <v>Không XL</v>
      </c>
      <c r="I14" s="57"/>
    </row>
    <row r="15" spans="1:20" s="12" customFormat="1" ht="17.45" customHeight="1">
      <c r="A15" s="69">
        <v>4</v>
      </c>
      <c r="B15" s="53">
        <v>22005819</v>
      </c>
      <c r="C15" s="54" t="s">
        <v>351</v>
      </c>
      <c r="D15" s="55" t="s">
        <v>293</v>
      </c>
      <c r="E15" s="69"/>
      <c r="F15" s="66" t="str">
        <f t="shared" si="0"/>
        <v>Không XL</v>
      </c>
      <c r="G15" s="69"/>
      <c r="H15" s="66" t="str">
        <f t="shared" si="1"/>
        <v>Không XL</v>
      </c>
      <c r="I15" s="14"/>
    </row>
    <row r="16" spans="1:20" s="12" customFormat="1" ht="17.45" customHeight="1">
      <c r="A16" s="69">
        <v>5</v>
      </c>
      <c r="B16" s="53">
        <v>22005808</v>
      </c>
      <c r="C16" s="54" t="s">
        <v>491</v>
      </c>
      <c r="D16" s="55" t="s">
        <v>465</v>
      </c>
      <c r="E16" s="69"/>
      <c r="F16" s="66" t="str">
        <f t="shared" si="0"/>
        <v>Không XL</v>
      </c>
      <c r="G16" s="69"/>
      <c r="H16" s="66" t="str">
        <f t="shared" si="1"/>
        <v>Không XL</v>
      </c>
      <c r="I16" s="14"/>
    </row>
    <row r="17" spans="1:9" s="12" customFormat="1">
      <c r="A17" s="69">
        <v>6</v>
      </c>
      <c r="B17" s="53">
        <v>22005820</v>
      </c>
      <c r="C17" s="54" t="s">
        <v>194</v>
      </c>
      <c r="D17" s="55" t="s">
        <v>492</v>
      </c>
      <c r="E17" s="69"/>
      <c r="F17" s="66" t="str">
        <f t="shared" si="0"/>
        <v>Không XL</v>
      </c>
      <c r="G17" s="69"/>
      <c r="H17" s="66" t="str">
        <f t="shared" si="1"/>
        <v>Không XL</v>
      </c>
      <c r="I17" s="14"/>
    </row>
    <row r="18" spans="1:9" s="12" customFormat="1">
      <c r="A18" s="69">
        <v>7</v>
      </c>
      <c r="B18" s="53">
        <v>22005568</v>
      </c>
      <c r="C18" s="54" t="s">
        <v>493</v>
      </c>
      <c r="D18" s="55" t="s">
        <v>169</v>
      </c>
      <c r="E18" s="69"/>
      <c r="F18" s="66" t="str">
        <f t="shared" si="0"/>
        <v>Không XL</v>
      </c>
      <c r="G18" s="69"/>
      <c r="H18" s="66" t="str">
        <f t="shared" si="1"/>
        <v>Không XL</v>
      </c>
      <c r="I18" s="14"/>
    </row>
    <row r="19" spans="1:9" s="12" customFormat="1">
      <c r="A19" s="69">
        <v>8</v>
      </c>
      <c r="B19" s="53">
        <v>22005553</v>
      </c>
      <c r="C19" s="54" t="s">
        <v>191</v>
      </c>
      <c r="D19" s="55" t="s">
        <v>169</v>
      </c>
      <c r="E19" s="69"/>
      <c r="F19" s="66" t="str">
        <f t="shared" si="0"/>
        <v>Không XL</v>
      </c>
      <c r="G19" s="69"/>
      <c r="H19" s="66" t="str">
        <f t="shared" si="1"/>
        <v>Không XL</v>
      </c>
      <c r="I19" s="14"/>
    </row>
    <row r="20" spans="1:9" s="12" customFormat="1">
      <c r="A20" s="69">
        <v>9</v>
      </c>
      <c r="B20" s="53">
        <v>22005821</v>
      </c>
      <c r="C20" s="54" t="s">
        <v>494</v>
      </c>
      <c r="D20" s="55" t="s">
        <v>221</v>
      </c>
      <c r="E20" s="69"/>
      <c r="F20" s="66" t="str">
        <f t="shared" si="0"/>
        <v>Không XL</v>
      </c>
      <c r="G20" s="69"/>
      <c r="H20" s="66" t="str">
        <f t="shared" si="1"/>
        <v>Không XL</v>
      </c>
      <c r="I20" s="57"/>
    </row>
    <row r="21" spans="1:9" s="12" customFormat="1">
      <c r="A21" s="69">
        <v>10</v>
      </c>
      <c r="B21" s="53">
        <v>22005822</v>
      </c>
      <c r="C21" s="54" t="s">
        <v>495</v>
      </c>
      <c r="D21" s="55" t="s">
        <v>221</v>
      </c>
      <c r="E21" s="69"/>
      <c r="F21" s="66" t="str">
        <f t="shared" si="0"/>
        <v>Không XL</v>
      </c>
      <c r="G21" s="69"/>
      <c r="H21" s="66" t="str">
        <f t="shared" si="1"/>
        <v>Không XL</v>
      </c>
      <c r="I21" s="57"/>
    </row>
    <row r="22" spans="1:9" s="12" customFormat="1">
      <c r="A22" s="69">
        <v>11</v>
      </c>
      <c r="B22" s="53">
        <v>22005809</v>
      </c>
      <c r="C22" s="54" t="s">
        <v>496</v>
      </c>
      <c r="D22" s="55" t="s">
        <v>206</v>
      </c>
      <c r="E22" s="69"/>
      <c r="F22" s="66" t="str">
        <f t="shared" si="0"/>
        <v>Không XL</v>
      </c>
      <c r="G22" s="69"/>
      <c r="H22" s="66" t="str">
        <f t="shared" si="1"/>
        <v>Không XL</v>
      </c>
      <c r="I22" s="57"/>
    </row>
    <row r="23" spans="1:9" s="12" customFormat="1">
      <c r="A23" s="69">
        <v>12</v>
      </c>
      <c r="B23" s="53">
        <v>22005552</v>
      </c>
      <c r="C23" s="54" t="s">
        <v>497</v>
      </c>
      <c r="D23" s="55" t="s">
        <v>164</v>
      </c>
      <c r="E23" s="69"/>
      <c r="F23" s="66" t="str">
        <f t="shared" si="0"/>
        <v>Không XL</v>
      </c>
      <c r="G23" s="69"/>
      <c r="H23" s="66" t="str">
        <f t="shared" si="1"/>
        <v>Không XL</v>
      </c>
      <c r="I23" s="14"/>
    </row>
    <row r="24" spans="1:9" s="12" customFormat="1">
      <c r="A24" s="69">
        <v>13</v>
      </c>
      <c r="B24" s="53">
        <v>22005829</v>
      </c>
      <c r="C24" s="54" t="s">
        <v>498</v>
      </c>
      <c r="D24" s="55" t="s">
        <v>419</v>
      </c>
      <c r="E24" s="69"/>
      <c r="F24" s="66" t="str">
        <f t="shared" si="0"/>
        <v>Không XL</v>
      </c>
      <c r="G24" s="69"/>
      <c r="H24" s="66" t="str">
        <f t="shared" si="1"/>
        <v>Không XL</v>
      </c>
      <c r="I24" s="14"/>
    </row>
    <row r="25" spans="1:9" s="12" customFormat="1">
      <c r="A25" s="69">
        <v>14</v>
      </c>
      <c r="B25" s="53">
        <v>22005810</v>
      </c>
      <c r="C25" s="54" t="s">
        <v>499</v>
      </c>
      <c r="D25" s="55" t="s">
        <v>196</v>
      </c>
      <c r="E25" s="69"/>
      <c r="F25" s="66" t="str">
        <f t="shared" si="0"/>
        <v>Không XL</v>
      </c>
      <c r="G25" s="69"/>
      <c r="H25" s="66" t="str">
        <f t="shared" si="1"/>
        <v>Không XL</v>
      </c>
      <c r="I25" s="14"/>
    </row>
    <row r="26" spans="1:9" s="12" customFormat="1">
      <c r="A26" s="69">
        <v>15</v>
      </c>
      <c r="B26" s="53">
        <v>22005830</v>
      </c>
      <c r="C26" s="54" t="s">
        <v>500</v>
      </c>
      <c r="D26" s="55" t="s">
        <v>170</v>
      </c>
      <c r="E26" s="69"/>
      <c r="F26" s="66" t="str">
        <f t="shared" si="0"/>
        <v>Không XL</v>
      </c>
      <c r="G26" s="69"/>
      <c r="H26" s="66" t="str">
        <f t="shared" si="1"/>
        <v>Không XL</v>
      </c>
      <c r="I26" s="14"/>
    </row>
    <row r="27" spans="1:9" s="12" customFormat="1">
      <c r="A27" s="69">
        <v>16</v>
      </c>
      <c r="B27" s="53">
        <v>22005811</v>
      </c>
      <c r="C27" s="54" t="s">
        <v>501</v>
      </c>
      <c r="D27" s="55" t="s">
        <v>180</v>
      </c>
      <c r="E27" s="69"/>
      <c r="F27" s="66" t="str">
        <f t="shared" si="0"/>
        <v>Không XL</v>
      </c>
      <c r="G27" s="69"/>
      <c r="H27" s="66" t="str">
        <f t="shared" si="1"/>
        <v>Không XL</v>
      </c>
      <c r="I27" s="14"/>
    </row>
    <row r="28" spans="1:9" s="12" customFormat="1">
      <c r="A28" s="69">
        <v>17</v>
      </c>
      <c r="B28" s="53">
        <v>22005697</v>
      </c>
      <c r="C28" s="54" t="s">
        <v>502</v>
      </c>
      <c r="D28" s="55" t="s">
        <v>182</v>
      </c>
      <c r="E28" s="69"/>
      <c r="F28" s="66" t="str">
        <f t="shared" si="0"/>
        <v>Không XL</v>
      </c>
      <c r="G28" s="69"/>
      <c r="H28" s="66" t="str">
        <f t="shared" si="1"/>
        <v>Không XL</v>
      </c>
      <c r="I28" s="14"/>
    </row>
    <row r="29" spans="1:9" s="12" customFormat="1">
      <c r="A29" s="69">
        <v>18</v>
      </c>
      <c r="B29" s="53">
        <v>22005812</v>
      </c>
      <c r="C29" s="54" t="s">
        <v>503</v>
      </c>
      <c r="D29" s="55" t="s">
        <v>223</v>
      </c>
      <c r="E29" s="69"/>
      <c r="F29" s="66" t="str">
        <f t="shared" si="0"/>
        <v>Không XL</v>
      </c>
      <c r="G29" s="69"/>
      <c r="H29" s="66" t="str">
        <f t="shared" si="1"/>
        <v>Không XL</v>
      </c>
      <c r="I29" s="14"/>
    </row>
    <row r="30" spans="1:9" s="12" customFormat="1">
      <c r="A30" s="69">
        <v>19</v>
      </c>
      <c r="B30" s="53">
        <v>22005823</v>
      </c>
      <c r="C30" s="54" t="s">
        <v>308</v>
      </c>
      <c r="D30" s="55" t="s">
        <v>225</v>
      </c>
      <c r="E30" s="69"/>
      <c r="F30" s="66" t="str">
        <f t="shared" si="0"/>
        <v>Không XL</v>
      </c>
      <c r="G30" s="69"/>
      <c r="H30" s="66" t="str">
        <f t="shared" si="1"/>
        <v>Không XL</v>
      </c>
      <c r="I30" s="14"/>
    </row>
    <row r="31" spans="1:9" s="12" customFormat="1">
      <c r="A31" s="69">
        <v>20</v>
      </c>
      <c r="B31" s="53">
        <v>22005560</v>
      </c>
      <c r="C31" s="54" t="s">
        <v>504</v>
      </c>
      <c r="D31" s="55" t="s">
        <v>207</v>
      </c>
      <c r="E31" s="69"/>
      <c r="F31" s="66" t="str">
        <f t="shared" si="0"/>
        <v>Không XL</v>
      </c>
      <c r="G31" s="69"/>
      <c r="H31" s="66" t="str">
        <f t="shared" si="1"/>
        <v>Không XL</v>
      </c>
      <c r="I31" s="57"/>
    </row>
    <row r="32" spans="1:9" s="12" customFormat="1">
      <c r="A32" s="69">
        <v>21</v>
      </c>
      <c r="B32" s="53">
        <v>22005897</v>
      </c>
      <c r="C32" s="54" t="s">
        <v>505</v>
      </c>
      <c r="D32" s="55" t="s">
        <v>272</v>
      </c>
      <c r="E32" s="69"/>
      <c r="F32" s="66" t="str">
        <f t="shared" si="0"/>
        <v>Không XL</v>
      </c>
      <c r="G32" s="69"/>
      <c r="H32" s="66" t="str">
        <f t="shared" si="1"/>
        <v>Không XL</v>
      </c>
      <c r="I32" s="14"/>
    </row>
    <row r="33" spans="1:9" s="12" customFormat="1">
      <c r="A33" s="69">
        <v>22</v>
      </c>
      <c r="B33" s="53">
        <v>22005813</v>
      </c>
      <c r="C33" s="54" t="s">
        <v>506</v>
      </c>
      <c r="D33" s="55" t="s">
        <v>507</v>
      </c>
      <c r="E33" s="69"/>
      <c r="F33" s="66" t="str">
        <f t="shared" si="0"/>
        <v>Không XL</v>
      </c>
      <c r="G33" s="69"/>
      <c r="H33" s="66" t="str">
        <f t="shared" si="1"/>
        <v>Không XL</v>
      </c>
      <c r="I33" s="14"/>
    </row>
    <row r="34" spans="1:9" s="12" customFormat="1">
      <c r="A34" s="69">
        <v>23</v>
      </c>
      <c r="B34" s="53">
        <v>22005824</v>
      </c>
      <c r="C34" s="54" t="s">
        <v>508</v>
      </c>
      <c r="D34" s="55" t="s">
        <v>217</v>
      </c>
      <c r="E34" s="69"/>
      <c r="F34" s="66" t="str">
        <f t="shared" si="0"/>
        <v>Không XL</v>
      </c>
      <c r="G34" s="69"/>
      <c r="H34" s="66" t="str">
        <f t="shared" si="1"/>
        <v>Không XL</v>
      </c>
      <c r="I34" s="14"/>
    </row>
    <row r="35" spans="1:9" s="12" customFormat="1">
      <c r="A35" s="69">
        <v>24</v>
      </c>
      <c r="B35" s="53">
        <v>22005825</v>
      </c>
      <c r="C35" s="54" t="s">
        <v>509</v>
      </c>
      <c r="D35" s="55" t="s">
        <v>487</v>
      </c>
      <c r="E35" s="69"/>
      <c r="F35" s="66" t="str">
        <f t="shared" si="0"/>
        <v>Không XL</v>
      </c>
      <c r="G35" s="69"/>
      <c r="H35" s="66" t="str">
        <f t="shared" si="1"/>
        <v>Không XL</v>
      </c>
      <c r="I35" s="14"/>
    </row>
    <row r="36" spans="1:9" s="12" customFormat="1">
      <c r="A36" s="69">
        <v>25</v>
      </c>
      <c r="B36" s="53">
        <v>22005650</v>
      </c>
      <c r="C36" s="54" t="s">
        <v>510</v>
      </c>
      <c r="D36" s="55" t="s">
        <v>511</v>
      </c>
      <c r="E36" s="69"/>
      <c r="F36" s="66" t="str">
        <f t="shared" si="0"/>
        <v>Không XL</v>
      </c>
      <c r="G36" s="69"/>
      <c r="H36" s="66" t="str">
        <f t="shared" si="1"/>
        <v>Không XL</v>
      </c>
      <c r="I36" s="14"/>
    </row>
    <row r="37" spans="1:9" s="12" customFormat="1">
      <c r="A37" s="69">
        <v>26</v>
      </c>
      <c r="B37" s="53">
        <v>22005374</v>
      </c>
      <c r="C37" s="54" t="s">
        <v>512</v>
      </c>
      <c r="D37" s="55" t="s">
        <v>513</v>
      </c>
      <c r="E37" s="69"/>
      <c r="F37" s="66" t="str">
        <f t="shared" si="0"/>
        <v>Không XL</v>
      </c>
      <c r="G37" s="69"/>
      <c r="H37" s="66" t="str">
        <f t="shared" si="1"/>
        <v>Không XL</v>
      </c>
      <c r="I37" s="14"/>
    </row>
    <row r="38" spans="1:9" s="12" customFormat="1">
      <c r="A38" s="69">
        <v>27</v>
      </c>
      <c r="B38" s="53">
        <v>22005662</v>
      </c>
      <c r="C38" s="54" t="s">
        <v>332</v>
      </c>
      <c r="D38" s="55" t="s">
        <v>514</v>
      </c>
      <c r="E38" s="69"/>
      <c r="F38" s="66" t="str">
        <f t="shared" si="0"/>
        <v>Không XL</v>
      </c>
      <c r="G38" s="69"/>
      <c r="H38" s="66" t="str">
        <f t="shared" si="1"/>
        <v>Không XL</v>
      </c>
      <c r="I38" s="57"/>
    </row>
    <row r="39" spans="1:9" s="12" customFormat="1">
      <c r="A39" s="69">
        <v>28</v>
      </c>
      <c r="B39" s="53">
        <v>22005375</v>
      </c>
      <c r="C39" s="54" t="s">
        <v>515</v>
      </c>
      <c r="D39" s="55" t="s">
        <v>204</v>
      </c>
      <c r="E39" s="69"/>
      <c r="F39" s="66" t="str">
        <f t="shared" si="0"/>
        <v>Không XL</v>
      </c>
      <c r="G39" s="69"/>
      <c r="H39" s="66" t="str">
        <f t="shared" si="1"/>
        <v>Không XL</v>
      </c>
      <c r="I39" s="14"/>
    </row>
    <row r="40" spans="1:9" s="12" customFormat="1">
      <c r="A40" s="69">
        <v>29</v>
      </c>
      <c r="B40" s="53">
        <v>22005569</v>
      </c>
      <c r="C40" s="54" t="s">
        <v>516</v>
      </c>
      <c r="D40" s="55" t="s">
        <v>204</v>
      </c>
      <c r="E40" s="69"/>
      <c r="F40" s="66" t="str">
        <f t="shared" si="0"/>
        <v>Không XL</v>
      </c>
      <c r="G40" s="69"/>
      <c r="H40" s="66" t="str">
        <f t="shared" si="1"/>
        <v>Không XL</v>
      </c>
      <c r="I40" s="57"/>
    </row>
    <row r="41" spans="1:9" s="12" customFormat="1">
      <c r="A41" s="69">
        <v>30</v>
      </c>
      <c r="B41" s="53">
        <v>22005376</v>
      </c>
      <c r="C41" s="54" t="s">
        <v>517</v>
      </c>
      <c r="D41" s="55" t="s">
        <v>204</v>
      </c>
      <c r="E41" s="69"/>
      <c r="F41" s="66" t="str">
        <f t="shared" si="0"/>
        <v>Không XL</v>
      </c>
      <c r="G41" s="69"/>
      <c r="H41" s="66" t="str">
        <f t="shared" si="1"/>
        <v>Không XL</v>
      </c>
      <c r="I41" s="57"/>
    </row>
    <row r="42" spans="1:9" s="12" customFormat="1">
      <c r="A42" s="69">
        <v>31</v>
      </c>
      <c r="B42" s="53">
        <v>22005377</v>
      </c>
      <c r="C42" s="54" t="s">
        <v>518</v>
      </c>
      <c r="D42" s="55" t="s">
        <v>204</v>
      </c>
      <c r="E42" s="69"/>
      <c r="F42" s="66" t="str">
        <f t="shared" si="0"/>
        <v>Không XL</v>
      </c>
      <c r="G42" s="69"/>
      <c r="H42" s="66" t="str">
        <f t="shared" si="1"/>
        <v>Không XL</v>
      </c>
      <c r="I42" s="57"/>
    </row>
    <row r="43" spans="1:9" s="12" customFormat="1">
      <c r="A43" s="69">
        <v>32</v>
      </c>
      <c r="B43" s="53">
        <v>22005378</v>
      </c>
      <c r="C43" s="54" t="s">
        <v>519</v>
      </c>
      <c r="D43" s="55" t="s">
        <v>213</v>
      </c>
      <c r="E43" s="69"/>
      <c r="F43" s="66" t="str">
        <f t="shared" si="0"/>
        <v>Không XL</v>
      </c>
      <c r="G43" s="69"/>
      <c r="H43" s="66" t="str">
        <f t="shared" si="1"/>
        <v>Không XL</v>
      </c>
      <c r="I43" s="14"/>
    </row>
    <row r="44" spans="1:9" s="12" customFormat="1">
      <c r="A44" s="69">
        <v>33</v>
      </c>
      <c r="B44" s="53">
        <v>22005826</v>
      </c>
      <c r="C44" s="54" t="s">
        <v>520</v>
      </c>
      <c r="D44" s="55" t="s">
        <v>213</v>
      </c>
      <c r="E44" s="69"/>
      <c r="F44" s="66" t="str">
        <f t="shared" si="0"/>
        <v>Không XL</v>
      </c>
      <c r="G44" s="69"/>
      <c r="H44" s="66" t="str">
        <f t="shared" si="1"/>
        <v>Không XL</v>
      </c>
      <c r="I44" s="14"/>
    </row>
    <row r="45" spans="1:9" s="12" customFormat="1">
      <c r="A45" s="69">
        <v>34</v>
      </c>
      <c r="B45" s="53">
        <v>22005831</v>
      </c>
      <c r="C45" s="54" t="s">
        <v>521</v>
      </c>
      <c r="D45" s="55" t="s">
        <v>316</v>
      </c>
      <c r="E45" s="69"/>
      <c r="F45" s="66" t="str">
        <f t="shared" si="0"/>
        <v>Không XL</v>
      </c>
      <c r="G45" s="69"/>
      <c r="H45" s="66" t="str">
        <f t="shared" si="1"/>
        <v>Không XL</v>
      </c>
      <c r="I45" s="14"/>
    </row>
    <row r="46" spans="1:9" s="12" customFormat="1">
      <c r="A46" s="69">
        <v>35</v>
      </c>
      <c r="B46" s="53">
        <v>22005827</v>
      </c>
      <c r="C46" s="54" t="s">
        <v>522</v>
      </c>
      <c r="D46" s="55" t="s">
        <v>198</v>
      </c>
      <c r="E46" s="69"/>
      <c r="F46" s="66" t="str">
        <f t="shared" si="0"/>
        <v>Không XL</v>
      </c>
      <c r="G46" s="69"/>
      <c r="H46" s="66" t="str">
        <f t="shared" si="1"/>
        <v>Không XL</v>
      </c>
      <c r="I46" s="14"/>
    </row>
    <row r="47" spans="1:9" s="12" customFormat="1">
      <c r="A47" s="69">
        <v>36</v>
      </c>
      <c r="B47" s="53">
        <v>22005814</v>
      </c>
      <c r="C47" s="54" t="s">
        <v>523</v>
      </c>
      <c r="D47" s="55" t="s">
        <v>198</v>
      </c>
      <c r="E47" s="69"/>
      <c r="F47" s="66" t="str">
        <f t="shared" si="0"/>
        <v>Không XL</v>
      </c>
      <c r="G47" s="69"/>
      <c r="H47" s="66" t="str">
        <f t="shared" si="1"/>
        <v>Không XL</v>
      </c>
      <c r="I47" s="14"/>
    </row>
    <row r="48" spans="1:9" s="12" customFormat="1">
      <c r="A48" s="69">
        <v>37</v>
      </c>
      <c r="B48" s="53">
        <v>22005898</v>
      </c>
      <c r="C48" s="54" t="s">
        <v>188</v>
      </c>
      <c r="D48" s="55" t="s">
        <v>198</v>
      </c>
      <c r="E48" s="69"/>
      <c r="F48" s="66" t="str">
        <f t="shared" si="0"/>
        <v>Không XL</v>
      </c>
      <c r="G48" s="69"/>
      <c r="H48" s="66" t="str">
        <f t="shared" si="1"/>
        <v>Không XL</v>
      </c>
      <c r="I48" s="14"/>
    </row>
    <row r="49" spans="1:9" s="12" customFormat="1">
      <c r="A49" s="69">
        <v>38</v>
      </c>
      <c r="B49" s="53">
        <v>22005379</v>
      </c>
      <c r="C49" s="54" t="s">
        <v>524</v>
      </c>
      <c r="D49" s="55" t="s">
        <v>281</v>
      </c>
      <c r="E49" s="69"/>
      <c r="F49" s="66" t="str">
        <f t="shared" si="0"/>
        <v>Không XL</v>
      </c>
      <c r="G49" s="69"/>
      <c r="H49" s="66" t="str">
        <f t="shared" si="1"/>
        <v>Không XL</v>
      </c>
      <c r="I49" s="14"/>
    </row>
    <row r="50" spans="1:9" s="12" customFormat="1">
      <c r="A50" s="69">
        <v>39</v>
      </c>
      <c r="B50" s="53">
        <v>22005828</v>
      </c>
      <c r="C50" s="54" t="s">
        <v>525</v>
      </c>
      <c r="D50" s="55" t="s">
        <v>526</v>
      </c>
      <c r="E50" s="69"/>
      <c r="F50" s="66" t="str">
        <f t="shared" si="0"/>
        <v>Không XL</v>
      </c>
      <c r="G50" s="69"/>
      <c r="H50" s="66" t="str">
        <f t="shared" si="1"/>
        <v>Không XL</v>
      </c>
      <c r="I50" s="14"/>
    </row>
    <row r="51" spans="1:9" s="12" customFormat="1">
      <c r="A51" s="69">
        <v>40</v>
      </c>
      <c r="B51" s="53">
        <v>22005815</v>
      </c>
      <c r="C51" s="54" t="s">
        <v>527</v>
      </c>
      <c r="D51" s="55" t="s">
        <v>528</v>
      </c>
      <c r="E51" s="69"/>
      <c r="F51" s="66" t="str">
        <f t="shared" si="0"/>
        <v>Không XL</v>
      </c>
      <c r="G51" s="69"/>
      <c r="H51" s="66" t="str">
        <f t="shared" si="1"/>
        <v>Không XL</v>
      </c>
      <c r="I51" s="57"/>
    </row>
    <row r="52" spans="1:9" s="12" customFormat="1">
      <c r="A52" s="69">
        <v>41</v>
      </c>
      <c r="B52" s="53">
        <v>22005713</v>
      </c>
      <c r="C52" s="54" t="s">
        <v>529</v>
      </c>
      <c r="D52" s="55" t="s">
        <v>528</v>
      </c>
      <c r="E52" s="69"/>
      <c r="F52" s="66" t="str">
        <f t="shared" si="0"/>
        <v>Không XL</v>
      </c>
      <c r="G52" s="69"/>
      <c r="H52" s="66" t="str">
        <f t="shared" si="1"/>
        <v>Không XL</v>
      </c>
      <c r="I52" s="14"/>
    </row>
    <row r="53" spans="1:9" s="12" customFormat="1">
      <c r="A53" s="69">
        <v>42</v>
      </c>
      <c r="B53" s="53">
        <v>22005380</v>
      </c>
      <c r="C53" s="54" t="s">
        <v>530</v>
      </c>
      <c r="D53" s="55" t="s">
        <v>528</v>
      </c>
      <c r="E53" s="69"/>
      <c r="F53" s="66" t="str">
        <f t="shared" si="0"/>
        <v>Không XL</v>
      </c>
      <c r="G53" s="69"/>
      <c r="H53" s="66" t="str">
        <f t="shared" si="1"/>
        <v>Không XL</v>
      </c>
      <c r="I53" s="14"/>
    </row>
    <row r="54" spans="1:9" s="12" customFormat="1">
      <c r="A54" s="69">
        <v>43</v>
      </c>
      <c r="B54" s="53">
        <v>22005832</v>
      </c>
      <c r="C54" s="54" t="s">
        <v>300</v>
      </c>
      <c r="D54" s="55" t="s">
        <v>234</v>
      </c>
      <c r="E54" s="69"/>
      <c r="F54" s="66" t="str">
        <f t="shared" si="0"/>
        <v>Không XL</v>
      </c>
      <c r="G54" s="69"/>
      <c r="H54" s="66" t="str">
        <f t="shared" si="1"/>
        <v>Không XL</v>
      </c>
      <c r="I54" s="14"/>
    </row>
    <row r="55" spans="1:9" s="12" customFormat="1">
      <c r="A55" s="69">
        <v>44</v>
      </c>
      <c r="B55" s="53">
        <v>22005590</v>
      </c>
      <c r="C55" s="54" t="s">
        <v>531</v>
      </c>
      <c r="D55" s="55" t="s">
        <v>532</v>
      </c>
      <c r="E55" s="69"/>
      <c r="F55" s="66" t="str">
        <f t="shared" si="0"/>
        <v>Không XL</v>
      </c>
      <c r="G55" s="69"/>
      <c r="H55" s="66" t="str">
        <f t="shared" si="1"/>
        <v>Không XL</v>
      </c>
      <c r="I55" s="14"/>
    </row>
    <row r="56" spans="1:9" s="12" customFormat="1">
      <c r="A56" s="69">
        <v>45</v>
      </c>
      <c r="B56" s="53">
        <v>22005575</v>
      </c>
      <c r="C56" s="54" t="s">
        <v>533</v>
      </c>
      <c r="D56" s="55" t="s">
        <v>219</v>
      </c>
      <c r="E56" s="69"/>
      <c r="F56" s="66" t="str">
        <f t="shared" si="0"/>
        <v>Không XL</v>
      </c>
      <c r="G56" s="69"/>
      <c r="H56" s="66" t="str">
        <f t="shared" si="1"/>
        <v>Không XL</v>
      </c>
      <c r="I56" s="14"/>
    </row>
    <row r="57" spans="1:9" s="12" customFormat="1">
      <c r="A57" s="69">
        <v>46</v>
      </c>
      <c r="B57" s="53">
        <v>22005636</v>
      </c>
      <c r="C57" s="54" t="s">
        <v>534</v>
      </c>
      <c r="D57" s="55" t="s">
        <v>395</v>
      </c>
      <c r="E57" s="69"/>
      <c r="F57" s="66" t="str">
        <f t="shared" si="0"/>
        <v>Không XL</v>
      </c>
      <c r="G57" s="69"/>
      <c r="H57" s="66" t="str">
        <f t="shared" si="1"/>
        <v>Không XL</v>
      </c>
      <c r="I57" s="14"/>
    </row>
    <row r="58" spans="1:9" s="12" customFormat="1">
      <c r="A58" s="69">
        <v>47</v>
      </c>
      <c r="B58" s="53">
        <v>22005381</v>
      </c>
      <c r="C58" s="54" t="s">
        <v>517</v>
      </c>
      <c r="D58" s="55" t="s">
        <v>535</v>
      </c>
      <c r="E58" s="69"/>
      <c r="F58" s="66" t="str">
        <f t="shared" si="0"/>
        <v>Không XL</v>
      </c>
      <c r="G58" s="69"/>
      <c r="H58" s="66" t="str">
        <f t="shared" si="1"/>
        <v>Không XL</v>
      </c>
      <c r="I58" s="57"/>
    </row>
    <row r="59" spans="1:9" s="12" customFormat="1">
      <c r="A59" s="69">
        <v>48</v>
      </c>
      <c r="B59" s="53">
        <v>22005382</v>
      </c>
      <c r="C59" s="54" t="s">
        <v>536</v>
      </c>
      <c r="D59" s="55" t="s">
        <v>537</v>
      </c>
      <c r="E59" s="69"/>
      <c r="F59" s="66" t="str">
        <f t="shared" si="0"/>
        <v>Không XL</v>
      </c>
      <c r="G59" s="69"/>
      <c r="H59" s="66" t="str">
        <f t="shared" si="1"/>
        <v>Không XL</v>
      </c>
      <c r="I59" s="14"/>
    </row>
    <row r="60" spans="1:9" s="12" customFormat="1">
      <c r="A60" s="69">
        <v>49</v>
      </c>
      <c r="B60" s="53">
        <v>22005816</v>
      </c>
      <c r="C60" s="54" t="s">
        <v>538</v>
      </c>
      <c r="D60" s="55" t="s">
        <v>537</v>
      </c>
      <c r="E60" s="69"/>
      <c r="F60" s="66" t="str">
        <f t="shared" si="0"/>
        <v>Không XL</v>
      </c>
      <c r="G60" s="69"/>
      <c r="H60" s="66" t="str">
        <f t="shared" si="1"/>
        <v>Không XL</v>
      </c>
      <c r="I60" s="57"/>
    </row>
    <row r="61" spans="1:9" ht="15.75">
      <c r="A61" s="46"/>
      <c r="B61" s="46"/>
      <c r="C61" s="112" t="s">
        <v>146</v>
      </c>
      <c r="D61" s="112"/>
      <c r="E61" s="112"/>
      <c r="F61" s="112"/>
      <c r="G61" s="112"/>
      <c r="H61" s="112"/>
      <c r="I61" s="112"/>
    </row>
    <row r="62" spans="1:9">
      <c r="C62" s="113" t="s">
        <v>147</v>
      </c>
      <c r="D62" s="114"/>
      <c r="E62" s="117" t="s">
        <v>142</v>
      </c>
      <c r="F62" s="118"/>
      <c r="G62" s="117" t="s">
        <v>143</v>
      </c>
      <c r="H62" s="118"/>
      <c r="I62" s="119" t="s">
        <v>13</v>
      </c>
    </row>
    <row r="63" spans="1:9" s="12" customFormat="1">
      <c r="C63" s="115"/>
      <c r="D63" s="116"/>
      <c r="E63" s="52" t="s">
        <v>148</v>
      </c>
      <c r="F63" s="19" t="s">
        <v>149</v>
      </c>
      <c r="G63" s="52" t="s">
        <v>148</v>
      </c>
      <c r="H63" s="19" t="s">
        <v>149</v>
      </c>
      <c r="I63" s="120"/>
    </row>
    <row r="64" spans="1:9">
      <c r="C64" s="94" t="s">
        <v>150</v>
      </c>
      <c r="D64" s="95"/>
      <c r="E64" s="58">
        <f>COUNTIF(F12:F60,"Xuất sắc")</f>
        <v>0</v>
      </c>
      <c r="F64" s="59">
        <f t="shared" ref="F64:F69" si="2">E64*100/$A$60</f>
        <v>0</v>
      </c>
      <c r="G64" s="58">
        <f>COUNTIF(H12:H60,"Xuất sắc")</f>
        <v>0</v>
      </c>
      <c r="H64" s="59">
        <f t="shared" ref="H64:H69" si="3">G64*100/$A$60</f>
        <v>0</v>
      </c>
      <c r="I64" s="60"/>
    </row>
    <row r="65" spans="1:10">
      <c r="C65" s="94" t="s">
        <v>151</v>
      </c>
      <c r="D65" s="95"/>
      <c r="E65" s="58">
        <f>COUNTIF(F12:F60,"Tốt")</f>
        <v>0</v>
      </c>
      <c r="F65" s="59">
        <f t="shared" si="2"/>
        <v>0</v>
      </c>
      <c r="G65" s="58">
        <f>COUNTIF(H12:H60,"Tốt")</f>
        <v>0</v>
      </c>
      <c r="H65" s="59">
        <f t="shared" si="3"/>
        <v>0</v>
      </c>
      <c r="I65" s="60"/>
    </row>
    <row r="66" spans="1:10">
      <c r="C66" s="94" t="s">
        <v>152</v>
      </c>
      <c r="D66" s="95"/>
      <c r="E66" s="58">
        <f>COUNTIF(F12:F60,"Khá")</f>
        <v>0</v>
      </c>
      <c r="F66" s="59">
        <f t="shared" si="2"/>
        <v>0</v>
      </c>
      <c r="G66" s="58">
        <f>COUNTIF(H12:H60,"Khá")</f>
        <v>0</v>
      </c>
      <c r="H66" s="59">
        <f t="shared" si="3"/>
        <v>0</v>
      </c>
      <c r="I66" s="60"/>
    </row>
    <row r="67" spans="1:10">
      <c r="C67" s="94" t="s">
        <v>153</v>
      </c>
      <c r="D67" s="95"/>
      <c r="E67" s="58">
        <f>COUNTIF(F12:F60,"TB")</f>
        <v>0</v>
      </c>
      <c r="F67" s="59">
        <f t="shared" si="2"/>
        <v>0</v>
      </c>
      <c r="G67" s="58">
        <f>COUNTIF(H12:H60,"TB")</f>
        <v>0</v>
      </c>
      <c r="H67" s="59">
        <f t="shared" si="3"/>
        <v>0</v>
      </c>
      <c r="I67" s="60"/>
    </row>
    <row r="68" spans="1:10">
      <c r="C68" s="94" t="s">
        <v>154</v>
      </c>
      <c r="D68" s="95"/>
      <c r="E68" s="58">
        <f>COUNTIF(F12:F60,"Yếu")</f>
        <v>0</v>
      </c>
      <c r="F68" s="59">
        <f t="shared" si="2"/>
        <v>0</v>
      </c>
      <c r="G68" s="58">
        <f>COUNTIF(H12:H60,"Yếu")</f>
        <v>0</v>
      </c>
      <c r="H68" s="59">
        <f t="shared" si="3"/>
        <v>0</v>
      </c>
      <c r="I68" s="60"/>
    </row>
    <row r="69" spans="1:10" ht="15.75" thickBot="1">
      <c r="C69" s="96" t="s">
        <v>155</v>
      </c>
      <c r="D69" s="97"/>
      <c r="E69" s="61">
        <f>COUNTIF(F12:F60,"Không XL")</f>
        <v>49</v>
      </c>
      <c r="F69" s="62">
        <f t="shared" si="2"/>
        <v>100</v>
      </c>
      <c r="G69" s="61">
        <f>COUNTIF(H12:H60,"Không XL")</f>
        <v>49</v>
      </c>
      <c r="H69" s="62">
        <f t="shared" si="3"/>
        <v>100</v>
      </c>
      <c r="I69" s="63"/>
    </row>
    <row r="70" spans="1:10">
      <c r="C70" s="68"/>
      <c r="D70" s="68"/>
      <c r="F70" s="64"/>
    </row>
    <row r="71" spans="1:10" ht="15.75">
      <c r="E71" s="98" t="s">
        <v>604</v>
      </c>
      <c r="F71" s="98"/>
      <c r="G71" s="98"/>
      <c r="H71" s="98"/>
      <c r="I71" s="98"/>
    </row>
    <row r="72" spans="1:10">
      <c r="A72" s="91" t="s">
        <v>157</v>
      </c>
      <c r="B72" s="91"/>
      <c r="C72" s="91"/>
      <c r="D72" s="91"/>
      <c r="E72" s="91"/>
      <c r="F72" s="91" t="s">
        <v>142</v>
      </c>
      <c r="G72" s="91"/>
      <c r="H72" s="91"/>
      <c r="I72" s="65" t="s">
        <v>158</v>
      </c>
      <c r="J72" s="65"/>
    </row>
    <row r="76" spans="1:10">
      <c r="A76" s="4">
        <v>1</v>
      </c>
    </row>
  </sheetData>
  <mergeCells count="30">
    <mergeCell ref="A2:D2"/>
    <mergeCell ref="E2:I2"/>
    <mergeCell ref="A3:D3"/>
    <mergeCell ref="E3:I3"/>
    <mergeCell ref="A4:D4"/>
    <mergeCell ref="E4:I4"/>
    <mergeCell ref="C64:D64"/>
    <mergeCell ref="A5:D5"/>
    <mergeCell ref="A6:I6"/>
    <mergeCell ref="A7:I7"/>
    <mergeCell ref="A8:I8"/>
    <mergeCell ref="A10:A11"/>
    <mergeCell ref="B10:B11"/>
    <mergeCell ref="C10:D11"/>
    <mergeCell ref="E10:F10"/>
    <mergeCell ref="G10:H10"/>
    <mergeCell ref="I10:I11"/>
    <mergeCell ref="C61:I61"/>
    <mergeCell ref="C62:D63"/>
    <mergeCell ref="E62:F62"/>
    <mergeCell ref="G62:H62"/>
    <mergeCell ref="I62:I63"/>
    <mergeCell ref="A72:E72"/>
    <mergeCell ref="F72:H72"/>
    <mergeCell ref="C65:D65"/>
    <mergeCell ref="C66:D66"/>
    <mergeCell ref="C67:D67"/>
    <mergeCell ref="C68:D68"/>
    <mergeCell ref="C69:D69"/>
    <mergeCell ref="E71:I71"/>
  </mergeCells>
  <conditionalFormatting sqref="F12:F60 H12:H60">
    <cfRule type="cellIs" dxfId="5" priority="1" stopIfTrue="1" operator="equal">
      <formula>"SVG"</formula>
    </cfRule>
    <cfRule type="cellIs" dxfId="4"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RL.Cá nhân</vt:lpstr>
      <vt:lpstr>M. Tong hop</vt:lpstr>
      <vt:lpstr>22C2B-CMT1</vt:lpstr>
      <vt:lpstr>22C2B-QTM1</vt:lpstr>
      <vt:lpstr>22C2B-ANM1</vt:lpstr>
      <vt:lpstr>22C2B-THU1</vt:lpstr>
      <vt:lpstr>22C2B-TKW1</vt:lpstr>
      <vt:lpstr>22C2B-TKĐ1</vt:lpstr>
      <vt:lpstr>22C2B-LTM1</vt:lpstr>
      <vt:lpstr>22C2B-NNA1</vt:lpstr>
      <vt:lpstr>22C2B-NNA2</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thhhh</cp:lastModifiedBy>
  <cp:lastPrinted>2023-05-10T10:02:04Z</cp:lastPrinted>
  <dcterms:created xsi:type="dcterms:W3CDTF">1999-12-31T18:49:42Z</dcterms:created>
  <dcterms:modified xsi:type="dcterms:W3CDTF">2023-05-11T07:18:08Z</dcterms:modified>
</cp:coreProperties>
</file>