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2540" windowWidth="9720" windowHeight="1215" firstSheet="1" activeTab="6"/>
  </bookViews>
  <sheets>
    <sheet name="Kangatang" sheetId="71" state="veryHidden" r:id="rId1"/>
    <sheet name="BLKQ" sheetId="23" r:id="rId2"/>
    <sheet name="DS.Thoihoc" sheetId="48" r:id="rId3"/>
    <sheet name="RHP" sheetId="56" r:id="rId4"/>
    <sheet name="DS.TNH.Đ-ĐT" sheetId="49" r:id="rId5"/>
    <sheet name="DS.TNH.CK" sheetId="12" r:id="rId6"/>
    <sheet name="DS.TNH.ĐLuc" sheetId="40" r:id="rId7"/>
    <sheet name="DS.TNH.CNTT" sheetId="43" r:id="rId8"/>
    <sheet name="DS.TNH.NN" sheetId="59" r:id="rId9"/>
    <sheet name="TK" sheetId="60" r:id="rId10"/>
    <sheet name="DS.TNH.N.Lanh" sheetId="57" r:id="rId11"/>
    <sheet name="DS.TNH.CNM-TT" sheetId="50" r:id="rId12"/>
    <sheet name="DS.TNH.KT" sheetId="58" r:id="rId13"/>
    <sheet name="DS.TNH.XD" sheetId="62" r:id="rId14"/>
    <sheet name="15TC-TCN-TCT-TN-T2" sheetId="69" r:id="rId15"/>
    <sheet name="18C2(A,B)" sheetId="70" r:id="rId16"/>
    <sheet name="14,15,16CĐ" sheetId="68" r:id="rId17"/>
    <sheet name="TK 4K)" sheetId="61" r:id="rId18"/>
    <sheet name="TK-Nganh" sheetId="64" r:id="rId19"/>
    <sheet name="00000000" sheetId="21" state="veryHidden" r:id="rId20"/>
  </sheets>
  <definedNames>
    <definedName name="_Fill" localSheetId="16" hidden="1">#REF!</definedName>
    <definedName name="_Fill" localSheetId="14" hidden="1">#REF!</definedName>
    <definedName name="_Fill" localSheetId="15" hidden="1">#REF!</definedName>
    <definedName name="_Fill" localSheetId="12" hidden="1">#REF!</definedName>
    <definedName name="_Fill" localSheetId="10" hidden="1">#REF!</definedName>
    <definedName name="_Fill" localSheetId="8" hidden="1">#REF!</definedName>
    <definedName name="_Fill" localSheetId="13" hidden="1">#REF!</definedName>
    <definedName name="_Fill" localSheetId="3" hidden="1">#REF!</definedName>
    <definedName name="_Fill" localSheetId="17" hidden="1">#REF!</definedName>
    <definedName name="_Fill" hidden="1">#REF!</definedName>
    <definedName name="_xlnm.Print_Titles" localSheetId="16">'14,15,16CĐ'!$8:$8</definedName>
    <definedName name="_xlnm.Print_Titles" localSheetId="14">'15TC-TCN-TCT-TN-T2'!$8:$8</definedName>
    <definedName name="_xlnm.Print_Titles" localSheetId="15">'18C2(A,B)'!$8:$8</definedName>
    <definedName name="_xlnm.Print_Titles" localSheetId="1">BLKQ!$9:$9</definedName>
    <definedName name="_xlnm.Print_Titles" localSheetId="2">DS.Thoihoc!$64:$64</definedName>
    <definedName name="_xlnm.Print_Titles" localSheetId="5">DS.TNH.CK!$5:$5</definedName>
    <definedName name="_xlnm.Print_Titles" localSheetId="7">DS.TNH.CNTT!$5:$5</definedName>
    <definedName name="_xlnm.Print_Titles" localSheetId="4">'DS.TNH.Đ-ĐT'!$84:$84</definedName>
    <definedName name="_xlnm.Print_Titles" localSheetId="6">DS.TNH.ĐLuc!$48:$48</definedName>
    <definedName name="_xlnm.Print_Titles" localSheetId="12">DS.TNH.KT!$5:$5</definedName>
    <definedName name="_xlnm.Print_Titles" localSheetId="10">DS.TNH.N.Lanh!#REF!</definedName>
    <definedName name="_xlnm.Print_Titles" localSheetId="8">DS.TNH.NN!$71:$71</definedName>
    <definedName name="_xlnm.Print_Titles" localSheetId="3">RHP!$5:$5</definedName>
  </definedNames>
  <calcPr calcId="144525"/>
</workbook>
</file>

<file path=xl/calcChain.xml><?xml version="1.0" encoding="utf-8"?>
<calcChain xmlns="http://schemas.openxmlformats.org/spreadsheetml/2006/main">
  <c r="I38" i="40" l="1"/>
  <c r="D22" i="40"/>
  <c r="D6" i="40"/>
  <c r="D38" i="40" l="1"/>
  <c r="D49" i="40"/>
  <c r="D6" i="58" l="1"/>
  <c r="Y15" i="60" l="1"/>
  <c r="X15" i="60"/>
  <c r="W15" i="60"/>
  <c r="V15" i="60"/>
  <c r="U15" i="60"/>
  <c r="T15" i="60"/>
  <c r="S15" i="60"/>
  <c r="R15" i="60"/>
  <c r="Q15" i="60"/>
  <c r="P15" i="60"/>
  <c r="O15" i="60"/>
  <c r="N15" i="60"/>
  <c r="M15" i="60"/>
  <c r="L15" i="60"/>
  <c r="K15" i="60"/>
  <c r="J15" i="60"/>
  <c r="I15" i="60"/>
  <c r="G15" i="60"/>
  <c r="F15" i="60"/>
  <c r="E15" i="60"/>
  <c r="D15" i="60"/>
  <c r="C15" i="60"/>
  <c r="Z14" i="60"/>
  <c r="H14" i="60"/>
  <c r="AA14" i="60" s="1"/>
  <c r="Z13" i="60"/>
  <c r="H13" i="60"/>
  <c r="Z12" i="60"/>
  <c r="H12" i="60"/>
  <c r="AA12" i="60" s="1"/>
  <c r="Z11" i="60"/>
  <c r="H11" i="60"/>
  <c r="Z10" i="60"/>
  <c r="H10" i="60"/>
  <c r="AA10" i="60" s="1"/>
  <c r="Z9" i="60"/>
  <c r="H9" i="60"/>
  <c r="Z8" i="60"/>
  <c r="H8" i="60"/>
  <c r="Z7" i="60"/>
  <c r="H7" i="60"/>
  <c r="AA7" i="60" s="1"/>
  <c r="Z6" i="60"/>
  <c r="H6" i="60"/>
  <c r="H15" i="60" s="1"/>
  <c r="D113" i="43"/>
  <c r="D25" i="57"/>
  <c r="D7" i="50"/>
  <c r="AA13" i="60" l="1"/>
  <c r="AA9" i="60"/>
  <c r="AA8" i="60"/>
  <c r="AA11" i="60"/>
  <c r="Z15" i="60"/>
  <c r="AA6" i="60"/>
  <c r="D10" i="62"/>
  <c r="AA15" i="60" l="1"/>
  <c r="D18" i="59"/>
  <c r="D93" i="43" l="1"/>
  <c r="D6" i="43" l="1"/>
  <c r="D6" i="57" l="1"/>
  <c r="D6" i="59" l="1"/>
  <c r="D6" i="49" l="1"/>
  <c r="D6" i="62" l="1"/>
  <c r="D12" i="62" s="1"/>
  <c r="D40" i="58" l="1"/>
  <c r="D54" i="58" s="1"/>
  <c r="D6" i="12" l="1"/>
  <c r="D81" i="40" l="1"/>
  <c r="D20" i="59" l="1"/>
  <c r="D20" i="57" l="1"/>
  <c r="D38" i="12" l="1"/>
  <c r="D50" i="12" s="1"/>
  <c r="I51" i="12"/>
  <c r="I46" i="49" l="1"/>
  <c r="D32" i="49"/>
  <c r="D45" i="49" s="1"/>
  <c r="I109" i="40"/>
  <c r="D109" i="40" l="1"/>
  <c r="Y37" i="60"/>
  <c r="X37" i="60"/>
  <c r="W37" i="60"/>
  <c r="V37" i="60"/>
  <c r="U37" i="60"/>
  <c r="T37" i="60"/>
  <c r="S37" i="60"/>
  <c r="R37" i="60"/>
  <c r="Q37" i="60"/>
  <c r="P37" i="60"/>
  <c r="O37" i="60"/>
  <c r="N37" i="60"/>
  <c r="M37" i="60"/>
  <c r="L37" i="60"/>
  <c r="K37" i="60"/>
  <c r="J37" i="60"/>
  <c r="I37" i="60"/>
  <c r="G37" i="60"/>
  <c r="F37" i="60"/>
  <c r="E37" i="60"/>
  <c r="D37" i="60"/>
  <c r="C37" i="60"/>
  <c r="Z36" i="60"/>
  <c r="H36" i="60"/>
  <c r="AA36" i="60" s="1"/>
  <c r="Z35" i="60"/>
  <c r="H35" i="60"/>
  <c r="Z34" i="60"/>
  <c r="H34" i="60"/>
  <c r="AA34" i="60" s="1"/>
  <c r="Z33" i="60"/>
  <c r="H33" i="60"/>
  <c r="Z32" i="60"/>
  <c r="H32" i="60"/>
  <c r="Z31" i="60"/>
  <c r="H31" i="60"/>
  <c r="Z30" i="60"/>
  <c r="H30" i="60"/>
  <c r="Z29" i="60"/>
  <c r="H29" i="60"/>
  <c r="Z28" i="60"/>
  <c r="H28" i="60"/>
  <c r="D131" i="40"/>
  <c r="D128" i="40"/>
  <c r="D138" i="40" l="1"/>
  <c r="AA32" i="60"/>
  <c r="AA35" i="60"/>
  <c r="AA31" i="60"/>
  <c r="AA33" i="60"/>
  <c r="AA29" i="60"/>
  <c r="Z37" i="60"/>
  <c r="AA30" i="60"/>
  <c r="AA28" i="60"/>
  <c r="H37" i="60"/>
  <c r="D54" i="49"/>
  <c r="I55" i="49"/>
  <c r="AA37" i="60" l="1"/>
  <c r="D91" i="58"/>
  <c r="D87" i="58"/>
  <c r="D140" i="43"/>
  <c r="D43" i="57"/>
  <c r="I138" i="40" l="1"/>
  <c r="D137" i="43" l="1"/>
  <c r="D148" i="43" l="1"/>
  <c r="D96" i="58"/>
  <c r="D89" i="12" l="1"/>
  <c r="D46" i="59" l="1"/>
  <c r="D54" i="57"/>
  <c r="D51" i="57"/>
  <c r="Y59" i="60"/>
  <c r="X59" i="60"/>
  <c r="W59" i="60"/>
  <c r="V59" i="60"/>
  <c r="U59" i="60"/>
  <c r="T59" i="60"/>
  <c r="S59" i="60"/>
  <c r="R59" i="60"/>
  <c r="Q59" i="60"/>
  <c r="P59" i="60"/>
  <c r="O59" i="60"/>
  <c r="N59" i="60"/>
  <c r="M59" i="60"/>
  <c r="L59" i="60"/>
  <c r="K59" i="60"/>
  <c r="J59" i="60"/>
  <c r="I59" i="60"/>
  <c r="G59" i="60"/>
  <c r="F59" i="60"/>
  <c r="E59" i="60"/>
  <c r="D59" i="60"/>
  <c r="C59" i="60"/>
  <c r="Z58" i="60"/>
  <c r="H58" i="60"/>
  <c r="Z57" i="60"/>
  <c r="H57" i="60"/>
  <c r="Z56" i="60"/>
  <c r="H56" i="60"/>
  <c r="Z55" i="60"/>
  <c r="H55" i="60"/>
  <c r="Z54" i="60"/>
  <c r="H54" i="60"/>
  <c r="Z53" i="60"/>
  <c r="H53" i="60"/>
  <c r="Z52" i="60"/>
  <c r="H52" i="60"/>
  <c r="Z51" i="60"/>
  <c r="H51" i="60"/>
  <c r="Z50" i="60"/>
  <c r="H50" i="60"/>
  <c r="D65" i="49"/>
  <c r="D62" i="49"/>
  <c r="D39" i="59"/>
  <c r="AA56" i="60" l="1"/>
  <c r="AA57" i="60"/>
  <c r="AA58" i="60"/>
  <c r="AA55" i="60"/>
  <c r="AA54" i="60"/>
  <c r="H59" i="60"/>
  <c r="AA53" i="60"/>
  <c r="AA52" i="60"/>
  <c r="Z59" i="60"/>
  <c r="AA51" i="60"/>
  <c r="AA50" i="60"/>
  <c r="D169" i="43"/>
  <c r="D166" i="43"/>
  <c r="D192" i="43" l="1"/>
  <c r="AA59" i="60"/>
  <c r="I90" i="12" l="1"/>
  <c r="D151" i="58" l="1"/>
  <c r="D61" i="57" l="1"/>
  <c r="I73" i="49" l="1"/>
  <c r="D72" i="49" l="1"/>
  <c r="D171" i="40"/>
  <c r="D162" i="40" l="1"/>
  <c r="D251" i="40" s="1"/>
  <c r="I251" i="40"/>
  <c r="D49" i="59" l="1"/>
  <c r="D121" i="58" l="1"/>
  <c r="D169" i="58" s="1"/>
  <c r="B129" i="59" l="1"/>
  <c r="I9" i="62" l="1"/>
  <c r="I8" i="62"/>
  <c r="I219" i="12"/>
  <c r="I130" i="49"/>
  <c r="Q298" i="56" l="1"/>
  <c r="B264" i="58"/>
  <c r="B109" i="57"/>
  <c r="B266" i="43"/>
  <c r="I359" i="40"/>
  <c r="B529" i="43"/>
  <c r="Q131" i="56"/>
  <c r="D214" i="58" l="1"/>
  <c r="B83" i="60" l="1"/>
  <c r="Y81" i="60"/>
  <c r="X81" i="60"/>
  <c r="W81" i="60"/>
  <c r="V81" i="60"/>
  <c r="U81" i="60"/>
  <c r="T81" i="60"/>
  <c r="S81" i="60"/>
  <c r="R81" i="60"/>
  <c r="Q81" i="60"/>
  <c r="P81" i="60"/>
  <c r="O81" i="60"/>
  <c r="N81" i="60"/>
  <c r="M81" i="60"/>
  <c r="L81" i="60"/>
  <c r="K81" i="60"/>
  <c r="J81" i="60"/>
  <c r="I81" i="60"/>
  <c r="G81" i="60"/>
  <c r="F81" i="60"/>
  <c r="E81" i="60"/>
  <c r="D81" i="60"/>
  <c r="C81" i="60"/>
  <c r="Z80" i="60"/>
  <c r="H80" i="60"/>
  <c r="Z79" i="60"/>
  <c r="H79" i="60"/>
  <c r="Z78" i="60"/>
  <c r="H78" i="60"/>
  <c r="Z77" i="60"/>
  <c r="H77" i="60"/>
  <c r="Z76" i="60"/>
  <c r="H76" i="60"/>
  <c r="Z75" i="60"/>
  <c r="H75" i="60"/>
  <c r="Z74" i="60"/>
  <c r="H74" i="60"/>
  <c r="Z73" i="60"/>
  <c r="H73" i="60"/>
  <c r="Z72" i="60"/>
  <c r="H72" i="60"/>
  <c r="AA79" i="60" l="1"/>
  <c r="AA80" i="60"/>
  <c r="AA76" i="60"/>
  <c r="AA75" i="60"/>
  <c r="AA78" i="60"/>
  <c r="AA77" i="60"/>
  <c r="AA74" i="60"/>
  <c r="H81" i="60"/>
  <c r="Z81" i="60"/>
  <c r="AA73" i="60"/>
  <c r="AA72" i="60"/>
  <c r="D259" i="40"/>
  <c r="AA81" i="60" l="1"/>
  <c r="D209" i="43"/>
  <c r="F131" i="56"/>
  <c r="F166" i="56"/>
  <c r="D130" i="12" l="1"/>
  <c r="E130" i="12" s="1"/>
  <c r="D40" i="50" l="1"/>
  <c r="D201" i="43"/>
  <c r="D265" i="43" s="1"/>
  <c r="D71" i="57" l="1"/>
  <c r="D82" i="59" l="1"/>
  <c r="D261" i="40"/>
  <c r="D109" i="12" l="1"/>
  <c r="D218" i="12" s="1"/>
  <c r="D219" i="12" s="1"/>
  <c r="D72" i="59" l="1"/>
  <c r="D85" i="49"/>
  <c r="D91" i="49"/>
  <c r="D84" i="57" l="1"/>
  <c r="D108" i="57" s="1"/>
  <c r="D359" i="40" l="1"/>
  <c r="D128" i="59" l="1"/>
  <c r="D205" i="58"/>
  <c r="D263" i="58" s="1"/>
  <c r="D129" i="49" l="1"/>
  <c r="D65" i="50" l="1"/>
  <c r="D290" i="58" l="1"/>
  <c r="D138" i="57" l="1"/>
  <c r="D48" i="62" l="1"/>
  <c r="Y103" i="60"/>
  <c r="X103" i="60"/>
  <c r="W103" i="60"/>
  <c r="V103" i="60"/>
  <c r="U103" i="60"/>
  <c r="T103" i="60"/>
  <c r="S103" i="60"/>
  <c r="R103" i="60"/>
  <c r="Q103" i="60"/>
  <c r="P103" i="60"/>
  <c r="O103" i="60"/>
  <c r="N103" i="60"/>
  <c r="M103" i="60"/>
  <c r="L103" i="60"/>
  <c r="K103" i="60"/>
  <c r="J103" i="60"/>
  <c r="I103" i="60"/>
  <c r="G103" i="60"/>
  <c r="F103" i="60"/>
  <c r="E103" i="60"/>
  <c r="D103" i="60"/>
  <c r="C103" i="60"/>
  <c r="Z102" i="60"/>
  <c r="H102" i="60"/>
  <c r="Z101" i="60"/>
  <c r="H101" i="60"/>
  <c r="Z100" i="60"/>
  <c r="H100" i="60"/>
  <c r="Z99" i="60"/>
  <c r="H99" i="60"/>
  <c r="Z98" i="60"/>
  <c r="H98" i="60"/>
  <c r="Z97" i="60"/>
  <c r="H97" i="60"/>
  <c r="Z96" i="60"/>
  <c r="H96" i="60"/>
  <c r="Z95" i="60"/>
  <c r="H95" i="60"/>
  <c r="Z94" i="60"/>
  <c r="H94" i="60"/>
  <c r="AA100" i="60" l="1"/>
  <c r="AA102" i="60"/>
  <c r="AA96" i="60"/>
  <c r="AA95" i="60"/>
  <c r="Z103" i="60"/>
  <c r="AA101" i="60"/>
  <c r="AA99" i="60"/>
  <c r="AA98" i="60"/>
  <c r="AA97" i="60"/>
  <c r="H103" i="60"/>
  <c r="AA94" i="60"/>
  <c r="AA103" i="60" l="1"/>
  <c r="D258" i="12"/>
  <c r="D422" i="58" l="1"/>
  <c r="D485" i="58" s="1"/>
  <c r="D486" i="58" s="1"/>
  <c r="D151" i="59" l="1"/>
  <c r="D437" i="43" l="1"/>
  <c r="D282" i="43"/>
  <c r="D526" i="43" l="1"/>
  <c r="D137" i="49"/>
  <c r="D367" i="40" l="1"/>
  <c r="D230" i="12" l="1"/>
  <c r="D443" i="40" l="1"/>
  <c r="D539" i="40" s="1"/>
  <c r="D300" i="12"/>
  <c r="D173" i="59" l="1"/>
  <c r="D202" i="59" s="1"/>
  <c r="D116" i="57" l="1"/>
  <c r="D159" i="57" s="1"/>
  <c r="D170" i="49"/>
  <c r="D200" i="49" s="1"/>
  <c r="B127" i="60"/>
  <c r="Y125" i="60"/>
  <c r="X125" i="60"/>
  <c r="W125" i="60"/>
  <c r="V125" i="60"/>
  <c r="U125" i="60"/>
  <c r="T125" i="60"/>
  <c r="S125" i="60"/>
  <c r="R125" i="60"/>
  <c r="Q125" i="60"/>
  <c r="P125" i="60"/>
  <c r="O125" i="60"/>
  <c r="N125" i="60"/>
  <c r="M125" i="60"/>
  <c r="L125" i="60"/>
  <c r="K125" i="60"/>
  <c r="J125" i="60"/>
  <c r="I125" i="60"/>
  <c r="G125" i="60"/>
  <c r="F125" i="60"/>
  <c r="E125" i="60"/>
  <c r="D125" i="60"/>
  <c r="C125" i="60"/>
  <c r="Z124" i="60"/>
  <c r="H124" i="60"/>
  <c r="Z123" i="60"/>
  <c r="H123" i="60"/>
  <c r="Z122" i="60"/>
  <c r="H122" i="60"/>
  <c r="Z121" i="60"/>
  <c r="H121" i="60"/>
  <c r="Z120" i="60"/>
  <c r="H120" i="60"/>
  <c r="Z119" i="60"/>
  <c r="H119" i="60"/>
  <c r="Z118" i="60"/>
  <c r="H118" i="60"/>
  <c r="Z117" i="60"/>
  <c r="H117" i="60"/>
  <c r="Z116" i="60"/>
  <c r="H116" i="60"/>
  <c r="D171" i="57"/>
  <c r="D545" i="43"/>
  <c r="AA120" i="60" l="1"/>
  <c r="AA121" i="60"/>
  <c r="AA123" i="60"/>
  <c r="AA124" i="60"/>
  <c r="AA122" i="60"/>
  <c r="AA119" i="60"/>
  <c r="H125" i="60"/>
  <c r="AA117" i="60"/>
  <c r="AA118" i="60"/>
  <c r="Z125" i="60"/>
  <c r="AA116" i="60"/>
  <c r="D549" i="40"/>
  <c r="D565" i="40"/>
  <c r="AA125" i="60" l="1"/>
  <c r="D568" i="40"/>
  <c r="H569" i="40"/>
  <c r="D236" i="49" l="1"/>
  <c r="D65" i="62" l="1"/>
  <c r="G424" i="12" l="1"/>
  <c r="D97" i="62" l="1"/>
  <c r="B146" i="60" l="1"/>
  <c r="Y144" i="60"/>
  <c r="X144" i="60"/>
  <c r="W144" i="60"/>
  <c r="V144" i="60"/>
  <c r="U144" i="60"/>
  <c r="T144" i="60"/>
  <c r="R144" i="60"/>
  <c r="Q144" i="60"/>
  <c r="P144" i="60"/>
  <c r="O144" i="60"/>
  <c r="N144" i="60"/>
  <c r="M144" i="60"/>
  <c r="L144" i="60"/>
  <c r="K144" i="60"/>
  <c r="I144" i="60"/>
  <c r="G144" i="60"/>
  <c r="F144" i="60"/>
  <c r="C144" i="60"/>
  <c r="Z143" i="60"/>
  <c r="H143" i="60"/>
  <c r="Z142" i="60"/>
  <c r="H142" i="60"/>
  <c r="Z141" i="60"/>
  <c r="H141" i="60"/>
  <c r="Z140" i="60"/>
  <c r="H140" i="60"/>
  <c r="Z139" i="60"/>
  <c r="E144" i="60"/>
  <c r="J144" i="60"/>
  <c r="D144" i="60"/>
  <c r="S144" i="60"/>
  <c r="H137" i="60"/>
  <c r="Z136" i="60"/>
  <c r="H136" i="60"/>
  <c r="Z135" i="60"/>
  <c r="H135" i="60"/>
  <c r="D261" i="49"/>
  <c r="D580" i="43"/>
  <c r="D571" i="43"/>
  <c r="D588" i="43" l="1"/>
  <c r="AA136" i="60"/>
  <c r="AA140" i="60"/>
  <c r="AA141" i="60"/>
  <c r="AA142" i="60"/>
  <c r="H138" i="60"/>
  <c r="AA138" i="60" s="1"/>
  <c r="Z138" i="60"/>
  <c r="AA143" i="60"/>
  <c r="AA135" i="60"/>
  <c r="Z137" i="60"/>
  <c r="AA137" i="60" s="1"/>
  <c r="H139" i="60"/>
  <c r="AA139" i="60" s="1"/>
  <c r="D498" i="58"/>
  <c r="D204" i="57"/>
  <c r="D200" i="57"/>
  <c r="D89" i="50"/>
  <c r="D195" i="50" s="1"/>
  <c r="D596" i="40"/>
  <c r="D211" i="57" l="1"/>
  <c r="H144" i="60"/>
  <c r="AA144" i="60"/>
  <c r="Z144" i="60"/>
  <c r="H597" i="40"/>
  <c r="E158" i="60" l="1"/>
  <c r="D161" i="60"/>
  <c r="S156" i="60"/>
  <c r="D159" i="60"/>
  <c r="D493" i="58" l="1"/>
  <c r="D503" i="58" l="1"/>
  <c r="H633" i="40"/>
  <c r="D632" i="40"/>
  <c r="D224" i="59"/>
  <c r="D236" i="57"/>
  <c r="D106" i="50"/>
  <c r="D295" i="49" l="1"/>
  <c r="D531" i="58" l="1"/>
  <c r="D528" i="58" l="1"/>
  <c r="D538" i="58" l="1"/>
  <c r="D669" i="40"/>
  <c r="C191" i="69" l="1"/>
  <c r="D244" i="68" l="1"/>
  <c r="D201" i="68"/>
  <c r="D212" i="68"/>
  <c r="D137" i="68"/>
  <c r="D94" i="68"/>
  <c r="D72" i="68"/>
  <c r="D18" i="68"/>
  <c r="D41" i="70" l="1"/>
  <c r="D39" i="70"/>
  <c r="D23" i="70"/>
  <c r="D92" i="69" l="1"/>
  <c r="D163" i="69"/>
  <c r="D149" i="69"/>
  <c r="D135" i="69"/>
  <c r="D107" i="69"/>
  <c r="D69" i="69"/>
  <c r="D40" i="69"/>
  <c r="D62" i="69"/>
  <c r="D10" i="69"/>
  <c r="J157" i="60" l="1"/>
  <c r="D157" i="60"/>
  <c r="D641" i="43" l="1"/>
  <c r="D606" i="43" l="1"/>
  <c r="D773" i="43"/>
  <c r="D658" i="43" l="1"/>
  <c r="D254" i="59"/>
  <c r="D249" i="59"/>
  <c r="D259" i="59" l="1"/>
  <c r="D37" i="23"/>
  <c r="D21" i="23"/>
  <c r="D10" i="23"/>
  <c r="D317" i="12" l="1"/>
  <c r="D583" i="58" l="1"/>
  <c r="D666" i="40" l="1"/>
  <c r="D306" i="57" l="1"/>
  <c r="D308" i="12" l="1"/>
  <c r="D322" i="12" l="1"/>
  <c r="Y163" i="60"/>
  <c r="X163" i="60"/>
  <c r="W163" i="60"/>
  <c r="V163" i="60"/>
  <c r="U163" i="60"/>
  <c r="T163" i="60"/>
  <c r="S163" i="60"/>
  <c r="R163" i="60"/>
  <c r="Q163" i="60"/>
  <c r="P163" i="60"/>
  <c r="O163" i="60"/>
  <c r="N163" i="60"/>
  <c r="M163" i="60"/>
  <c r="L163" i="60"/>
  <c r="K163" i="60"/>
  <c r="J163" i="60"/>
  <c r="I163" i="60"/>
  <c r="G163" i="60"/>
  <c r="F163" i="60"/>
  <c r="E163" i="60"/>
  <c r="D163" i="60"/>
  <c r="C163" i="60"/>
  <c r="Z162" i="60"/>
  <c r="H162" i="60"/>
  <c r="Z161" i="60"/>
  <c r="H161" i="60"/>
  <c r="Z160" i="60"/>
  <c r="H160" i="60"/>
  <c r="Z159" i="60"/>
  <c r="H159" i="60"/>
  <c r="Z158" i="60"/>
  <c r="H158" i="60"/>
  <c r="Z157" i="60"/>
  <c r="H157" i="60"/>
  <c r="Z156" i="60"/>
  <c r="H156" i="60"/>
  <c r="Z155" i="60"/>
  <c r="H155" i="60"/>
  <c r="Z154" i="60"/>
  <c r="H154" i="60"/>
  <c r="H163" i="60" l="1"/>
  <c r="Z163" i="60"/>
  <c r="AA155" i="60"/>
  <c r="AA156" i="60"/>
  <c r="AA157" i="60"/>
  <c r="AA158" i="60"/>
  <c r="AA159" i="60"/>
  <c r="AA160" i="60"/>
  <c r="AA161" i="60"/>
  <c r="AA162" i="60"/>
  <c r="AA154" i="60"/>
  <c r="D691" i="43"/>
  <c r="AA163" i="60" l="1"/>
  <c r="D674" i="40"/>
  <c r="D293" i="59" l="1"/>
  <c r="D719" i="43" l="1"/>
  <c r="D279" i="59"/>
  <c r="Y182" i="60" l="1"/>
  <c r="X182" i="60"/>
  <c r="W182" i="60"/>
  <c r="V182" i="60"/>
  <c r="U182" i="60"/>
  <c r="T182" i="60"/>
  <c r="S182" i="60"/>
  <c r="R182" i="60"/>
  <c r="Q182" i="60"/>
  <c r="P182" i="60"/>
  <c r="O182" i="60"/>
  <c r="N182" i="60"/>
  <c r="M182" i="60"/>
  <c r="L182" i="60"/>
  <c r="K182" i="60"/>
  <c r="J182" i="60"/>
  <c r="I182" i="60"/>
  <c r="G182" i="60"/>
  <c r="F182" i="60"/>
  <c r="E182" i="60"/>
  <c r="D182" i="60"/>
  <c r="C182" i="60"/>
  <c r="Z181" i="60"/>
  <c r="H181" i="60"/>
  <c r="Z180" i="60"/>
  <c r="H180" i="60"/>
  <c r="Z179" i="60"/>
  <c r="H179" i="60"/>
  <c r="Z178" i="60"/>
  <c r="H178" i="60"/>
  <c r="Z177" i="60"/>
  <c r="H177" i="60"/>
  <c r="Z176" i="60"/>
  <c r="H176" i="60"/>
  <c r="Z175" i="60"/>
  <c r="H175" i="60"/>
  <c r="Z174" i="60"/>
  <c r="H174" i="60"/>
  <c r="Z173" i="60"/>
  <c r="H173" i="60"/>
  <c r="AA177" i="60" l="1"/>
  <c r="AA179" i="60"/>
  <c r="AA181" i="60"/>
  <c r="H182" i="60"/>
  <c r="AA180" i="60"/>
  <c r="AA178" i="60"/>
  <c r="AA176" i="60"/>
  <c r="AA175" i="60"/>
  <c r="Z182" i="60"/>
  <c r="AA174" i="60"/>
  <c r="AA173" i="60"/>
  <c r="D345" i="49"/>
  <c r="D346" i="49" s="1"/>
  <c r="AA182" i="60" l="1"/>
  <c r="D344" i="12"/>
  <c r="D317" i="57"/>
  <c r="D604" i="58"/>
  <c r="C643" i="58" s="1"/>
  <c r="D598" i="58"/>
  <c r="D305" i="59" l="1"/>
  <c r="D354" i="59" s="1"/>
  <c r="D379" i="12" l="1"/>
  <c r="D750" i="43"/>
  <c r="D744" i="43"/>
  <c r="D807" i="43" s="1"/>
  <c r="D365" i="49" l="1"/>
  <c r="Y201" i="60" l="1"/>
  <c r="X201" i="60"/>
  <c r="W201" i="60"/>
  <c r="V201" i="60"/>
  <c r="U201" i="60"/>
  <c r="T201" i="60"/>
  <c r="S201" i="60"/>
  <c r="R201" i="60"/>
  <c r="Q201" i="60"/>
  <c r="P201" i="60"/>
  <c r="O201" i="60"/>
  <c r="N201" i="60"/>
  <c r="M201" i="60"/>
  <c r="L201" i="60"/>
  <c r="K201" i="60"/>
  <c r="J201" i="60"/>
  <c r="I201" i="60"/>
  <c r="G201" i="60"/>
  <c r="F201" i="60"/>
  <c r="E201" i="60"/>
  <c r="D201" i="60"/>
  <c r="C201" i="60"/>
  <c r="Z200" i="60"/>
  <c r="H200" i="60"/>
  <c r="Z199" i="60"/>
  <c r="H199" i="60"/>
  <c r="Z198" i="60"/>
  <c r="H198" i="60"/>
  <c r="Z197" i="60"/>
  <c r="H197" i="60"/>
  <c r="Z196" i="60"/>
  <c r="H196" i="60"/>
  <c r="Z195" i="60"/>
  <c r="H195" i="60"/>
  <c r="Z194" i="60"/>
  <c r="H194" i="60"/>
  <c r="Z193" i="60"/>
  <c r="H193" i="60"/>
  <c r="Z192" i="60"/>
  <c r="H192" i="60"/>
  <c r="H201" i="60" l="1"/>
  <c r="Z201" i="60"/>
  <c r="AA193" i="60"/>
  <c r="AA194" i="60"/>
  <c r="AA195" i="60"/>
  <c r="AA196" i="60"/>
  <c r="AA197" i="60"/>
  <c r="AA198" i="60"/>
  <c r="AA199" i="60"/>
  <c r="AA200" i="60"/>
  <c r="AA192" i="60"/>
  <c r="D358" i="57"/>
  <c r="D416" i="57" s="1"/>
  <c r="AA201" i="60" l="1"/>
  <c r="D140" i="50"/>
  <c r="D716" i="40"/>
  <c r="D347" i="57"/>
  <c r="D361" i="57" l="1"/>
  <c r="D702" i="40"/>
  <c r="D826" i="40" s="1"/>
  <c r="D369" i="49"/>
  <c r="D752" i="40" l="1"/>
  <c r="D382" i="49"/>
  <c r="D755" i="43" l="1"/>
  <c r="D635" i="58" l="1"/>
  <c r="C642" i="58" s="1"/>
  <c r="D633" i="58"/>
  <c r="U220" i="60" l="1"/>
  <c r="V220" i="60"/>
  <c r="W220" i="60"/>
  <c r="D167" i="50" l="1"/>
  <c r="D194" i="50" s="1"/>
  <c r="D387" i="57"/>
  <c r="D415" i="57" s="1"/>
  <c r="D331" i="59"/>
  <c r="D353" i="59" s="1"/>
  <c r="D788" i="43"/>
  <c r="D808" i="43" s="1"/>
  <c r="D798" i="40"/>
  <c r="D827" i="40" s="1"/>
  <c r="D411" i="49"/>
  <c r="D441" i="49" s="1"/>
  <c r="D401" i="49"/>
  <c r="D440" i="49" s="1"/>
  <c r="D396" i="12"/>
  <c r="D424" i="12" s="1"/>
  <c r="D439" i="49" l="1"/>
  <c r="D796" i="43"/>
  <c r="D414" i="49"/>
  <c r="D393" i="12"/>
  <c r="D423" i="12" s="1"/>
  <c r="F295" i="56" l="1"/>
  <c r="D610" i="58" l="1"/>
  <c r="M87" i="64" l="1"/>
  <c r="L87" i="64"/>
  <c r="K87" i="64"/>
  <c r="J87" i="64"/>
  <c r="I87" i="64"/>
  <c r="H87" i="64"/>
  <c r="G87" i="64"/>
  <c r="E87" i="64"/>
  <c r="D87" i="64"/>
  <c r="M86" i="64"/>
  <c r="L86" i="64"/>
  <c r="K86" i="64"/>
  <c r="J86" i="64"/>
  <c r="I86" i="64"/>
  <c r="H86" i="64"/>
  <c r="G86" i="64"/>
  <c r="E86" i="64"/>
  <c r="D86" i="64"/>
  <c r="E85" i="64"/>
  <c r="M84" i="64"/>
  <c r="L84" i="64"/>
  <c r="K84" i="64"/>
  <c r="J84" i="64"/>
  <c r="I84" i="64"/>
  <c r="H84" i="64"/>
  <c r="G84" i="64"/>
  <c r="E84" i="64"/>
  <c r="D84" i="64"/>
  <c r="E83" i="64"/>
  <c r="E82" i="64"/>
  <c r="E81" i="64"/>
  <c r="M80" i="64"/>
  <c r="L80" i="64"/>
  <c r="K80" i="64"/>
  <c r="J80" i="64"/>
  <c r="I80" i="64"/>
  <c r="H80" i="64"/>
  <c r="G80" i="64"/>
  <c r="E80" i="64"/>
  <c r="D80" i="64"/>
  <c r="E79" i="64"/>
  <c r="E78" i="64"/>
  <c r="E77" i="64"/>
  <c r="E76" i="64"/>
  <c r="M75" i="64"/>
  <c r="L75" i="64"/>
  <c r="K75" i="64"/>
  <c r="J75" i="64"/>
  <c r="I75" i="64"/>
  <c r="H75" i="64"/>
  <c r="G75" i="64"/>
  <c r="E75" i="64"/>
  <c r="D75" i="64"/>
  <c r="E74" i="64"/>
  <c r="M73" i="64"/>
  <c r="L73" i="64"/>
  <c r="K73" i="64"/>
  <c r="J73" i="64"/>
  <c r="I73" i="64"/>
  <c r="H73" i="64"/>
  <c r="G73" i="64"/>
  <c r="E73" i="64"/>
  <c r="D73" i="64"/>
  <c r="E72" i="64"/>
  <c r="E71" i="64"/>
  <c r="E70" i="64"/>
  <c r="M69" i="64"/>
  <c r="L69" i="64"/>
  <c r="K69" i="64"/>
  <c r="J69" i="64"/>
  <c r="I69" i="64"/>
  <c r="H69" i="64"/>
  <c r="G69" i="64"/>
  <c r="E69" i="64"/>
  <c r="D69" i="64"/>
  <c r="E68" i="64"/>
  <c r="E67" i="64"/>
  <c r="E66" i="64"/>
  <c r="E65" i="64"/>
  <c r="E64" i="64"/>
  <c r="E63" i="64"/>
  <c r="E62" i="64"/>
  <c r="M61" i="64"/>
  <c r="L61" i="64"/>
  <c r="K61" i="64"/>
  <c r="J61" i="64"/>
  <c r="I61" i="64"/>
  <c r="H61" i="64"/>
  <c r="G61" i="64"/>
  <c r="E61" i="64"/>
  <c r="D61" i="64"/>
  <c r="E60" i="64"/>
  <c r="M59" i="64"/>
  <c r="L59" i="64"/>
  <c r="K59" i="64"/>
  <c r="J59" i="64"/>
  <c r="I59" i="64"/>
  <c r="H59" i="64"/>
  <c r="G59" i="64"/>
  <c r="E59" i="64"/>
  <c r="D59" i="64"/>
  <c r="E58" i="64"/>
  <c r="E57" i="64"/>
  <c r="E56" i="64"/>
  <c r="E55" i="64"/>
  <c r="E54" i="64"/>
  <c r="M53" i="64"/>
  <c r="L53" i="64"/>
  <c r="K53" i="64"/>
  <c r="J53" i="64"/>
  <c r="I53" i="64"/>
  <c r="H53" i="64"/>
  <c r="G53" i="64"/>
  <c r="E53" i="64"/>
  <c r="D53" i="64"/>
  <c r="E52" i="64"/>
  <c r="E51" i="64"/>
  <c r="E50" i="64"/>
  <c r="E49" i="64"/>
  <c r="E48" i="64"/>
  <c r="E47" i="64"/>
  <c r="M46" i="64"/>
  <c r="L46" i="64"/>
  <c r="K46" i="64"/>
  <c r="J46" i="64"/>
  <c r="I46" i="64"/>
  <c r="H46" i="64"/>
  <c r="G46" i="64"/>
  <c r="E46" i="64"/>
  <c r="D46" i="64"/>
  <c r="M44" i="64"/>
  <c r="L44" i="64"/>
  <c r="K44" i="64"/>
  <c r="J44" i="64"/>
  <c r="I44" i="64"/>
  <c r="H44" i="64"/>
  <c r="G44" i="64"/>
  <c r="E44" i="64"/>
  <c r="D44" i="64"/>
  <c r="E43" i="64"/>
  <c r="M42" i="64"/>
  <c r="L42" i="64"/>
  <c r="K42" i="64"/>
  <c r="J42" i="64"/>
  <c r="I42" i="64"/>
  <c r="H42" i="64"/>
  <c r="G42" i="64"/>
  <c r="E42" i="64"/>
  <c r="D42" i="64"/>
  <c r="E41" i="64"/>
  <c r="E40" i="64"/>
  <c r="E39" i="64"/>
  <c r="M38" i="64"/>
  <c r="L38" i="64"/>
  <c r="K38" i="64"/>
  <c r="J38" i="64"/>
  <c r="I38" i="64"/>
  <c r="H38" i="64"/>
  <c r="G38" i="64"/>
  <c r="E38" i="64"/>
  <c r="D38" i="64"/>
  <c r="E37" i="64"/>
  <c r="E36" i="64"/>
  <c r="E35" i="64"/>
  <c r="E34" i="64"/>
  <c r="M33" i="64"/>
  <c r="L33" i="64"/>
  <c r="K33" i="64"/>
  <c r="J33" i="64"/>
  <c r="I33" i="64"/>
  <c r="H33" i="64"/>
  <c r="G33" i="64"/>
  <c r="E33" i="64"/>
  <c r="D33" i="64"/>
  <c r="E32" i="64"/>
  <c r="M31" i="64"/>
  <c r="L31" i="64"/>
  <c r="K31" i="64"/>
  <c r="J31" i="64"/>
  <c r="I31" i="64"/>
  <c r="H31" i="64"/>
  <c r="G31" i="64"/>
  <c r="E31" i="64"/>
  <c r="D31" i="64"/>
  <c r="E30" i="64"/>
  <c r="E29" i="64"/>
  <c r="E28" i="64"/>
  <c r="M27" i="64"/>
  <c r="L27" i="64"/>
  <c r="K27" i="64"/>
  <c r="J27" i="64"/>
  <c r="I27" i="64"/>
  <c r="H27" i="64"/>
  <c r="G27" i="64"/>
  <c r="E27" i="64"/>
  <c r="D27" i="64"/>
  <c r="E26" i="64"/>
  <c r="E25" i="64"/>
  <c r="E24" i="64"/>
  <c r="E23" i="64"/>
  <c r="E22" i="64"/>
  <c r="E21" i="64"/>
  <c r="E20" i="64"/>
  <c r="E19" i="64"/>
  <c r="M18" i="64"/>
  <c r="L18" i="64"/>
  <c r="K18" i="64"/>
  <c r="J18" i="64"/>
  <c r="I18" i="64"/>
  <c r="H18" i="64"/>
  <c r="G18" i="64"/>
  <c r="E18" i="64"/>
  <c r="D18" i="64"/>
  <c r="E17" i="64"/>
  <c r="M16" i="64"/>
  <c r="L16" i="64"/>
  <c r="K16" i="64"/>
  <c r="J16" i="64"/>
  <c r="I16" i="64"/>
  <c r="H16" i="64"/>
  <c r="G16" i="64"/>
  <c r="E16" i="64"/>
  <c r="D16" i="64"/>
  <c r="E15" i="64"/>
  <c r="E14" i="64"/>
  <c r="E13" i="64"/>
  <c r="E12" i="64"/>
  <c r="M11" i="64"/>
  <c r="L11" i="64"/>
  <c r="K11" i="64"/>
  <c r="J11" i="64"/>
  <c r="I11" i="64"/>
  <c r="H11" i="64"/>
  <c r="G11" i="64"/>
  <c r="E11" i="64"/>
  <c r="D11" i="64"/>
  <c r="E10" i="64"/>
  <c r="E9" i="64"/>
  <c r="E8" i="64"/>
  <c r="E7" i="64"/>
  <c r="E6" i="64"/>
  <c r="E5" i="64"/>
  <c r="M4" i="64"/>
  <c r="L4" i="64"/>
  <c r="K4" i="64"/>
  <c r="J4" i="64"/>
  <c r="I4" i="64"/>
  <c r="H4" i="64"/>
  <c r="G4" i="64"/>
  <c r="E4" i="64"/>
  <c r="D4" i="64"/>
  <c r="N55" i="61"/>
  <c r="M55" i="61"/>
  <c r="L55" i="61"/>
  <c r="J55" i="61"/>
  <c r="I55" i="61"/>
  <c r="H55" i="61"/>
  <c r="G55" i="61"/>
  <c r="E55" i="61"/>
  <c r="D55" i="61"/>
  <c r="C55" i="61"/>
  <c r="N54" i="61"/>
  <c r="M54" i="61"/>
  <c r="I54" i="61"/>
  <c r="C54" i="61"/>
  <c r="N53" i="61"/>
  <c r="M53" i="61"/>
  <c r="I53" i="61"/>
  <c r="C53" i="61"/>
  <c r="N52" i="61"/>
  <c r="M52" i="61"/>
  <c r="I52" i="61"/>
  <c r="C52" i="61"/>
  <c r="N51" i="61"/>
  <c r="M51" i="61"/>
  <c r="I51" i="61"/>
  <c r="C51" i="61"/>
  <c r="N33" i="61"/>
  <c r="M33" i="61"/>
  <c r="L33" i="61"/>
  <c r="J33" i="61"/>
  <c r="I33" i="61"/>
  <c r="H33" i="61"/>
  <c r="G33" i="61"/>
  <c r="E33" i="61"/>
  <c r="D33" i="61"/>
  <c r="C33" i="61"/>
  <c r="N32" i="61"/>
  <c r="M32" i="61"/>
  <c r="I32" i="61"/>
  <c r="C32" i="61"/>
  <c r="N31" i="61"/>
  <c r="M31" i="61"/>
  <c r="I31" i="61"/>
  <c r="C31" i="61"/>
  <c r="N30" i="61"/>
  <c r="M30" i="61"/>
  <c r="I30" i="61"/>
  <c r="C30" i="61"/>
  <c r="N29" i="61"/>
  <c r="M29" i="61"/>
  <c r="I29" i="61"/>
  <c r="C29" i="61"/>
  <c r="N11" i="61"/>
  <c r="M11" i="61"/>
  <c r="L11" i="61"/>
  <c r="K11" i="61"/>
  <c r="J11" i="61"/>
  <c r="I11" i="61"/>
  <c r="H11" i="61"/>
  <c r="G11" i="61"/>
  <c r="F11" i="61"/>
  <c r="E11" i="61"/>
  <c r="D11" i="61"/>
  <c r="C11" i="61"/>
  <c r="N10" i="61"/>
  <c r="M10" i="61"/>
  <c r="L10" i="61"/>
  <c r="K10" i="61"/>
  <c r="I10" i="61"/>
  <c r="H10" i="61"/>
  <c r="F10" i="61"/>
  <c r="E10" i="61"/>
  <c r="C10" i="61"/>
  <c r="N9" i="61"/>
  <c r="M9" i="61"/>
  <c r="L9" i="61"/>
  <c r="K9" i="61"/>
  <c r="I9" i="61"/>
  <c r="H9" i="61"/>
  <c r="F9" i="61"/>
  <c r="E9" i="61"/>
  <c r="C9" i="61"/>
  <c r="N8" i="61"/>
  <c r="M8" i="61"/>
  <c r="L8" i="61"/>
  <c r="K8" i="61"/>
  <c r="I8" i="61"/>
  <c r="H8" i="61"/>
  <c r="F8" i="61"/>
  <c r="E8" i="61"/>
  <c r="C8" i="61"/>
  <c r="N7" i="61"/>
  <c r="M7" i="61"/>
  <c r="L7" i="61"/>
  <c r="K7" i="61"/>
  <c r="I7" i="61"/>
  <c r="H7" i="61"/>
  <c r="F7" i="61"/>
  <c r="E7" i="61"/>
  <c r="C7" i="61"/>
  <c r="D25" i="70"/>
  <c r="D17" i="70"/>
  <c r="D10" i="70"/>
  <c r="Y220" i="60"/>
  <c r="X220" i="60"/>
  <c r="T220" i="60"/>
  <c r="S220" i="60"/>
  <c r="R220" i="60"/>
  <c r="Q220" i="60"/>
  <c r="P220" i="60"/>
  <c r="O220" i="60"/>
  <c r="N220" i="60"/>
  <c r="M220" i="60"/>
  <c r="L220" i="60"/>
  <c r="K220" i="60"/>
  <c r="J220" i="60"/>
  <c r="I220" i="60"/>
  <c r="G220" i="60"/>
  <c r="F220" i="60"/>
  <c r="E220" i="60"/>
  <c r="D220" i="60"/>
  <c r="C220" i="60"/>
  <c r="Z219" i="60"/>
  <c r="H219" i="60"/>
  <c r="Z218" i="60"/>
  <c r="H218" i="60"/>
  <c r="Z217" i="60"/>
  <c r="H217" i="60"/>
  <c r="Z216" i="60"/>
  <c r="H216" i="60"/>
  <c r="Z215" i="60"/>
  <c r="H215" i="60"/>
  <c r="Z214" i="60"/>
  <c r="H214" i="60"/>
  <c r="Z213" i="60"/>
  <c r="H213" i="60"/>
  <c r="Z212" i="60"/>
  <c r="H212" i="60"/>
  <c r="Z211" i="60"/>
  <c r="H211" i="60"/>
  <c r="D127" i="62"/>
  <c r="D126" i="62"/>
  <c r="D125" i="62" s="1"/>
  <c r="D68" i="62"/>
  <c r="D82" i="62" s="1"/>
  <c r="C641" i="58"/>
  <c r="D193" i="50"/>
  <c r="D414" i="57"/>
  <c r="D352" i="59"/>
  <c r="D806" i="43"/>
  <c r="D825" i="40"/>
  <c r="D422" i="12"/>
  <c r="D405" i="12"/>
  <c r="L205" i="56"/>
  <c r="L203" i="56"/>
  <c r="L182" i="56"/>
  <c r="D61" i="48"/>
  <c r="D60" i="48"/>
  <c r="D56" i="48"/>
  <c r="D53" i="48"/>
  <c r="D52" i="48"/>
  <c r="D46" i="48"/>
  <c r="D45" i="48"/>
  <c r="D43" i="48"/>
  <c r="D42" i="48"/>
  <c r="D40" i="48"/>
  <c r="D37" i="48"/>
  <c r="D36" i="48"/>
  <c r="D34" i="48"/>
  <c r="D33" i="48"/>
  <c r="D25" i="48"/>
  <c r="D24" i="48"/>
  <c r="D17" i="48"/>
  <c r="D16" i="48"/>
  <c r="D12" i="48"/>
  <c r="D11" i="48"/>
  <c r="D9" i="48"/>
  <c r="D8" i="48"/>
  <c r="Z220" i="60" l="1"/>
  <c r="AA214" i="60"/>
  <c r="AA215" i="60"/>
  <c r="AA216" i="60"/>
  <c r="AA217" i="60"/>
  <c r="AA218" i="60"/>
  <c r="AA219" i="60"/>
  <c r="AA213" i="60"/>
  <c r="AA212" i="60"/>
  <c r="H220" i="60"/>
  <c r="AA211" i="60"/>
  <c r="AA220" i="60" l="1"/>
</calcChain>
</file>

<file path=xl/sharedStrings.xml><?xml version="1.0" encoding="utf-8"?>
<sst xmlns="http://schemas.openxmlformats.org/spreadsheetml/2006/main" count="21506" uniqueCount="6352">
  <si>
    <t>Cập nhật phần mền 04/01/2017</t>
  </si>
  <si>
    <t>nt</t>
  </si>
  <si>
    <t>Trung cấp</t>
  </si>
  <si>
    <t>Cao đẳng</t>
  </si>
  <si>
    <t>TỔNG CỘNG</t>
  </si>
  <si>
    <t>MSSV</t>
  </si>
  <si>
    <t>Tuấn</t>
  </si>
  <si>
    <t>UBND THÀNH PHỐ HỒ CHÍ MINH</t>
  </si>
  <si>
    <t>Hiếu</t>
  </si>
  <si>
    <t>Hưng</t>
  </si>
  <si>
    <t>Linh</t>
  </si>
  <si>
    <t>Anh</t>
  </si>
  <si>
    <t>RHP</t>
  </si>
  <si>
    <t>Tâm</t>
  </si>
  <si>
    <t>Lê Thành</t>
  </si>
  <si>
    <t>TCCN</t>
  </si>
  <si>
    <t>CĐCN</t>
  </si>
  <si>
    <t>TRƯỜNG CAO ĐẲNG LÝ TỰ TRỌNG</t>
  </si>
  <si>
    <t>Phạm Minh</t>
  </si>
  <si>
    <t>(Kèm theo Quyết định số:           /QĐ-LTT-CTCT ngày     tháng    năm 2016
 của Trường Cao đẳng Kỹ thuật Lý Tự Trọng Thành phố Hồ Chí Minh)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</si>
  <si>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</si>
  <si>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</si>
  <si>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</si>
  <si>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</si>
  <si>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</si>
  <si>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</si>
  <si>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</si>
  <si>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Ngày
duyệt đơn</t>
  </si>
  <si>
    <t>Tổng cộng:</t>
  </si>
  <si>
    <t>THÀNH PHỐ HỒ CHÍ MINH</t>
  </si>
  <si>
    <t>HSSV</t>
  </si>
  <si>
    <t>Phước</t>
  </si>
  <si>
    <t>Quý</t>
  </si>
  <si>
    <t>Lê Ngọc</t>
  </si>
  <si>
    <t>Chiến</t>
  </si>
  <si>
    <t>Nguyễn Đăng</t>
  </si>
  <si>
    <t>Nguyễn Trọng</t>
  </si>
  <si>
    <t>Lê Quang</t>
  </si>
  <si>
    <t>Nguyễn Duy</t>
  </si>
  <si>
    <t>Nguyễn Trung</t>
  </si>
  <si>
    <t>Phạm Thanh</t>
  </si>
  <si>
    <t>Thắng</t>
  </si>
  <si>
    <t>Trí</t>
  </si>
  <si>
    <t>Hoàng</t>
  </si>
  <si>
    <t>Nguyễn Hoài</t>
  </si>
  <si>
    <t>Vinh</t>
  </si>
  <si>
    <t>An</t>
  </si>
  <si>
    <t>Thảo</t>
  </si>
  <si>
    <t>Ngọc</t>
  </si>
  <si>
    <t>Nguyễn Hải</t>
  </si>
  <si>
    <t>Thanh</t>
  </si>
  <si>
    <t>Đức</t>
  </si>
  <si>
    <t>Hậu</t>
  </si>
  <si>
    <t>Hoa</t>
  </si>
  <si>
    <t>Nguyễn Quang</t>
  </si>
  <si>
    <t>Nguyễn Công</t>
  </si>
  <si>
    <t>Danh</t>
  </si>
  <si>
    <t>Khải</t>
  </si>
  <si>
    <t>Hồ Minh</t>
  </si>
  <si>
    <t>Phong</t>
  </si>
  <si>
    <t>Tân</t>
  </si>
  <si>
    <t>Lê Anh</t>
  </si>
  <si>
    <t>Nguyễn Gia</t>
  </si>
  <si>
    <t>Thái</t>
  </si>
  <si>
    <t>Việt</t>
  </si>
  <si>
    <t>Nguyễn</t>
  </si>
  <si>
    <t>Đi nghĩa vụ quân sự</t>
  </si>
  <si>
    <t>Phương</t>
  </si>
  <si>
    <t>Nguyễn Hữu</t>
  </si>
  <si>
    <t>Vũ</t>
  </si>
  <si>
    <t>Duy</t>
  </si>
  <si>
    <t>Mạnh</t>
  </si>
  <si>
    <t>Giang</t>
  </si>
  <si>
    <t>Trương Văn</t>
  </si>
  <si>
    <t>Sang</t>
  </si>
  <si>
    <t>Toàn</t>
  </si>
  <si>
    <t>Nguyễn Văn</t>
  </si>
  <si>
    <t>Tường</t>
  </si>
  <si>
    <t>Nguyễn Thanh</t>
  </si>
  <si>
    <t>Thành</t>
  </si>
  <si>
    <t>Nguyễn Phước</t>
  </si>
  <si>
    <t>Thông</t>
  </si>
  <si>
    <t>Thuận</t>
  </si>
  <si>
    <t>Trọng</t>
  </si>
  <si>
    <t>Nguyên</t>
  </si>
  <si>
    <t>Hiệu trưởng Phạm Hữu Lộc (Đã ký)</t>
  </si>
  <si>
    <t>Hiệp</t>
  </si>
  <si>
    <t>Kiên</t>
  </si>
  <si>
    <t>Khiêm</t>
  </si>
  <si>
    <t>Nhật</t>
  </si>
  <si>
    <t>Trần Văn</t>
  </si>
  <si>
    <t>Lê Tuấn</t>
  </si>
  <si>
    <t>Nguyễn Phi</t>
  </si>
  <si>
    <t>Nguyễn Hồng</t>
  </si>
  <si>
    <t>Thương</t>
  </si>
  <si>
    <t>Huỳnh Văn</t>
  </si>
  <si>
    <t>TS</t>
  </si>
  <si>
    <t>TC</t>
  </si>
  <si>
    <t>CĐ</t>
  </si>
  <si>
    <t>Vy</t>
  </si>
  <si>
    <t>Tú</t>
  </si>
  <si>
    <t>Trung</t>
  </si>
  <si>
    <t>Lê Minh</t>
  </si>
  <si>
    <t>Huỳnh Tấn</t>
  </si>
  <si>
    <t>Phát</t>
  </si>
  <si>
    <t>Tùng</t>
  </si>
  <si>
    <t>T.ý.ngh</t>
  </si>
  <si>
    <t>Long</t>
  </si>
  <si>
    <t>Lâm</t>
  </si>
  <si>
    <t>Quyền</t>
  </si>
  <si>
    <t>Nguyễn Quốc</t>
  </si>
  <si>
    <t>Lộc</t>
  </si>
  <si>
    <t>Võ Minh</t>
  </si>
  <si>
    <t>Trần Đức</t>
  </si>
  <si>
    <t>Phạm Tấn</t>
  </si>
  <si>
    <t>Hùng</t>
  </si>
  <si>
    <t>Thư</t>
  </si>
  <si>
    <t>Lợi</t>
  </si>
  <si>
    <t>Họ và Tên</t>
  </si>
  <si>
    <t>Lớp</t>
  </si>
  <si>
    <t>Ghi chú</t>
  </si>
  <si>
    <t>Trần Tiến</t>
  </si>
  <si>
    <t>Lê Thanh</t>
  </si>
  <si>
    <t>Bùi Quốc</t>
  </si>
  <si>
    <t>Hải</t>
  </si>
  <si>
    <t>Đặng Văn</t>
  </si>
  <si>
    <t>Võ Tấn</t>
  </si>
  <si>
    <t>Minh</t>
  </si>
  <si>
    <t>Nguyễn Thế</t>
  </si>
  <si>
    <t>Nhựt</t>
  </si>
  <si>
    <t>Nguyễn Tấn</t>
  </si>
  <si>
    <t>Luân</t>
  </si>
  <si>
    <t>Đạt</t>
  </si>
  <si>
    <t>Kiệt</t>
  </si>
  <si>
    <t>Quân</t>
  </si>
  <si>
    <t>Nhi</t>
  </si>
  <si>
    <t>Uyên</t>
  </si>
  <si>
    <t>Khánh</t>
  </si>
  <si>
    <t>Quang</t>
  </si>
  <si>
    <t>Dương</t>
  </si>
  <si>
    <t>Tiến</t>
  </si>
  <si>
    <t>Phạm Văn</t>
  </si>
  <si>
    <t>Sơn</t>
  </si>
  <si>
    <t>Nguyễn Phúc</t>
  </si>
  <si>
    <t>Thịnh</t>
  </si>
  <si>
    <t>Nguyễn Xuân</t>
  </si>
  <si>
    <t>Huỳnh</t>
  </si>
  <si>
    <t>Tài</t>
  </si>
  <si>
    <t>Tính</t>
  </si>
  <si>
    <t>Thiện</t>
  </si>
  <si>
    <t>Nguyễn Tiến</t>
  </si>
  <si>
    <t>Nguyễn Thái</t>
  </si>
  <si>
    <t>Bảo</t>
  </si>
  <si>
    <t>Huy</t>
  </si>
  <si>
    <t>Trần Minh</t>
  </si>
  <si>
    <t>Phú</t>
  </si>
  <si>
    <t>Nguyễn Đức</t>
  </si>
  <si>
    <t>Phan Trung</t>
  </si>
  <si>
    <t>Tiên</t>
  </si>
  <si>
    <t>Lê Tấn</t>
  </si>
  <si>
    <t>Hòa</t>
  </si>
  <si>
    <t>Trần Quang</t>
  </si>
  <si>
    <t>Lê Văn</t>
  </si>
  <si>
    <t>Nguyễn Anh</t>
  </si>
  <si>
    <t>Cường</t>
  </si>
  <si>
    <t>Trần Anh</t>
  </si>
  <si>
    <t>Dũng</t>
  </si>
  <si>
    <t>Nguyễn Ngọc</t>
  </si>
  <si>
    <t>Khang</t>
  </si>
  <si>
    <t>Khoa</t>
  </si>
  <si>
    <t>Khôi</t>
  </si>
  <si>
    <t>Nam</t>
  </si>
  <si>
    <t>Trần Hoàng</t>
  </si>
  <si>
    <t>Phạm Quang</t>
  </si>
  <si>
    <t>Bình</t>
  </si>
  <si>
    <t>Phạm Quốc</t>
  </si>
  <si>
    <t>Trần Ngọc</t>
  </si>
  <si>
    <t>Nguyễn Chí</t>
  </si>
  <si>
    <t>Châu</t>
  </si>
  <si>
    <t>Ngân</t>
  </si>
  <si>
    <t>Nguyễn Minh</t>
  </si>
  <si>
    <t>Nghĩa</t>
  </si>
  <si>
    <t>Huỳnh Thanh</t>
  </si>
  <si>
    <t>Nguyễn Thành</t>
  </si>
  <si>
    <t>Nhân</t>
  </si>
  <si>
    <t>Nguyễn Hoàng</t>
  </si>
  <si>
    <t>Phúc</t>
  </si>
  <si>
    <t>Trần Thanh</t>
  </si>
  <si>
    <t>KHOA</t>
  </si>
  <si>
    <t>TRUNG CẤP</t>
  </si>
  <si>
    <t>CAO ĐẲNG</t>
  </si>
  <si>
    <t>Trần Đình</t>
  </si>
  <si>
    <t>Lê Xuân Thiện</t>
  </si>
  <si>
    <t>Hoàn cảnh gia đình</t>
  </si>
  <si>
    <t>Trang</t>
  </si>
  <si>
    <t xml:space="preserve"> * Trung cấp</t>
  </si>
  <si>
    <t xml:space="preserve"> * Cao đẳng</t>
  </si>
  <si>
    <t>Triết</t>
  </si>
  <si>
    <t>Khoa: Kinh tế</t>
  </si>
  <si>
    <t>Khoa: Xây dựng</t>
  </si>
  <si>
    <t>Đinh Văn</t>
  </si>
  <si>
    <t>Nguyễn Lê Minh</t>
  </si>
  <si>
    <t>Liêm</t>
  </si>
  <si>
    <t>2017T4</t>
  </si>
  <si>
    <t>2018T4</t>
  </si>
  <si>
    <t>2018T2</t>
  </si>
  <si>
    <t>2017C1</t>
  </si>
  <si>
    <t>2018C1</t>
  </si>
  <si>
    <t>2018C2</t>
  </si>
  <si>
    <t>ĐIỆN - ĐIỆN TỬ</t>
  </si>
  <si>
    <t>CƠ KHÍ</t>
  </si>
  <si>
    <t>ĐỘNG LỰC</t>
  </si>
  <si>
    <t>CN THÔNG TIN</t>
  </si>
  <si>
    <t>S
TT</t>
  </si>
  <si>
    <t>Khoa May thời trang</t>
  </si>
  <si>
    <t>Khoa Cơ khí</t>
  </si>
  <si>
    <t>Khoa Công nghệ thông tin</t>
  </si>
  <si>
    <t>Khoa Điện - Điện tử</t>
  </si>
  <si>
    <t>Khoa Động lực</t>
  </si>
  <si>
    <t>Khoa Kinh tế</t>
  </si>
  <si>
    <t>HKI/2018-2019</t>
  </si>
  <si>
    <t>NGHỈ</t>
  </si>
  <si>
    <t>%</t>
  </si>
  <si>
    <t>TỔNG SỐ</t>
  </si>
  <si>
    <t>Tổng nghỉ</t>
  </si>
  <si>
    <t>THỐNG KÊ HSSV NGHỈ HỌC THEO CÁC KHOA CHỦ LỰC ISO</t>
  </si>
  <si>
    <t>SS.HSSV. 10/10/2018</t>
  </si>
  <si>
    <t>Khoa: Điện - Điện tử - Bậc đào tạo: Trung cấp và Cao đẳng</t>
  </si>
  <si>
    <t>Khoa Nhiệt lạnh</t>
  </si>
  <si>
    <t>Năm học: 2018-2019</t>
  </si>
  <si>
    <t>Huyền</t>
  </si>
  <si>
    <t>Sinh viên</t>
  </si>
  <si>
    <t>2019T2</t>
  </si>
  <si>
    <t>2019T4</t>
  </si>
  <si>
    <t>2019C1</t>
  </si>
  <si>
    <t>2019C2</t>
  </si>
  <si>
    <t>(04 SV chuyển lớp, 11 tự ý nghỉ)</t>
  </si>
  <si>
    <t>Lê Thị Kim</t>
  </si>
  <si>
    <t>Lê Trọng</t>
  </si>
  <si>
    <t>Ngô Hoàng</t>
  </si>
  <si>
    <t>19T4-ĐCN2</t>
  </si>
  <si>
    <t>Dương Quốc</t>
  </si>
  <si>
    <t>Huỳnh Ngọc</t>
  </si>
  <si>
    <t>Đào Duy</t>
  </si>
  <si>
    <t>Khoa: Công nghệ thông tin</t>
  </si>
  <si>
    <t>Ngành/nghề</t>
  </si>
  <si>
    <t>Cơ điện tử</t>
  </si>
  <si>
    <t>Điện công nghiệp</t>
  </si>
  <si>
    <t>Công nghệ kỹ thuật điện, điện tử</t>
  </si>
  <si>
    <t>Công nghệ kỹ thuật điều khiển và tự động hóa</t>
  </si>
  <si>
    <t>Điện tử công nghiệp</t>
  </si>
  <si>
    <t>Công nghệ kỹ thuật cơ khí</t>
  </si>
  <si>
    <t>Công nghệ chế tạo máy</t>
  </si>
  <si>
    <t>Cắt gọt kim loại</t>
  </si>
  <si>
    <t>Công nghệ ô tô</t>
  </si>
  <si>
    <t>Kỹ thuật máy lạnh và điều hòa không khí</t>
  </si>
  <si>
    <t>Vận hành, sửa chữa thiết bị lạnh</t>
  </si>
  <si>
    <t>Lắp đặt thiết bị lạnh</t>
  </si>
  <si>
    <t>Công nghệ kỹ thuật nhiệt</t>
  </si>
  <si>
    <t>Công nghệ may và thời trang</t>
  </si>
  <si>
    <t>Công nghệ may</t>
  </si>
  <si>
    <t>Tiếng Anh</t>
  </si>
  <si>
    <t>Khoa: Khoa học cơ bản (Ngôn ngữ Anh)</t>
  </si>
  <si>
    <t>An ninh mạng</t>
  </si>
  <si>
    <t>Công nghệ kỹ thuật máy tính</t>
  </si>
  <si>
    <t>Thiết kế trang Web</t>
  </si>
  <si>
    <t>Lập trình máy tính</t>
  </si>
  <si>
    <t>Quản trị mạng máy tính</t>
  </si>
  <si>
    <t>Thương mại điện tử</t>
  </si>
  <si>
    <t>Tin học ứng dụng</t>
  </si>
  <si>
    <t>Kỹ thuật Xây dựng</t>
  </si>
  <si>
    <t>Kế toán doanh nghiệp</t>
  </si>
  <si>
    <t>Quản trị doanh nghiệp</t>
  </si>
  <si>
    <t>Thiết kế đồ họa</t>
  </si>
  <si>
    <t>Cơ khí chế tạo</t>
  </si>
  <si>
    <t>Tài chính doanh nghiệp</t>
  </si>
  <si>
    <t>NGHỀ</t>
  </si>
  <si>
    <t xml:space="preserve">BẬC </t>
  </si>
  <si>
    <t xml:space="preserve">SỐ TUYỂN SINH </t>
  </si>
  <si>
    <t>TỈ LỆ BỎ HỌC (%)</t>
  </si>
  <si>
    <t>2019 - 2020</t>
  </si>
  <si>
    <t>Bảo trì hệ thống thiết bị công nghiệp</t>
  </si>
  <si>
    <t>Kỹ thuật mạng ngoại vi và thiết bị đầu cuối</t>
  </si>
  <si>
    <t>Công nghệ may Veston</t>
  </si>
  <si>
    <t>May thời trang</t>
  </si>
  <si>
    <t>Công nghệ kỹ thuật phần cứng máy tính</t>
  </si>
  <si>
    <t>Công nghệ chế tạo dụng cụ</t>
  </si>
  <si>
    <t>2019C3</t>
  </si>
  <si>
    <t>2019C4</t>
  </si>
  <si>
    <t>2019T5</t>
  </si>
  <si>
    <t>2018T5,6,7</t>
  </si>
  <si>
    <t>Khoa: Cơ khí</t>
  </si>
  <si>
    <t>Khoa: Điện - Điện tử</t>
  </si>
  <si>
    <t>Khoa: Động lực</t>
  </si>
  <si>
    <t>Khoa: Nhiệt lạnh</t>
  </si>
  <si>
    <t>Khoa: May - Thời trang</t>
  </si>
  <si>
    <t>Tổng cộng =</t>
  </si>
  <si>
    <t>Toàn trường 2019-2020 =</t>
  </si>
  <si>
    <t>THÁNG: 8 &amp; 9 - NĂM HỌC: 2019-2020</t>
  </si>
  <si>
    <t>Trần Nhật</t>
  </si>
  <si>
    <t>Hân</t>
  </si>
  <si>
    <t>Lê</t>
  </si>
  <si>
    <t>Quốc</t>
  </si>
  <si>
    <t>Đỗ Minh</t>
  </si>
  <si>
    <t>Lê Công</t>
  </si>
  <si>
    <t>Huỳnh Hoàng</t>
  </si>
  <si>
    <t>Đoàn</t>
  </si>
  <si>
    <t>Hảo</t>
  </si>
  <si>
    <t>Lê Đình</t>
  </si>
  <si>
    <t>Trần Đăng</t>
  </si>
  <si>
    <t>Dương Thanh</t>
  </si>
  <si>
    <t>Khoa Xây dựng</t>
  </si>
  <si>
    <t>Cập nhật PM ngày 22/5/2020(TC)</t>
  </si>
  <si>
    <t>Trương Minh</t>
  </si>
  <si>
    <t>Ngô Văn</t>
  </si>
  <si>
    <t>Tín</t>
  </si>
  <si>
    <t>THỐNG KÊ HỌC SINH, SINH VIÊN NGHỈ HỌC THEO TỪNG KHOA</t>
  </si>
  <si>
    <t>Khoa CNTT</t>
  </si>
  <si>
    <t>Khoa học cơ bản</t>
  </si>
  <si>
    <t>TỔNG CỘNG =</t>
  </si>
  <si>
    <t>Nguyễn Cao</t>
  </si>
  <si>
    <t>Võ Văn</t>
  </si>
  <si>
    <t>Thoại</t>
  </si>
  <si>
    <t>Đoàn Minh</t>
  </si>
  <si>
    <t>Phan Hữu</t>
  </si>
  <si>
    <t>Mai</t>
  </si>
  <si>
    <t>Hà Minh</t>
  </si>
  <si>
    <t>Xuân</t>
  </si>
  <si>
    <t>Thống</t>
  </si>
  <si>
    <t>Công</t>
  </si>
  <si>
    <t>Phạm Công</t>
  </si>
  <si>
    <t>Cương</t>
  </si>
  <si>
    <t>Đỗ Quốc</t>
  </si>
  <si>
    <t>Huấn</t>
  </si>
  <si>
    <t>15CĐ-ĐCN2</t>
  </si>
  <si>
    <t>15001162</t>
  </si>
  <si>
    <t>Ý</t>
  </si>
  <si>
    <t>15CĐ-ĐCN4</t>
  </si>
  <si>
    <t>15002438</t>
  </si>
  <si>
    <t>Điện Công nghiệp</t>
  </si>
  <si>
    <t>Tự động hóa</t>
  </si>
  <si>
    <t>Nguyễn Vũ Hoàng</t>
  </si>
  <si>
    <t>Điện lạnh</t>
  </si>
  <si>
    <t>Nguyễn Đại</t>
  </si>
  <si>
    <t>15002984</t>
  </si>
  <si>
    <t>15CĐ-CTM5</t>
  </si>
  <si>
    <t>Cơ điện</t>
  </si>
  <si>
    <t>Chế tạo máy</t>
  </si>
  <si>
    <t>Phạm Đức</t>
  </si>
  <si>
    <t>Lê Tiến</t>
  </si>
  <si>
    <t>Phạm Nhật</t>
  </si>
  <si>
    <t>Công nghệ Ô tô</t>
  </si>
  <si>
    <t>Công nghệ May và Thời trang</t>
  </si>
  <si>
    <t>15002180</t>
  </si>
  <si>
    <t>15CĐ-TM2</t>
  </si>
  <si>
    <t>Mạng máy tính</t>
  </si>
  <si>
    <t>Công nghệ Web</t>
  </si>
  <si>
    <t>Công nghệ phần mềm</t>
  </si>
  <si>
    <t>Hết thời gian đào tạo tại trường</t>
  </si>
  <si>
    <t>Điện Công nghiệp và Dân dụng</t>
  </si>
  <si>
    <t>Nguyễn Mạnh</t>
  </si>
  <si>
    <t>Đoàn Thanh</t>
  </si>
  <si>
    <t>Huỳnh Hữu</t>
  </si>
  <si>
    <t>Tuyền</t>
  </si>
  <si>
    <t>NĂM HỌC 2019-2020</t>
  </si>
  <si>
    <t>SS.T.11/2020</t>
  </si>
  <si>
    <t>Trung cấp</t>
  </si>
  <si>
    <t>Cao đẳng</t>
  </si>
  <si>
    <t>Tự ý nghỉ học</t>
  </si>
  <si>
    <t>ĐƯỢC BẢO LƯU KẾT QUẢ HỌC TẬP - KQTS</t>
  </si>
  <si>
    <t>Thành phố Hồ Chí Minh, ngày     tháng    năm 2021</t>
  </si>
  <si>
    <t xml:space="preserve">Lý do </t>
  </si>
  <si>
    <t xml:space="preserve"> 1. Khoa Công nghệ Điện - Điện tử</t>
  </si>
  <si>
    <t>2. Khoa Công nghệ Cơ khí</t>
  </si>
  <si>
    <t>3. Khoa Công nghệ Động lực</t>
  </si>
  <si>
    <t>4. Khoa Công nghệ Thông tin</t>
  </si>
  <si>
    <t>5. Khoa Khoa học Cơ bản</t>
  </si>
  <si>
    <t>6. Khoa Công nghệ Nhiệt - Lạnh</t>
  </si>
  <si>
    <t>7. Khoa Công nghệ May - Thời trang</t>
  </si>
  <si>
    <t>8. Khoa Kinh tế</t>
  </si>
  <si>
    <t>9. Khoa Xây dựng</t>
  </si>
  <si>
    <t>Nguyễn Tuấn</t>
  </si>
  <si>
    <t>Võ Hoàng</t>
  </si>
  <si>
    <t>Phi</t>
  </si>
  <si>
    <t>Trần Phi</t>
  </si>
  <si>
    <t>Trường</t>
  </si>
  <si>
    <t>Phạm Ngọc</t>
  </si>
  <si>
    <t>Ân</t>
  </si>
  <si>
    <t>Vỹ</t>
  </si>
  <si>
    <t>Chí</t>
  </si>
  <si>
    <t>Trần Quốc</t>
  </si>
  <si>
    <t>Quí</t>
  </si>
  <si>
    <t>Lê Trung</t>
  </si>
  <si>
    <t>Trúc</t>
  </si>
  <si>
    <t>Khanh</t>
  </si>
  <si>
    <t>Đô</t>
  </si>
  <si>
    <t>Lành</t>
  </si>
  <si>
    <t>Dung</t>
  </si>
  <si>
    <t>Trần Công</t>
  </si>
  <si>
    <t>Triều</t>
  </si>
  <si>
    <t>Phan Thành</t>
  </si>
  <si>
    <t>Trần Hữu</t>
  </si>
  <si>
    <t>Nguyễn Nhật</t>
  </si>
  <si>
    <t>Phạm Nguyễn Anh</t>
  </si>
  <si>
    <t>Bằng</t>
  </si>
  <si>
    <t>Bùi Minh</t>
  </si>
  <si>
    <t>Huỳnh Trọng</t>
  </si>
  <si>
    <t>Định</t>
  </si>
  <si>
    <t>Quản trị doanh nghiệp vừa và nhỏ</t>
  </si>
  <si>
    <t>Kha</t>
  </si>
  <si>
    <t>Huỳnh Quang</t>
  </si>
  <si>
    <t>Cộng 
TC</t>
  </si>
  <si>
    <t>Cộng 
CĐ</t>
  </si>
  <si>
    <t>TỔNG
CỘNG</t>
  </si>
  <si>
    <t>Khoa May-Thời trang</t>
  </si>
  <si>
    <t>2019
T4</t>
  </si>
  <si>
    <t>2020
T4</t>
  </si>
  <si>
    <t>2019
C4</t>
  </si>
  <si>
    <t>2020
C1</t>
  </si>
  <si>
    <t>2020
C3</t>
  </si>
  <si>
    <t>2020
C5</t>
  </si>
  <si>
    <t>2020
C6</t>
  </si>
  <si>
    <t>Gia</t>
  </si>
  <si>
    <t>Lê Hữu</t>
  </si>
  <si>
    <t>Lý Minh</t>
  </si>
  <si>
    <t>Cao Văn</t>
  </si>
  <si>
    <t>Đỗ Văn</t>
  </si>
  <si>
    <t>Thọ</t>
  </si>
  <si>
    <t>Hồ Tấn</t>
  </si>
  <si>
    <t>Nguyễn Việt</t>
  </si>
  <si>
    <t>Hà Thanh</t>
  </si>
  <si>
    <t>Võ Chí</t>
  </si>
  <si>
    <t>Phạm Hữu</t>
  </si>
  <si>
    <t>Hiền</t>
  </si>
  <si>
    <t>Nguyễn Lê</t>
  </si>
  <si>
    <t>Nguyễn Thiên</t>
  </si>
  <si>
    <t>Huỳnh Thiên</t>
  </si>
  <si>
    <t>Bùi Quang</t>
  </si>
  <si>
    <t>Văn</t>
  </si>
  <si>
    <t>Ngô Gia</t>
  </si>
  <si>
    <t>Trần Thế</t>
  </si>
  <si>
    <t>Mai Văn</t>
  </si>
  <si>
    <t>Đặng Minh</t>
  </si>
  <si>
    <t>Trần Lê</t>
  </si>
  <si>
    <t>Tạ Duy</t>
  </si>
  <si>
    <t>Tuệ</t>
  </si>
  <si>
    <t>Đỗ Ngọc</t>
  </si>
  <si>
    <t>Nguyễn Vương</t>
  </si>
  <si>
    <t>Vũ Ngọc</t>
  </si>
  <si>
    <t>Yến</t>
  </si>
  <si>
    <t>Dương Minh</t>
  </si>
  <si>
    <t>Võ Thanh</t>
  </si>
  <si>
    <t>Phan Anh</t>
  </si>
  <si>
    <t>Huỳnh Quốc</t>
  </si>
  <si>
    <t>Nguyễn Thị Thanh</t>
  </si>
  <si>
    <t>Võ Đình</t>
  </si>
  <si>
    <t>Huỳnh Nhật</t>
  </si>
  <si>
    <t>Thái Văn</t>
  </si>
  <si>
    <t>Tình</t>
  </si>
  <si>
    <t>Lực</t>
  </si>
  <si>
    <t>Nguyễn Nhựt</t>
  </si>
  <si>
    <t>Bùi Đức</t>
  </si>
  <si>
    <t>Khoa Nhiệt - Lạnh</t>
  </si>
  <si>
    <t>16002457</t>
  </si>
  <si>
    <t>Nguyễn Vũ Huy</t>
  </si>
  <si>
    <t>16001104</t>
  </si>
  <si>
    <t>16000834</t>
  </si>
  <si>
    <t>Hồ Lê Bá</t>
  </si>
  <si>
    <t>16002045</t>
  </si>
  <si>
    <t>Nguyễn Quân</t>
  </si>
  <si>
    <t>16002019</t>
  </si>
  <si>
    <t>Chân</t>
  </si>
  <si>
    <t>16002723</t>
  </si>
  <si>
    <t>16001743</t>
  </si>
  <si>
    <t>16002746</t>
  </si>
  <si>
    <t>Đinh Nguyễn Nhật</t>
  </si>
  <si>
    <t>16000731</t>
  </si>
  <si>
    <t>16003072</t>
  </si>
  <si>
    <t>16002953</t>
  </si>
  <si>
    <t>Trương Thái</t>
  </si>
  <si>
    <t>16003312</t>
  </si>
  <si>
    <t>Trịnh Hồng</t>
  </si>
  <si>
    <t>16003663</t>
  </si>
  <si>
    <t>16003351</t>
  </si>
  <si>
    <t>16002606</t>
  </si>
  <si>
    <t>Lê Duy</t>
  </si>
  <si>
    <t>16003290</t>
  </si>
  <si>
    <t>16003299</t>
  </si>
  <si>
    <t>Bạch Vân</t>
  </si>
  <si>
    <t>16003672</t>
  </si>
  <si>
    <t>16001760</t>
  </si>
  <si>
    <t>Trần Nguyễn Duy</t>
  </si>
  <si>
    <t>16001443</t>
  </si>
  <si>
    <t>16001516</t>
  </si>
  <si>
    <t>16001608</t>
  </si>
  <si>
    <t>Sơn Minh</t>
  </si>
  <si>
    <t>16002828</t>
  </si>
  <si>
    <t>16002792</t>
  </si>
  <si>
    <t>16002676</t>
  </si>
  <si>
    <t>16001657</t>
  </si>
  <si>
    <t>16001365</t>
  </si>
  <si>
    <t>16002925</t>
  </si>
  <si>
    <t>Đặng Hoàng Quốc</t>
  </si>
  <si>
    <t>16003220</t>
  </si>
  <si>
    <t>16002310</t>
  </si>
  <si>
    <t>16003224</t>
  </si>
  <si>
    <t>Chính</t>
  </si>
  <si>
    <t>16002153</t>
  </si>
  <si>
    <t>16002180</t>
  </si>
  <si>
    <t>Lại Đình</t>
  </si>
  <si>
    <t>16003108</t>
  </si>
  <si>
    <t>16002355</t>
  </si>
  <si>
    <t>Vương Đình Quốc</t>
  </si>
  <si>
    <t>16002261</t>
  </si>
  <si>
    <t>Trần Ngọc Thanh</t>
  </si>
  <si>
    <t>16003203</t>
  </si>
  <si>
    <t>16002216</t>
  </si>
  <si>
    <t>Vương Thiên</t>
  </si>
  <si>
    <t>16002374</t>
  </si>
  <si>
    <t>16002163</t>
  </si>
  <si>
    <t>16002586</t>
  </si>
  <si>
    <t>Nguyễn Lê Quốc</t>
  </si>
  <si>
    <t>16002200</t>
  </si>
  <si>
    <t>Tiền</t>
  </si>
  <si>
    <t>16003365</t>
  </si>
  <si>
    <t>16002099</t>
  </si>
  <si>
    <t>Nguyễn Việt Nhất</t>
  </si>
  <si>
    <t>Đỉnh</t>
  </si>
  <si>
    <t>16003665</t>
  </si>
  <si>
    <t>Trương Hải</t>
  </si>
  <si>
    <t>16003397</t>
  </si>
  <si>
    <t>Đặng Ngọc</t>
  </si>
  <si>
    <t>16003356</t>
  </si>
  <si>
    <t>16002396</t>
  </si>
  <si>
    <t>Nguyễn Mậu</t>
  </si>
  <si>
    <t>16003567</t>
  </si>
  <si>
    <t>16003444</t>
  </si>
  <si>
    <t>16003638</t>
  </si>
  <si>
    <t>16002036</t>
  </si>
  <si>
    <t>16001902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</si>
  <si>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</si>
  <si>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</si>
  <si>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</si>
  <si>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</si>
  <si>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</si>
  <si>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</si>
  <si>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</si>
  <si>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16001086</t>
  </si>
  <si>
    <t>Hứa Chí</t>
  </si>
  <si>
    <t>16000867</t>
  </si>
  <si>
    <t>Dương Lê</t>
  </si>
  <si>
    <t>16001375</t>
  </si>
  <si>
    <t>Năng</t>
  </si>
  <si>
    <t>16001412</t>
  </si>
  <si>
    <t>Phạm Ngô Thế</t>
  </si>
  <si>
    <t>Phiệt</t>
  </si>
  <si>
    <t>16001413</t>
  </si>
  <si>
    <t>16002372</t>
  </si>
  <si>
    <t>16001930</t>
  </si>
  <si>
    <t>Nguyễn Bá Minh</t>
  </si>
  <si>
    <t>16002567</t>
  </si>
  <si>
    <t>Võ Trần Đức</t>
  </si>
  <si>
    <t>16001892</t>
  </si>
  <si>
    <t>Lê Nguyễn Hoài</t>
  </si>
  <si>
    <t>16002470</t>
  </si>
  <si>
    <t>16003170</t>
  </si>
  <si>
    <t>Đặng Mạnh</t>
  </si>
  <si>
    <t>16003183</t>
  </si>
  <si>
    <t>16003022</t>
  </si>
  <si>
    <t>Giáp Hoài</t>
  </si>
  <si>
    <t>16003429</t>
  </si>
  <si>
    <t>16002710</t>
  </si>
  <si>
    <t>16003136</t>
  </si>
  <si>
    <t>16002914</t>
  </si>
  <si>
    <t>16002961</t>
  </si>
  <si>
    <t>16002946</t>
  </si>
  <si>
    <t>16003070</t>
  </si>
  <si>
    <t>16003407</t>
  </si>
  <si>
    <t>Bạch Vĩnh</t>
  </si>
  <si>
    <t>Tuy</t>
  </si>
  <si>
    <t>16CĐ-ĐL1</t>
  </si>
  <si>
    <t>16CĐ-ĐL2</t>
  </si>
  <si>
    <t>16CĐ-ĐL3</t>
  </si>
  <si>
    <t>16002442</t>
  </si>
  <si>
    <t>16000727</t>
  </si>
  <si>
    <t>16000728</t>
  </si>
  <si>
    <t>16001000</t>
  </si>
  <si>
    <t>Nguyễn Quý Thanh</t>
  </si>
  <si>
    <t>Hoài</t>
  </si>
  <si>
    <t>16000759</t>
  </si>
  <si>
    <t>Dân</t>
  </si>
  <si>
    <t>16000729</t>
  </si>
  <si>
    <t>16002529</t>
  </si>
  <si>
    <t>Hận</t>
  </si>
  <si>
    <t>16000664</t>
  </si>
  <si>
    <t>16000882</t>
  </si>
  <si>
    <t>16002562</t>
  </si>
  <si>
    <t>16002530</t>
  </si>
  <si>
    <t>16002573</t>
  </si>
  <si>
    <t>Lưu Sáng</t>
  </si>
  <si>
    <t>16000986</t>
  </si>
  <si>
    <t>16002995</t>
  </si>
  <si>
    <t>15002892</t>
  </si>
  <si>
    <t>16002631</t>
  </si>
  <si>
    <t>16002860</t>
  </si>
  <si>
    <t>16002742</t>
  </si>
  <si>
    <t>16002516</t>
  </si>
  <si>
    <t>16003550</t>
  </si>
  <si>
    <t>16003410</t>
  </si>
  <si>
    <t>La Gia</t>
  </si>
  <si>
    <t>16003401</t>
  </si>
  <si>
    <t>Đào Hồng</t>
  </si>
  <si>
    <t>16003228</t>
  </si>
  <si>
    <t>Lại Thanh</t>
  </si>
  <si>
    <t>16003314</t>
  </si>
  <si>
    <t>16002948</t>
  </si>
  <si>
    <t>Tăng Lê</t>
  </si>
  <si>
    <t>16001814</t>
  </si>
  <si>
    <t>Tảo</t>
  </si>
  <si>
    <t>16002992</t>
  </si>
  <si>
    <t>16003143</t>
  </si>
  <si>
    <t>16003752</t>
  </si>
  <si>
    <t>Nguyễn Đặng</t>
  </si>
  <si>
    <t>16002245</t>
  </si>
  <si>
    <t>Đặng Bình</t>
  </si>
  <si>
    <t>16002203</t>
  </si>
  <si>
    <t>16001421</t>
  </si>
  <si>
    <t>16002273</t>
  </si>
  <si>
    <t>16002299</t>
  </si>
  <si>
    <t>16002206</t>
  </si>
  <si>
    <t>16001149</t>
  </si>
  <si>
    <t>16002248</t>
  </si>
  <si>
    <t>Bùi Thế</t>
  </si>
  <si>
    <t>16001168</t>
  </si>
  <si>
    <t>16001283</t>
  </si>
  <si>
    <t>16001761</t>
  </si>
  <si>
    <t>16001248</t>
  </si>
  <si>
    <t>Quan</t>
  </si>
  <si>
    <t>16001440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</si>
  <si>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</si>
  <si>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</si>
  <si>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</si>
  <si>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</si>
  <si>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</si>
  <si>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</si>
  <si>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</si>
  <si>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</si>
  <si>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Kỹ thuật Bảo trì và Sửa chữa máy CNC</t>
  </si>
  <si>
    <t>16001318</t>
  </si>
  <si>
    <t>16000676</t>
  </si>
  <si>
    <t>16000725</t>
  </si>
  <si>
    <t>Lưu Phú</t>
  </si>
  <si>
    <t>16001139</t>
  </si>
  <si>
    <t>16001455</t>
  </si>
  <si>
    <t>16001469</t>
  </si>
  <si>
    <t>Hồ Nguyễn Hữu</t>
  </si>
  <si>
    <t>16001335</t>
  </si>
  <si>
    <t>16001332</t>
  </si>
  <si>
    <t>Võ Hồ Chí</t>
  </si>
  <si>
    <t>16001575</t>
  </si>
  <si>
    <t>Dịp A</t>
  </si>
  <si>
    <t>16001511</t>
  </si>
  <si>
    <t>Phạm Trí</t>
  </si>
  <si>
    <t>16001011</t>
  </si>
  <si>
    <t>16000997</t>
  </si>
  <si>
    <t>16001030</t>
  </si>
  <si>
    <t>16001044</t>
  </si>
  <si>
    <t>16000972</t>
  </si>
  <si>
    <t>16001910</t>
  </si>
  <si>
    <t>Dinh</t>
  </si>
  <si>
    <t>16001874</t>
  </si>
  <si>
    <t>16002056</t>
  </si>
  <si>
    <t>16001920</t>
  </si>
  <si>
    <t>16001957</t>
  </si>
  <si>
    <t>16003274</t>
  </si>
  <si>
    <t>16002046</t>
  </si>
  <si>
    <t>16002091</t>
  </si>
  <si>
    <t>Trần Văn Công</t>
  </si>
  <si>
    <t>16003701</t>
  </si>
  <si>
    <t>16002092</t>
  </si>
  <si>
    <t>Tống Quang</t>
  </si>
  <si>
    <t>16001997</t>
  </si>
  <si>
    <t>16002219</t>
  </si>
  <si>
    <t>16002265</t>
  </si>
  <si>
    <t>16002100</t>
  </si>
  <si>
    <t>16001794</t>
  </si>
  <si>
    <t>Tào Tấn</t>
  </si>
  <si>
    <t>16002172</t>
  </si>
  <si>
    <t>16002109</t>
  </si>
  <si>
    <t>Đinh Hải</t>
  </si>
  <si>
    <t>16002126</t>
  </si>
  <si>
    <t>16002250</t>
  </si>
  <si>
    <t>16002166</t>
  </si>
  <si>
    <t>16002322</t>
  </si>
  <si>
    <t>16001057</t>
  </si>
  <si>
    <t>16002552</t>
  </si>
  <si>
    <t>16002506</t>
  </si>
  <si>
    <t>16001679</t>
  </si>
  <si>
    <t>Lê Khắc</t>
  </si>
  <si>
    <t>16001232</t>
  </si>
  <si>
    <t>Khá</t>
  </si>
  <si>
    <t>16001808</t>
  </si>
  <si>
    <t>16002409</t>
  </si>
  <si>
    <t>16002496</t>
  </si>
  <si>
    <t>Lâm Tín</t>
  </si>
  <si>
    <t>16002455</t>
  </si>
  <si>
    <t>Phụng</t>
  </si>
  <si>
    <t>16002503</t>
  </si>
  <si>
    <t>Huỳnh Trần Minh</t>
  </si>
  <si>
    <t>16002510</t>
  </si>
  <si>
    <t>16002967</t>
  </si>
  <si>
    <t>16002591</t>
  </si>
  <si>
    <t>16002773</t>
  </si>
  <si>
    <t>16002994</t>
  </si>
  <si>
    <t>16003024</t>
  </si>
  <si>
    <t>16002928</t>
  </si>
  <si>
    <t>16003013</t>
  </si>
  <si>
    <t>Sịnh</t>
  </si>
  <si>
    <t>16001217</t>
  </si>
  <si>
    <t>Nguyễn Dư</t>
  </si>
  <si>
    <t>16001233</t>
  </si>
  <si>
    <t>16002942</t>
  </si>
  <si>
    <t>16000814</t>
  </si>
  <si>
    <t>Trịnh Thống</t>
  </si>
  <si>
    <t>16000846</t>
  </si>
  <si>
    <t>Huỳnh Đăng</t>
  </si>
  <si>
    <t>16000860</t>
  </si>
  <si>
    <t>16000797</t>
  </si>
  <si>
    <t>16000845</t>
  </si>
  <si>
    <t>Nguyễn Khắc</t>
  </si>
  <si>
    <t>16000815</t>
  </si>
  <si>
    <t>Nguyễn Lê Vũ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</si>
  <si>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</si>
  <si>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</si>
  <si>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</si>
  <si>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</si>
  <si>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</si>
  <si>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</si>
  <si>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</si>
  <si>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</si>
  <si>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</si>
  <si>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</si>
  <si>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16001173</t>
  </si>
  <si>
    <t>Nguyễn Giang</t>
  </si>
  <si>
    <t>16002335</t>
  </si>
  <si>
    <t>Mai Kim</t>
  </si>
  <si>
    <t>16003227</t>
  </si>
  <si>
    <t>Biện Thanh</t>
  </si>
  <si>
    <t>16002735</t>
  </si>
  <si>
    <t>Đặng Thị Ánh</t>
  </si>
  <si>
    <t>16002428</t>
  </si>
  <si>
    <t>Huỳnh Thị</t>
  </si>
  <si>
    <t>16002393</t>
  </si>
  <si>
    <t>Nguyễn Thị Bình</t>
  </si>
  <si>
    <t>16003735</t>
  </si>
  <si>
    <t>Đặng Thị Thu</t>
  </si>
  <si>
    <t>16002818</t>
  </si>
  <si>
    <t>Đoàn Thị Thùy</t>
  </si>
  <si>
    <t>16002884</t>
  </si>
  <si>
    <t>Nguyễn Thị Thiệu</t>
  </si>
  <si>
    <t>16002883</t>
  </si>
  <si>
    <t>Dương Tuyền Xuân</t>
  </si>
  <si>
    <t>16CĐ-MTT1</t>
  </si>
  <si>
    <t>16CĐ-MTT2</t>
  </si>
  <si>
    <t>16003127</t>
  </si>
  <si>
    <t>Nguyễn Phú</t>
  </si>
  <si>
    <t>16002702</t>
  </si>
  <si>
    <t>16002076</t>
  </si>
  <si>
    <t>16003387</t>
  </si>
  <si>
    <t>Bùi Viết</t>
  </si>
  <si>
    <t>16002955</t>
  </si>
  <si>
    <t>16003027</t>
  </si>
  <si>
    <t>Châu Huỳnh</t>
  </si>
  <si>
    <t>16002192</t>
  </si>
  <si>
    <t>16003283</t>
  </si>
  <si>
    <t>Nguyễn Duy Hoài</t>
  </si>
  <si>
    <t>16002574</t>
  </si>
  <si>
    <t>16002656</t>
  </si>
  <si>
    <t>16001648</t>
  </si>
  <si>
    <t>Hồ Quí</t>
  </si>
  <si>
    <t>Tộc</t>
  </si>
  <si>
    <t>16002008</t>
  </si>
  <si>
    <t>Trần Mạnh</t>
  </si>
  <si>
    <t>16002976</t>
  </si>
  <si>
    <t>16002024</t>
  </si>
  <si>
    <t>16000931</t>
  </si>
  <si>
    <t>Nguyễn Duy Hồng</t>
  </si>
  <si>
    <t>16003593</t>
  </si>
  <si>
    <t>16003866</t>
  </si>
  <si>
    <t>16002667</t>
  </si>
  <si>
    <t>16003119</t>
  </si>
  <si>
    <t>Quan Đạt</t>
  </si>
  <si>
    <t>Oai</t>
  </si>
  <si>
    <t>16002561</t>
  </si>
  <si>
    <t>Đào Võ Thanh</t>
  </si>
  <si>
    <t>16002286</t>
  </si>
  <si>
    <t>16003785</t>
  </si>
  <si>
    <t>Hồ Diệp</t>
  </si>
  <si>
    <t>Quyên</t>
  </si>
  <si>
    <t>16002662</t>
  </si>
  <si>
    <t>16001726</t>
  </si>
  <si>
    <t>Hữu</t>
  </si>
  <si>
    <t>16001529</t>
  </si>
  <si>
    <t>Kiệt Nguyễn Đăng</t>
  </si>
  <si>
    <t>16001777</t>
  </si>
  <si>
    <t>16001198</t>
  </si>
  <si>
    <t>Phan Trần Yến</t>
  </si>
  <si>
    <t>16002432</t>
  </si>
  <si>
    <t>Điêu Phạm Duy</t>
  </si>
  <si>
    <t>16002044</t>
  </si>
  <si>
    <t>Nguyễn Vinh</t>
  </si>
  <si>
    <t>16001223</t>
  </si>
  <si>
    <t>16001936</t>
  </si>
  <si>
    <t>Hồ Trọng</t>
  </si>
  <si>
    <t>16CĐ-TP1</t>
  </si>
  <si>
    <t>16CĐ-TM1</t>
  </si>
  <si>
    <t>16CĐ-TM2</t>
  </si>
  <si>
    <t>16CĐ-TW1</t>
  </si>
  <si>
    <t>15001615</t>
  </si>
  <si>
    <t>15000313</t>
  </si>
  <si>
    <t>15TC-Đ</t>
  </si>
  <si>
    <t>15000753</t>
  </si>
  <si>
    <t>15000605</t>
  </si>
  <si>
    <t>15000045</t>
  </si>
  <si>
    <t>Nguyễn Thanh Đức</t>
  </si>
  <si>
    <t>15002175</t>
  </si>
  <si>
    <t>15TC-QTM</t>
  </si>
  <si>
    <t>Phạm Tuấn</t>
  </si>
  <si>
    <t>Huỳnh Đức</t>
  </si>
  <si>
    <t>15000740</t>
  </si>
  <si>
    <t>15TCT-Đ</t>
  </si>
  <si>
    <t>15002708</t>
  </si>
  <si>
    <t>La Hồng</t>
  </si>
  <si>
    <t>15TN-NL</t>
  </si>
  <si>
    <t>15001632</t>
  </si>
  <si>
    <t>15TCT-Ô</t>
  </si>
  <si>
    <t>14000485</t>
  </si>
  <si>
    <t>Huỳnh Hoài</t>
  </si>
  <si>
    <t>14CĐĐC01</t>
  </si>
  <si>
    <t>14000983</t>
  </si>
  <si>
    <t>14CĐOT04</t>
  </si>
  <si>
    <t>Bùi Thành</t>
  </si>
  <si>
    <t>Cập nhật PM ngày 25/11/2021</t>
  </si>
  <si>
    <t>TRƯỞNG PHÒNG TTGD - CTSV</t>
  </si>
  <si>
    <t>Chưa ngưng trên PM</t>
  </si>
  <si>
    <t>Lê Chí</t>
  </si>
  <si>
    <t>Nghỉ từ đầu HKI/21-22 đến nay</t>
  </si>
  <si>
    <t>Trần Gia</t>
  </si>
  <si>
    <t>Trần Phúc</t>
  </si>
  <si>
    <t>Nguyễn Ngọc Minh</t>
  </si>
  <si>
    <t>19T4-ĐCN1</t>
  </si>
  <si>
    <t>19T4-CĐT1</t>
  </si>
  <si>
    <t>Nghỉ từ đầu HK2/20-21 đến nay</t>
  </si>
  <si>
    <t>Lương</t>
  </si>
  <si>
    <t>Nguyễn Trần Minh</t>
  </si>
  <si>
    <t>Trương Gia</t>
  </si>
  <si>
    <t>2021
T4</t>
  </si>
  <si>
    <t>Nguyễn Trần</t>
  </si>
  <si>
    <t>Trần Hoài</t>
  </si>
  <si>
    <t>Nguyễn Bảo</t>
  </si>
  <si>
    <t>Thy</t>
  </si>
  <si>
    <t>20T4-NNA3</t>
  </si>
  <si>
    <t>Quỳnh</t>
  </si>
  <si>
    <t>Logistics</t>
  </si>
  <si>
    <t>Nguyễn Hoàng Bảo</t>
  </si>
  <si>
    <t>Huynh</t>
  </si>
  <si>
    <t>Thùy</t>
  </si>
  <si>
    <t>Khoa: Kinh tế  - Bậc đào tạo: Trung cấp và Cao đẳng</t>
  </si>
  <si>
    <t>2021
T2</t>
  </si>
  <si>
    <t>2021
C1</t>
  </si>
  <si>
    <t>2021
C3</t>
  </si>
  <si>
    <t>2021
C5</t>
  </si>
  <si>
    <t>2021
C6</t>
  </si>
  <si>
    <t>2021
C2</t>
  </si>
  <si>
    <t>Phụ huynh đã xác nhận</t>
  </si>
  <si>
    <t>Khoa: Công nghệ thông tin - Bậc đào tạo: Trung cấp và Cao đẳng</t>
  </si>
  <si>
    <t>Độc lập - Tự do - Hạnh phúc</t>
  </si>
  <si>
    <t>PHÒNG KẾ HOẠCH - TÀI CHÍNH</t>
  </si>
  <si>
    <t>LẦN 2 (chi từng phiếu)</t>
  </si>
  <si>
    <t>STT CŨ</t>
  </si>
  <si>
    <t>STT</t>
  </si>
  <si>
    <t>LOẠI
 ĐƠN</t>
  </si>
  <si>
    <t>HỌ VÀ TÊN</t>
  </si>
  <si>
    <t>LỚP CŨ</t>
  </si>
  <si>
    <t>PHIẾU CHI</t>
  </si>
  <si>
    <t>NGÀY DUYỆT ĐƠN TRẢ
HỌC PHÍ</t>
  </si>
  <si>
    <t>SỐ TIỀN CHI</t>
  </si>
  <si>
    <t>NGÀY CHI</t>
  </si>
  <si>
    <t>C/HP/10093</t>
  </si>
  <si>
    <t>31/10/2020</t>
  </si>
  <si>
    <t>106.1</t>
  </si>
  <si>
    <t>Nguyễn Lê Trọng</t>
  </si>
  <si>
    <t>C/HP/10041</t>
  </si>
  <si>
    <t>16/10/2020</t>
  </si>
  <si>
    <t>C/K/10034</t>
  </si>
  <si>
    <t>26/10/2020</t>
  </si>
  <si>
    <t>C/HP/10011</t>
  </si>
  <si>
    <t>07/10/2020</t>
  </si>
  <si>
    <t>NGƯỜI LẬP BẢNG</t>
  </si>
  <si>
    <t>PHÒNG KH-TC</t>
  </si>
  <si>
    <t>HIỆU TRƯỞNG</t>
  </si>
  <si>
    <t>Trần Thị Thảo Vân</t>
  </si>
  <si>
    <t>Nguyễn Kính</t>
  </si>
  <si>
    <t>Phạm Hữu Lộc</t>
  </si>
  <si>
    <t>(Đã ký)</t>
  </si>
  <si>
    <t>Nga</t>
  </si>
  <si>
    <t>Nghỉ từ ngày 14/02/2022 đến nay</t>
  </si>
  <si>
    <t>Nguyễn Nam</t>
  </si>
  <si>
    <t>Nghỉ từ ngày 01/3/2022 đến nay</t>
  </si>
  <si>
    <t>Phạm Chí</t>
  </si>
  <si>
    <t>21T4-LTM1</t>
  </si>
  <si>
    <t>Phạm Phú</t>
  </si>
  <si>
    <t>Tống Minh</t>
  </si>
  <si>
    <t>20T4-QTM2</t>
  </si>
  <si>
    <t>Lê Bảo</t>
  </si>
  <si>
    <t>Phạm Thị Phương</t>
  </si>
  <si>
    <t>21C1-TKĐ1</t>
  </si>
  <si>
    <t>Kim</t>
  </si>
  <si>
    <t>Trần Nguyễn Thanh</t>
  </si>
  <si>
    <t>Lê Huỳnh</t>
  </si>
  <si>
    <t>Thơ</t>
  </si>
  <si>
    <t>Phan Tuấn</t>
  </si>
  <si>
    <t>Đã gửi tin nhắn điện tử</t>
  </si>
  <si>
    <t>2021
C7</t>
  </si>
  <si>
    <t>19T4-CCK1</t>
  </si>
  <si>
    <t>My</t>
  </si>
  <si>
    <t>Quy</t>
  </si>
  <si>
    <t>Giáp</t>
  </si>
  <si>
    <t>Nghỉ từ đầu HKII/21-22 đến nay</t>
  </si>
  <si>
    <t>20T4-CMT2</t>
  </si>
  <si>
    <t>22000487</t>
  </si>
  <si>
    <t>Hoàng Tiến</t>
  </si>
  <si>
    <t>22000215</t>
  </si>
  <si>
    <t>Hàng Phạm Ngọc</t>
  </si>
  <si>
    <t>22000176</t>
  </si>
  <si>
    <t>22000210</t>
  </si>
  <si>
    <t>Lục Khải</t>
  </si>
  <si>
    <t>22000172</t>
  </si>
  <si>
    <t>Phan Vũ Minh</t>
  </si>
  <si>
    <t>22000037</t>
  </si>
  <si>
    <t>22000170</t>
  </si>
  <si>
    <t>Lữ Vĩ</t>
  </si>
  <si>
    <t>22000146</t>
  </si>
  <si>
    <t>22000454</t>
  </si>
  <si>
    <t>22C2-CNÔ1</t>
  </si>
  <si>
    <t>22000108</t>
  </si>
  <si>
    <t>22000465</t>
  </si>
  <si>
    <t>Trần Lê Gia</t>
  </si>
  <si>
    <t>22000387</t>
  </si>
  <si>
    <t>Nguyễn Ngọc Khánh</t>
  </si>
  <si>
    <t>22000410</t>
  </si>
  <si>
    <t>22000105</t>
  </si>
  <si>
    <t>22C2-LTM1</t>
  </si>
  <si>
    <t>Nguyễn Thị Kim</t>
  </si>
  <si>
    <t>2022
C2</t>
  </si>
  <si>
    <t>Khoa: May- Thời trang - Bậc đào tạo: Trung cấp và Cao đẳng</t>
  </si>
  <si>
    <t>Lưu Gia</t>
  </si>
  <si>
    <t>Khoa: Xây dựng - Bậc đào tạo: Cao đẳng</t>
  </si>
  <si>
    <t>21002139</t>
  </si>
  <si>
    <t>Hoàng Hồng</t>
  </si>
  <si>
    <t>Nguyễn Văn Minh</t>
  </si>
  <si>
    <t>DANH SÁCH SINH VIÊN NGHỈ HỌC - NĂM HỌC 2022-2023</t>
  </si>
  <si>
    <t>DANH SÁCH SINH VIÊN XIN THÔI HỌC
NĂM HỌC 2022-2023</t>
  </si>
  <si>
    <t xml:space="preserve">DANH SÁCH HỌC SINH - SINH VIÊN ĐÃ RÚT HỌC PHÍ HỌC KỲ 1 
NĂM HỌC 2022-2023 ( ĐỢT 1) </t>
  </si>
  <si>
    <t>Thành phố Hồ Chí Minh, ngày 26 tháng 8 năm 2022</t>
  </si>
  <si>
    <t>Rút học phí vì không đủ điều kiện học liên thông</t>
  </si>
  <si>
    <t>21004408</t>
  </si>
  <si>
    <t>21C2-CTM1</t>
  </si>
  <si>
    <t>21004555</t>
  </si>
  <si>
    <t>21004453</t>
  </si>
  <si>
    <t>21004444</t>
  </si>
  <si>
    <t>21C2-ĐCN1</t>
  </si>
  <si>
    <t>21004440</t>
  </si>
  <si>
    <t>21C2-NNA1</t>
  </si>
  <si>
    <t>21004645</t>
  </si>
  <si>
    <t>Trà Anh</t>
  </si>
  <si>
    <t>21004275</t>
  </si>
  <si>
    <t>21004318</t>
  </si>
  <si>
    <t>21C2-QTM1</t>
  </si>
  <si>
    <t>Ngày 26/4/2022</t>
  </si>
  <si>
    <t>Ngày 12/05/2022</t>
  </si>
  <si>
    <t>Rút học phí vì lý do Hoàn cảnh gia đình</t>
  </si>
  <si>
    <t>Ngày 06/04/2022</t>
  </si>
  <si>
    <t>Nguyễn Đình Quang</t>
  </si>
  <si>
    <t>22C1-LTM1</t>
  </si>
  <si>
    <t>Ngày 22/7/2022</t>
  </si>
  <si>
    <t>Mai Hoàng</t>
  </si>
  <si>
    <t>22C2-CCK1</t>
  </si>
  <si>
    <t>22000005</t>
  </si>
  <si>
    <t>Ngày 10/05/2022</t>
  </si>
  <si>
    <t>22000006</t>
  </si>
  <si>
    <t>Phạm</t>
  </si>
  <si>
    <t>22000003</t>
  </si>
  <si>
    <t>22000029</t>
  </si>
  <si>
    <t>22000030</t>
  </si>
  <si>
    <t>22000436</t>
  </si>
  <si>
    <t>22000444</t>
  </si>
  <si>
    <t>22000039</t>
  </si>
  <si>
    <t>22000042</t>
  </si>
  <si>
    <t>22000081</t>
  </si>
  <si>
    <t>22000102</t>
  </si>
  <si>
    <t>22000087</t>
  </si>
  <si>
    <t>22000088</t>
  </si>
  <si>
    <t>Vương Thanh</t>
  </si>
  <si>
    <t>22000089</t>
  </si>
  <si>
    <t>22000090</t>
  </si>
  <si>
    <t>Nguyễn Thị Anh</t>
  </si>
  <si>
    <t>22000093</t>
  </si>
  <si>
    <t>Lê Thị Thu</t>
  </si>
  <si>
    <t>22000095</t>
  </si>
  <si>
    <t>22000096</t>
  </si>
  <si>
    <t>22C2-CĐT1</t>
  </si>
  <si>
    <t>22C2-CMT1</t>
  </si>
  <si>
    <t>22C2-ĐCN1</t>
  </si>
  <si>
    <t>22C2-KXD1</t>
  </si>
  <si>
    <t>22C2-NNA1</t>
  </si>
  <si>
    <t>22C2-QTM1</t>
  </si>
  <si>
    <t>Ngày 05/05/2022</t>
  </si>
  <si>
    <t>Ngày 07/06/2022</t>
  </si>
  <si>
    <t>Ngày 27/04/2022</t>
  </si>
  <si>
    <t>Ngày 26/04/2022</t>
  </si>
  <si>
    <t>Ngày 04/05/2022</t>
  </si>
  <si>
    <t>Ngày 17/05/2022</t>
  </si>
  <si>
    <t>Ngày 13/05/2022</t>
  </si>
  <si>
    <t>Rút học phí vì không mở được lớp</t>
  </si>
  <si>
    <t>22000098</t>
  </si>
  <si>
    <t>22000099</t>
  </si>
  <si>
    <t>22000101</t>
  </si>
  <si>
    <t>Hoàng Phương Phú</t>
  </si>
  <si>
    <t>Yên</t>
  </si>
  <si>
    <t>22C2-TKW1</t>
  </si>
  <si>
    <t>IV/</t>
  </si>
  <si>
    <t>III/</t>
  </si>
  <si>
    <t>I/</t>
  </si>
  <si>
    <t>II/</t>
  </si>
  <si>
    <t>Rút học phí vì Khóa 18T4 làm đơn không liên thông lên 22C2</t>
  </si>
  <si>
    <t>22000268</t>
  </si>
  <si>
    <t>22000368</t>
  </si>
  <si>
    <t>22000303</t>
  </si>
  <si>
    <t>Hồ Thái</t>
  </si>
  <si>
    <t>22000404</t>
  </si>
  <si>
    <t>Triệu Thành Minh</t>
  </si>
  <si>
    <t>22000198</t>
  </si>
  <si>
    <t>22000408</t>
  </si>
  <si>
    <t>Nguyễn Tú</t>
  </si>
  <si>
    <t>22000221</t>
  </si>
  <si>
    <t>Đỗ Thị Diễm</t>
  </si>
  <si>
    <t>22000278</t>
  </si>
  <si>
    <t>22000214</t>
  </si>
  <si>
    <t>Ngô Tiến</t>
  </si>
  <si>
    <t>22000458</t>
  </si>
  <si>
    <t>Lê Đỗ Ngọc</t>
  </si>
  <si>
    <t>22000171</t>
  </si>
  <si>
    <t>22000219</t>
  </si>
  <si>
    <t>22000471</t>
  </si>
  <si>
    <t>Lê Phạm Bảo</t>
  </si>
  <si>
    <t>22000296</t>
  </si>
  <si>
    <t>Đào Ngọc</t>
  </si>
  <si>
    <t>22000382</t>
  </si>
  <si>
    <t>22000286</t>
  </si>
  <si>
    <t>Nguyễn Đại Hồng</t>
  </si>
  <si>
    <t>22000127</t>
  </si>
  <si>
    <t>Lê Phan Khánh</t>
  </si>
  <si>
    <t>22000401</t>
  </si>
  <si>
    <t>Bùi Thụy Phương</t>
  </si>
  <si>
    <t>22000237</t>
  </si>
  <si>
    <t>Nguyễn Lê Hồng</t>
  </si>
  <si>
    <t>22000259</t>
  </si>
  <si>
    <t>Đỗ Phương</t>
  </si>
  <si>
    <t>22000125</t>
  </si>
  <si>
    <t>Lê Phạm Lan</t>
  </si>
  <si>
    <t>22000354</t>
  </si>
  <si>
    <t>22000130</t>
  </si>
  <si>
    <t>Mai Trâm</t>
  </si>
  <si>
    <t>22000124</t>
  </si>
  <si>
    <t>Phùng Lê Minh</t>
  </si>
  <si>
    <t>22000386</t>
  </si>
  <si>
    <t>Trần Quỳnh</t>
  </si>
  <si>
    <t>22000418</t>
  </si>
  <si>
    <t>22000147</t>
  </si>
  <si>
    <t>Hà Thiên</t>
  </si>
  <si>
    <t>22000111</t>
  </si>
  <si>
    <t>Nguyễn Phước Minh</t>
  </si>
  <si>
    <t>22000208</t>
  </si>
  <si>
    <t>Hoa Nguyễn</t>
  </si>
  <si>
    <t>22000295</t>
  </si>
  <si>
    <t>Lê Ngọc Khánh</t>
  </si>
  <si>
    <t>22000235</t>
  </si>
  <si>
    <t>Ngô Trần Thanh</t>
  </si>
  <si>
    <t>22000120</t>
  </si>
  <si>
    <t>Đặng Cao</t>
  </si>
  <si>
    <t>22000267</t>
  </si>
  <si>
    <t>Nguyễn Ngô Phương</t>
  </si>
  <si>
    <t>22000182</t>
  </si>
  <si>
    <t>22000380</t>
  </si>
  <si>
    <t>22000192</t>
  </si>
  <si>
    <t>22000201</t>
  </si>
  <si>
    <t>Trần Cao Ngọc</t>
  </si>
  <si>
    <t>Hạnh</t>
  </si>
  <si>
    <t>22000186</t>
  </si>
  <si>
    <t>22000383</t>
  </si>
  <si>
    <t>Phạm Ngọc Trúc</t>
  </si>
  <si>
    <t>22000285</t>
  </si>
  <si>
    <t>Phạm Ngọc Kim</t>
  </si>
  <si>
    <t>22000346</t>
  </si>
  <si>
    <t>22000134</t>
  </si>
  <si>
    <t>Nguyễn Trần Phương</t>
  </si>
  <si>
    <t>22000413</t>
  </si>
  <si>
    <t>22000195</t>
  </si>
  <si>
    <t>22000350</t>
  </si>
  <si>
    <t>Lâm Tuấn</t>
  </si>
  <si>
    <t>22000211</t>
  </si>
  <si>
    <t>22C2-CNM1</t>
  </si>
  <si>
    <t>22C2-KML1</t>
  </si>
  <si>
    <t>22C2-KTD1</t>
  </si>
  <si>
    <t>22C2-QTD1</t>
  </si>
  <si>
    <t>22C2-TKĐ1</t>
  </si>
  <si>
    <t>Ngày 22/06/2022</t>
  </si>
  <si>
    <t>Ngày 11/05/2022</t>
  </si>
  <si>
    <t>Ngày 08/06/2022</t>
  </si>
  <si>
    <t>Ngày 31/05/2022</t>
  </si>
  <si>
    <t>Ngày 01/06/2022</t>
  </si>
  <si>
    <t>Ngày 09/06/2022</t>
  </si>
  <si>
    <t>Ngày 21/06/2022</t>
  </si>
  <si>
    <t>Ngày 06/06/2022</t>
  </si>
  <si>
    <t>Ngày 06/07/2022</t>
  </si>
  <si>
    <t>Ngày 20/05/2022</t>
  </si>
  <si>
    <t>22C1-CNÔ2</t>
  </si>
  <si>
    <t>Ngày 25/07/2022</t>
  </si>
  <si>
    <t>Võ Cần</t>
  </si>
  <si>
    <t>22C1-CNÔ3</t>
  </si>
  <si>
    <t>Ngày 01/08/2022</t>
  </si>
  <si>
    <t>22C1-ĐCN1</t>
  </si>
  <si>
    <t>Ngày 14/07/2022</t>
  </si>
  <si>
    <t>22C1-ĐĐT1</t>
  </si>
  <si>
    <t>Ngày 02/07/2022</t>
  </si>
  <si>
    <t>Lê Trần Đức</t>
  </si>
  <si>
    <t>22C1-QTM1</t>
  </si>
  <si>
    <t>Ngày 16/07/2022</t>
  </si>
  <si>
    <t>Phan Đăng</t>
  </si>
  <si>
    <t>Hoàng Vũ Anh</t>
  </si>
  <si>
    <t xml:space="preserve">Bùi Nguyễn Hoàng </t>
  </si>
  <si>
    <t>Diệp Ngọc</t>
  </si>
  <si>
    <t xml:space="preserve">Bùi Trâm </t>
  </si>
  <si>
    <t>Trà Nguyễn</t>
  </si>
  <si>
    <t>Vũ Huy</t>
  </si>
  <si>
    <t>Bùi Phạm Trung</t>
  </si>
  <si>
    <t>Đặng Lê</t>
  </si>
  <si>
    <t>22T4-CĐT1</t>
  </si>
  <si>
    <t>22T4-CNÔ4</t>
  </si>
  <si>
    <t>22T4-KLB1</t>
  </si>
  <si>
    <t>22T4-KTD1</t>
  </si>
  <si>
    <t>22T4-LTM2</t>
  </si>
  <si>
    <t>22T4-QTM1</t>
  </si>
  <si>
    <t>22T4-TKĐ1</t>
  </si>
  <si>
    <t>22T4-TKĐ2</t>
  </si>
  <si>
    <t>22T4-VSL1</t>
  </si>
  <si>
    <t>Cao đẳng 96 SV, Trung cấp 14 SV</t>
  </si>
  <si>
    <t>Ngày 30/06/2022</t>
  </si>
  <si>
    <t>Ngày 15/07/2022</t>
  </si>
  <si>
    <t>Ngày 18/07/2022</t>
  </si>
  <si>
    <t>Ngày 10/07/2022</t>
  </si>
  <si>
    <t>Ngày 04/08/2022</t>
  </si>
  <si>
    <t>Ngày 28/07/2022</t>
  </si>
  <si>
    <t>Ngày 23/07/2022</t>
  </si>
  <si>
    <t>Ngày 20/07/2022</t>
  </si>
  <si>
    <t>Ngày 13/07/2022</t>
  </si>
  <si>
    <t>Ngày 02/08/2022</t>
  </si>
  <si>
    <t>DANH SÁCH ĐỀ NGHỊ CHUYỂN TRẠNG THÁI TẠM NGƯNG HỌC
THÁNG 9 /NĂM 2022</t>
  </si>
  <si>
    <t>17001843</t>
  </si>
  <si>
    <t>19004364</t>
  </si>
  <si>
    <t>19000684</t>
  </si>
  <si>
    <t>19000176</t>
  </si>
  <si>
    <t>19000598</t>
  </si>
  <si>
    <t>Bảo Quý</t>
  </si>
  <si>
    <t>19001565</t>
  </si>
  <si>
    <t>Phạm Thành Công</t>
  </si>
  <si>
    <t>19001601</t>
  </si>
  <si>
    <t>Dương Nhật</t>
  </si>
  <si>
    <t>19001422</t>
  </si>
  <si>
    <t>Nguyễn Hữu Hoàng</t>
  </si>
  <si>
    <t>19000827</t>
  </si>
  <si>
    <t>Đặng Thành</t>
  </si>
  <si>
    <t>20005104</t>
  </si>
  <si>
    <t>Đơn xin thôi học ngày 05/9/2022</t>
  </si>
  <si>
    <t>PH vào trường làm đơn</t>
  </si>
  <si>
    <t>DANH SÁCH ĐỀ NGHỊ CHUYỂN TRẠNG THÁI TẠM NGƯNG HỌC
 THÁNG 9 /NĂM 2022</t>
  </si>
  <si>
    <t>20001157</t>
  </si>
  <si>
    <t>20001931</t>
  </si>
  <si>
    <t>Nghỉ từ ngày 27/3/2022 đến nay</t>
  </si>
  <si>
    <t>PH xác nhận cho SV nghỉ học</t>
  </si>
  <si>
    <t>Đăng ký học 22T4-CMT1</t>
  </si>
  <si>
    <t>20001959</t>
  </si>
  <si>
    <t>21001821</t>
  </si>
  <si>
    <t>21000554</t>
  </si>
  <si>
    <t>21001840</t>
  </si>
  <si>
    <t>Ngụy Thành</t>
  </si>
  <si>
    <t>21001738</t>
  </si>
  <si>
    <t>21001219</t>
  </si>
  <si>
    <t>21001925</t>
  </si>
  <si>
    <t>Văn Phú</t>
  </si>
  <si>
    <t>21003124</t>
  </si>
  <si>
    <t>19004567</t>
  </si>
  <si>
    <t>19T4-NNA2</t>
  </si>
  <si>
    <t xml:space="preserve">PH xác nhận SV nghỉ học </t>
  </si>
  <si>
    <t>DANH SÁCH ĐỀ NGHỊ CHUYỂN TRẠNG THÁI TẠM NGƯNG HỌC
 THÁNG 9 /Năm 2022</t>
  </si>
  <si>
    <t>19001287</t>
  </si>
  <si>
    <t>19001395</t>
  </si>
  <si>
    <t>DANH SÁCH ĐỀ NGHỊ CHUYỂN TRẠNG THÁI TẠM NGƯNG HỌC
THÁNG 9/ NĂM 2022</t>
  </si>
  <si>
    <t>DANH SÁCH ĐỀ NGHỊ CHUYỂN TRẠNG THÁI TẠM NGƯNG HỌC
THÁNG 9/NĂM 2022</t>
  </si>
  <si>
    <t>DANH SÁCH ĐỀ NGHỊ CHUYỂN TRẠNG THÁI TẠM NGƯNG HỌC
THÁNG 9/ NĂM  2022</t>
  </si>
  <si>
    <t>DANH SÁCH ĐỀ NGHỊ CHUYỂN TRẠNG THÁI TẠM NGƯNG HỌC
THÁNG 9 / NĂM 2022</t>
  </si>
  <si>
    <t>Tháng: 9/2022 - Năm học 2022-2023</t>
  </si>
  <si>
    <t>19001060</t>
  </si>
  <si>
    <t>Phan Hùng</t>
  </si>
  <si>
    <t>19001166</t>
  </si>
  <si>
    <t>Hà Lê</t>
  </si>
  <si>
    <t>19001634</t>
  </si>
  <si>
    <t>19001381</t>
  </si>
  <si>
    <t>19000328</t>
  </si>
  <si>
    <t>Truyền</t>
  </si>
  <si>
    <t>19T4-VSL2</t>
  </si>
  <si>
    <t>19T4-VSL1</t>
  </si>
  <si>
    <t>Nghỉ từ tháng 7/2022 đến nay</t>
  </si>
  <si>
    <t>Nghỉ từ tháng 6/2022 đến nay</t>
  </si>
  <si>
    <t>CVHT đã xác nhận với PH</t>
  </si>
  <si>
    <t>19000587</t>
  </si>
  <si>
    <t>Phan Như</t>
  </si>
  <si>
    <t>19000955</t>
  </si>
  <si>
    <t>Nguyễn Thu</t>
  </si>
  <si>
    <t>18002805</t>
  </si>
  <si>
    <t>Nguyễn Thị Như</t>
  </si>
  <si>
    <t>19T4-CNM1</t>
  </si>
  <si>
    <t>Nghỉ từ tháng 3/2022 đến nay</t>
  </si>
  <si>
    <t>Phụ huynh báo nghỉ</t>
  </si>
  <si>
    <t>Đã liên hệ PH qua tin nhắn</t>
  </si>
  <si>
    <t>19001120</t>
  </si>
  <si>
    <t>Ngô Huỳnh</t>
  </si>
  <si>
    <t>19T4-QTD1</t>
  </si>
  <si>
    <t>20000603</t>
  </si>
  <si>
    <t>Phạm Hoàng Anh</t>
  </si>
  <si>
    <t>20002308</t>
  </si>
  <si>
    <t>Huỳnh Nguyên</t>
  </si>
  <si>
    <t>20T4-TKW1</t>
  </si>
  <si>
    <t>Nghỉ từ giữa HKII/21-22 đến nay</t>
  </si>
  <si>
    <t>Nghỉ từ cuối HKII/21-22 đến nay</t>
  </si>
  <si>
    <t>Học 22T4-TKW1</t>
  </si>
  <si>
    <t>21002900</t>
  </si>
  <si>
    <t>Đào Minh</t>
  </si>
  <si>
    <t>21002883</t>
  </si>
  <si>
    <t>Trần Nhựt</t>
  </si>
  <si>
    <t>21C5-CĐT1</t>
  </si>
  <si>
    <t>21002868</t>
  </si>
  <si>
    <t>Ngô Bảo</t>
  </si>
  <si>
    <t>21T4-QTM1</t>
  </si>
  <si>
    <t>20001805</t>
  </si>
  <si>
    <t>Quảng Chí</t>
  </si>
  <si>
    <t>Hào</t>
  </si>
  <si>
    <t>20001876</t>
  </si>
  <si>
    <t>Lâm Tuệ</t>
  </si>
  <si>
    <t>Mẫn</t>
  </si>
  <si>
    <t>20003349</t>
  </si>
  <si>
    <t>20T4-ĐHĐ1</t>
  </si>
  <si>
    <t>CVHT đã liên lạc với phụ huynh</t>
  </si>
  <si>
    <t>Đồ họa đa phương tiện</t>
  </si>
  <si>
    <t>20005385</t>
  </si>
  <si>
    <t>Phan Huỳnh Phát</t>
  </si>
  <si>
    <t>20T4-THU1</t>
  </si>
  <si>
    <t>SV nghỉ nhiều, GV liên hệ không được</t>
  </si>
  <si>
    <t>21000715</t>
  </si>
  <si>
    <t>Cao Quang</t>
  </si>
  <si>
    <t>21T4-THU1</t>
  </si>
  <si>
    <t>Nghỉ từ đầu HKI/22-23 đến nay</t>
  </si>
  <si>
    <t>PH xác nhận cho SV chuyển ngành</t>
  </si>
  <si>
    <t>20002005</t>
  </si>
  <si>
    <t>Hồ Thiên</t>
  </si>
  <si>
    <t>20T4-LTM2</t>
  </si>
  <si>
    <t>Nghỉ từ đầu tháng 9/2022</t>
  </si>
  <si>
    <t>Phụ huynh gửi đơn xin thôi học</t>
  </si>
  <si>
    <t>21003193</t>
  </si>
  <si>
    <t>Đinh Quốc</t>
  </si>
  <si>
    <t>21T4-TKĐ2</t>
  </si>
  <si>
    <t>PH gửi đơn xin thôi học 12/9/2022</t>
  </si>
  <si>
    <t>21004706</t>
  </si>
  <si>
    <t>Phan Phước</t>
  </si>
  <si>
    <t>Nghỉ từ đầu HK2/21-22 đến nay</t>
  </si>
  <si>
    <t>PH gửi đơn xin thôi học 10/9/2022</t>
  </si>
  <si>
    <t>21001917</t>
  </si>
  <si>
    <t>Đoàn Nguyễn Hoàng</t>
  </si>
  <si>
    <t>21T4-NNA2</t>
  </si>
  <si>
    <t>Đăng ký học 22T4-QNH1</t>
  </si>
  <si>
    <t>Nghỉ từ ngày 11/4/2022 đến nay</t>
  </si>
  <si>
    <t>21001617</t>
  </si>
  <si>
    <t>21000626</t>
  </si>
  <si>
    <t>21002042</t>
  </si>
  <si>
    <t>Hồ Phi</t>
  </si>
  <si>
    <t>21000517</t>
  </si>
  <si>
    <t>21001608</t>
  </si>
  <si>
    <t>21001037</t>
  </si>
  <si>
    <t>Đặng Thế</t>
  </si>
  <si>
    <t>21000019</t>
  </si>
  <si>
    <t>Hoàng Lê</t>
  </si>
  <si>
    <t>21C5-CNÔ1</t>
  </si>
  <si>
    <t>20004753</t>
  </si>
  <si>
    <t>Trần Thành</t>
  </si>
  <si>
    <t>20004764</t>
  </si>
  <si>
    <t>20004963</t>
  </si>
  <si>
    <t>20C1-CTM2</t>
  </si>
  <si>
    <t>Nghỉ từ tháng 05/2022 đến nay</t>
  </si>
  <si>
    <t>20007787</t>
  </si>
  <si>
    <t>Tô Thế</t>
  </si>
  <si>
    <t>20C1-CTK1</t>
  </si>
  <si>
    <t>Nghỉ từ HKI/21-22 đến nay</t>
  </si>
  <si>
    <t>Chế tạo khuôn mẫu</t>
  </si>
  <si>
    <t>21001068</t>
  </si>
  <si>
    <t>Luận</t>
  </si>
  <si>
    <t>21003503</t>
  </si>
  <si>
    <t>Nguyễn Chính Anh</t>
  </si>
  <si>
    <t>21003181</t>
  </si>
  <si>
    <t>Trương Kiến</t>
  </si>
  <si>
    <t>21002477</t>
  </si>
  <si>
    <t>Phạm Đặng Thái</t>
  </si>
  <si>
    <t>21C3-CCK1</t>
  </si>
  <si>
    <t>Khoa: Cơ khí - Bậc đào tạo: Trung cấp và Cao đẳng</t>
  </si>
  <si>
    <t>Khoa: Động lực  - Bậc đào tạo: Cao đẳng</t>
  </si>
  <si>
    <t>Khoa: Khoa học cơ bản - Bậc đào tạo: Trung cấp</t>
  </si>
  <si>
    <t>Khoa: Nhiệt lạnh - Bậc đào tạo: Trung cấp</t>
  </si>
  <si>
    <t>2022
T4</t>
  </si>
  <si>
    <t>2022
C1</t>
  </si>
  <si>
    <t>2022
C3</t>
  </si>
  <si>
    <t>2022
C5</t>
  </si>
  <si>
    <t>2022
C6</t>
  </si>
  <si>
    <t>2022
C7</t>
  </si>
  <si>
    <t>(Kèm theo Quyết định số: 571/QĐ-LTT-TTGD ngày 30 tháng 9 năm 2022
 của Trường Cao đẳng Lý Tự Trọng Thành phố Hồ Chí Minh)</t>
  </si>
  <si>
    <t>(Kèm theo Quyết định số: 572/QĐ-LTT-TTGD ngày 30 tháng 9 năm 2022
 của Trường Cao đẳng Lý Tự Trọng Thành phố Hồ Chí Minh)</t>
  </si>
  <si>
    <t>Cập nhật PM ngày 03/10/2022</t>
  </si>
  <si>
    <t>(Kèm theo Quyết định số: 573/QĐ-LTT-TTGD ngày 30  tháng 9 năm 2022
 của Trường Cao đẳng Lý Tự Trọng Thành phố Hồ Chí Minh)</t>
  </si>
  <si>
    <t>574/QĐ-LTT-TTGD_30/9/2022</t>
  </si>
  <si>
    <t>(Kèm theo Quyết định số: 574/QĐ-LTT-TTGD ngày 30 tháng 9 năm 2022
 của Trường Cao đẳng Lý Tự Trọng Thành phố Hồ Chí Minh)</t>
  </si>
  <si>
    <t>573/QĐ-LTT-TTGD_30/9/2022</t>
  </si>
  <si>
    <t>(Kèm theo Quyết định số: 575/QĐ-LTT-TTGD ngày 30 tháng 9 năm 2022
 của Trường Cao đẳng Lý Tự Trọng Thành phố Hồ Chí Minh)</t>
  </si>
  <si>
    <t>(Kèm theo Quyết định số: 576/QĐ-LTT-TTGD ngày 30 tháng 9  năm 2022
 của Trường Cao đẳng Lý Tự Trọng Thành phố Hồ Chí Minh)</t>
  </si>
  <si>
    <t>(Kèm theo Quyết định số: 577/QĐ-LTT-TTGD ngày 30  tháng 9 năm 2022
 của Trường Cao đẳng Lý Tự Trọng Thành phố Hồ Chí Minh)</t>
  </si>
  <si>
    <t>577/QĐ-LTT-TTGD_30/9/2022</t>
  </si>
  <si>
    <t>(Kèm theo Quyết định số: 578/QĐ-LTT-TTGD ngày 30 tháng 9 năm 2022
 của Trường Cao đẳng Lý Tự Trọng Thành phố Hồ Chí Minh)</t>
  </si>
  <si>
    <t>DANH SÁCH ĐỀ NGHỊ CHUYỂN TRẠNG THÁI TẠM NGƯNG HỌC
 THÁNG 10 /NĂM 2022</t>
  </si>
  <si>
    <t>20001126</t>
  </si>
  <si>
    <t>Vũ Trường</t>
  </si>
  <si>
    <t>20T4-TKĐ2</t>
  </si>
  <si>
    <t>PH Báo SV không kịp chương trình</t>
  </si>
  <si>
    <t>20000175</t>
  </si>
  <si>
    <t>Nguyễn Phạm Gia</t>
  </si>
  <si>
    <t>20001421</t>
  </si>
  <si>
    <t>Võ Hoàng Gia</t>
  </si>
  <si>
    <t>Nghi</t>
  </si>
  <si>
    <t>20001523</t>
  </si>
  <si>
    <t>Tô Phạm Minh</t>
  </si>
  <si>
    <t>20004903</t>
  </si>
  <si>
    <t>Trương Thị Phương</t>
  </si>
  <si>
    <t>20T4-TKĐ3</t>
  </si>
  <si>
    <t>DANH SÁCH ĐỀ NGHỊ CHUYỂN TRẠNG THÁI TẠM NGƯNG HỌC
THÁNG 10/ NĂM 2022</t>
  </si>
  <si>
    <t>21000352</t>
  </si>
  <si>
    <t>Lưu Ngọc</t>
  </si>
  <si>
    <t>Cang</t>
  </si>
  <si>
    <t>21000325</t>
  </si>
  <si>
    <t>21000487</t>
  </si>
  <si>
    <t>Học</t>
  </si>
  <si>
    <t>21000442</t>
  </si>
  <si>
    <t>21000322</t>
  </si>
  <si>
    <t>Huỳnh Gia</t>
  </si>
  <si>
    <t>21000485</t>
  </si>
  <si>
    <t>Nguyễn Hoàng Thiên</t>
  </si>
  <si>
    <t>21T4-CNÔ2</t>
  </si>
  <si>
    <t>Nghỉ từ tháng 9/2022 đến nay</t>
  </si>
  <si>
    <t>CVHT đã liên hệ với phụ huynh</t>
  </si>
  <si>
    <t>Phụ huynh đã nhắn tin xác nhận</t>
  </si>
  <si>
    <t>PH làm đơn xin cho SV thôi học</t>
  </si>
  <si>
    <t>21000609</t>
  </si>
  <si>
    <t>21000577</t>
  </si>
  <si>
    <t>21000766</t>
  </si>
  <si>
    <t>21000557</t>
  </si>
  <si>
    <t>Đỗ Văn Thái</t>
  </si>
  <si>
    <t>21000578</t>
  </si>
  <si>
    <t>Nguyễn Đỗ Gia</t>
  </si>
  <si>
    <t>21T4-CNÔ3</t>
  </si>
  <si>
    <t>PH gọi điện báo cho SV thôi học</t>
  </si>
  <si>
    <t>21003089</t>
  </si>
  <si>
    <t>21T4-CNÔ4</t>
  </si>
  <si>
    <t>Nghỉ từ ngày 23/9/2022 đến nay</t>
  </si>
  <si>
    <t>PH xin cho SV tạm ngưng học</t>
  </si>
  <si>
    <t>22001028</t>
  </si>
  <si>
    <t>Cao Phước Huy</t>
  </si>
  <si>
    <t>22T4-CNÔ3</t>
  </si>
  <si>
    <t>Nghỉ từ ngày 26/9/2022 đến nay</t>
  </si>
  <si>
    <t>20005362</t>
  </si>
  <si>
    <t>20C1-CNÔ2</t>
  </si>
  <si>
    <t>20003535</t>
  </si>
  <si>
    <t>20003483</t>
  </si>
  <si>
    <t>Phan Trần Hoàng</t>
  </si>
  <si>
    <t>Nhuận</t>
  </si>
  <si>
    <t>20C1-CNÔ8</t>
  </si>
  <si>
    <t>Nghỉ từ tháng 5/2022 đến nay</t>
  </si>
  <si>
    <t>20004420</t>
  </si>
  <si>
    <t>Lê Phước</t>
  </si>
  <si>
    <t>20001472</t>
  </si>
  <si>
    <t>20C3-CNÔ2</t>
  </si>
  <si>
    <t>20003986</t>
  </si>
  <si>
    <t>Trịnh Tuấn</t>
  </si>
  <si>
    <t>20C3-CNÔ3</t>
  </si>
  <si>
    <t>22000121</t>
  </si>
  <si>
    <t>22000430</t>
  </si>
  <si>
    <t>Trần Trí</t>
  </si>
  <si>
    <t>22000177</t>
  </si>
  <si>
    <t>22000304</t>
  </si>
  <si>
    <t>Trương Thế</t>
  </si>
  <si>
    <t>22000273</t>
  </si>
  <si>
    <t>Kiều Hoàng Thanh</t>
  </si>
  <si>
    <t>22000453</t>
  </si>
  <si>
    <t>Định Hà Long</t>
  </si>
  <si>
    <t>Đặng Trung</t>
  </si>
  <si>
    <t>Học lớp 22C1-QKS1</t>
  </si>
  <si>
    <t>Học lớp 22C1-CMT1</t>
  </si>
  <si>
    <t>DANH SÁCH ĐỀ NGHỊ CHUYỂN TRẠNG THÁI TẠM NGƯNG HỌC
 THÁNG 10 /Năm 2022</t>
  </si>
  <si>
    <t>20004916</t>
  </si>
  <si>
    <t>Đông</t>
  </si>
  <si>
    <t>20C1-CCK1</t>
  </si>
  <si>
    <t>20003322</t>
  </si>
  <si>
    <t>20003460</t>
  </si>
  <si>
    <t>20003539</t>
  </si>
  <si>
    <t>20003296</t>
  </si>
  <si>
    <t>20003467</t>
  </si>
  <si>
    <t>Trịnh Nguyễn Hoài</t>
  </si>
  <si>
    <t>20003657</t>
  </si>
  <si>
    <t>Tới</t>
  </si>
  <si>
    <t>20003515</t>
  </si>
  <si>
    <t>Nguyễn Đinh Quốc</t>
  </si>
  <si>
    <t>20003490</t>
  </si>
  <si>
    <t>20C1-CCK2</t>
  </si>
  <si>
    <t>Nghỉ từ ngày 23/5/2022 đến nay</t>
  </si>
  <si>
    <t>Nghỉ từ HKII/21-22 đến nay</t>
  </si>
  <si>
    <t>20002523</t>
  </si>
  <si>
    <t>Võ Thành Hoàng</t>
  </si>
  <si>
    <t>20C1-CNÔ3</t>
  </si>
  <si>
    <t>20003364</t>
  </si>
  <si>
    <t>Võ Tiến</t>
  </si>
  <si>
    <t>20C1-CNÔ7</t>
  </si>
  <si>
    <t>20003878</t>
  </si>
  <si>
    <t>Phạm Trần Hoàng</t>
  </si>
  <si>
    <t>20C1-CNÔ9</t>
  </si>
  <si>
    <t>20003791</t>
  </si>
  <si>
    <t>Dương Ngọc</t>
  </si>
  <si>
    <t>20003713</t>
  </si>
  <si>
    <t>20C1-CNÔ10</t>
  </si>
  <si>
    <t>20004224</t>
  </si>
  <si>
    <t>20004275</t>
  </si>
  <si>
    <t>Nguyễn Hoàng Phúc</t>
  </si>
  <si>
    <t>20004337</t>
  </si>
  <si>
    <t>20C1-CNÔ13</t>
  </si>
  <si>
    <t>21004306</t>
  </si>
  <si>
    <t>21004695</t>
  </si>
  <si>
    <t>21C2-CNÔ1</t>
  </si>
  <si>
    <t>20001104</t>
  </si>
  <si>
    <t>20C3-CNÔ1</t>
  </si>
  <si>
    <t>571/QĐ-LTT-TTGD_30/9/2022</t>
  </si>
  <si>
    <t>572/QĐ-LTT-TTGD_30/9/2022</t>
  </si>
  <si>
    <t>DANH SÁCH ĐỀ NGHỊ CHUYỂN TRẠNG THÁI TẠM NGƯNG HỌC
THÁNG 10 /NĂM 2022</t>
  </si>
  <si>
    <t>20001005</t>
  </si>
  <si>
    <t>Trương Y</t>
  </si>
  <si>
    <t>Kiện</t>
  </si>
  <si>
    <t>20001634</t>
  </si>
  <si>
    <t>Tán Minh</t>
  </si>
  <si>
    <t>Khiết</t>
  </si>
  <si>
    <t>20002248</t>
  </si>
  <si>
    <t>Phan Hồng</t>
  </si>
  <si>
    <t>20T4-ĐĐT1</t>
  </si>
  <si>
    <t>Nghỉ học quá nhiều, đã tư vấn 
chuyển ngành</t>
  </si>
  <si>
    <t>20004583</t>
  </si>
  <si>
    <t>Tằng Trường</t>
  </si>
  <si>
    <t>20C1-CCK4</t>
  </si>
  <si>
    <t>20005039</t>
  </si>
  <si>
    <t>Phạm Thành</t>
  </si>
  <si>
    <t>20004857</t>
  </si>
  <si>
    <t>20004930</t>
  </si>
  <si>
    <t>20C1-CCK5</t>
  </si>
  <si>
    <t>Nghỉ từ ngày 20/3/2022 đến nay</t>
  </si>
  <si>
    <t>20004767</t>
  </si>
  <si>
    <t>Vũ Đức</t>
  </si>
  <si>
    <t>20C1-BCN1</t>
  </si>
  <si>
    <t>20000128</t>
  </si>
  <si>
    <t>Ngô Thành</t>
  </si>
  <si>
    <t>20000186</t>
  </si>
  <si>
    <t>20004190</t>
  </si>
  <si>
    <t>Nguyễn Như</t>
  </si>
  <si>
    <t>20003943</t>
  </si>
  <si>
    <t>20C1-CNÔ1</t>
  </si>
  <si>
    <t>Nghỉ từ tháng 01/2022 đến nay</t>
  </si>
  <si>
    <t>20002750</t>
  </si>
  <si>
    <t>Dương Ngạn</t>
  </si>
  <si>
    <t>Vỏ</t>
  </si>
  <si>
    <t>20C1-CNÔ4</t>
  </si>
  <si>
    <t>20002928</t>
  </si>
  <si>
    <t>Nguyễn Phát</t>
  </si>
  <si>
    <t>Đại</t>
  </si>
  <si>
    <t>20002988</t>
  </si>
  <si>
    <t>Trương Hoàng</t>
  </si>
  <si>
    <t>20C1-CNÔ5</t>
  </si>
  <si>
    <t>20003107</t>
  </si>
  <si>
    <t>20003111</t>
  </si>
  <si>
    <t>20C1-CNÔ6</t>
  </si>
  <si>
    <t>20004766</t>
  </si>
  <si>
    <t>Hoàng Thái</t>
  </si>
  <si>
    <t>20C3-ĐĐT1</t>
  </si>
  <si>
    <t>20005086</t>
  </si>
  <si>
    <t>Hà</t>
  </si>
  <si>
    <t>20002977</t>
  </si>
  <si>
    <t>20C1-ĐCN2</t>
  </si>
  <si>
    <t>20003164</t>
  </si>
  <si>
    <t>Hứa Anh</t>
  </si>
  <si>
    <t>20005516</t>
  </si>
  <si>
    <t>Phạm Nguyễn Bình</t>
  </si>
  <si>
    <t>20C1-ĐĐT2</t>
  </si>
  <si>
    <t>20004755</t>
  </si>
  <si>
    <t>20000039</t>
  </si>
  <si>
    <t>Đào Ngọc Minh</t>
  </si>
  <si>
    <t>20C1-TĐH1</t>
  </si>
  <si>
    <t>20004623</t>
  </si>
  <si>
    <t>20005720</t>
  </si>
  <si>
    <t>20C1-TĐH2</t>
  </si>
  <si>
    <t>22000026</t>
  </si>
  <si>
    <t>22000053</t>
  </si>
  <si>
    <t>Lê Quốc</t>
  </si>
  <si>
    <t>DANH SÁCH ĐỀ NGHỊ CHUYỂN TRẠNG THÁI TẠM NGƯNG HỌC
THÁNG 10/NĂM 2022</t>
  </si>
  <si>
    <t>Khoa: Nhiệt lạnh - Bậc đào tạo: Trung cấp và Cao đẳng</t>
  </si>
  <si>
    <t>21001563</t>
  </si>
  <si>
    <t>Hà Trương Quốc</t>
  </si>
  <si>
    <t>21002160</t>
  </si>
  <si>
    <t>Trịnh Nguyễn Thành</t>
  </si>
  <si>
    <t>21002775</t>
  </si>
  <si>
    <t>21003024</t>
  </si>
  <si>
    <t>21000559</t>
  </si>
  <si>
    <t>21004324</t>
  </si>
  <si>
    <t>21002531</t>
  </si>
  <si>
    <t>21002683</t>
  </si>
  <si>
    <t>Hồ Quốc</t>
  </si>
  <si>
    <t>21000560</t>
  </si>
  <si>
    <t>Nguyễn Sỹ</t>
  </si>
  <si>
    <t>21000612</t>
  </si>
  <si>
    <t>Lê Út</t>
  </si>
  <si>
    <t>Xoài</t>
  </si>
  <si>
    <t>Nghỉ từ ngày 28/9/2022 đến nay</t>
  </si>
  <si>
    <t>21T4-KML1</t>
  </si>
  <si>
    <t>20003295</t>
  </si>
  <si>
    <t>Lại Minh</t>
  </si>
  <si>
    <t>20004178</t>
  </si>
  <si>
    <t>Lưu Đức</t>
  </si>
  <si>
    <t>20C1-LĐL1</t>
  </si>
  <si>
    <t>Nghỉ từ ngày 10/10/2021 đến nay</t>
  </si>
  <si>
    <t>22000345</t>
  </si>
  <si>
    <t>Nghỉ từ HKI/22-23 đến nay</t>
  </si>
  <si>
    <t>22000338</t>
  </si>
  <si>
    <t>DANH SÁCH ĐỀ NGHỊ CHUYỂN TRẠNG THÁI TẠM NGƯNG HỌC
THÁNG 10/ NĂM  2022</t>
  </si>
  <si>
    <t xml:space="preserve">Khoa: May- Thời trang - Bậc đào tạo: Trung cấp </t>
  </si>
  <si>
    <t>21000094</t>
  </si>
  <si>
    <t>Lương Gia</t>
  </si>
  <si>
    <t>21003827</t>
  </si>
  <si>
    <t>21002377</t>
  </si>
  <si>
    <t>Nguyễn Thị Trúc</t>
  </si>
  <si>
    <t>21003969</t>
  </si>
  <si>
    <t>Hằng</t>
  </si>
  <si>
    <t>21004483</t>
  </si>
  <si>
    <t>Ngô Phạm Hiền</t>
  </si>
  <si>
    <t>21004368</t>
  </si>
  <si>
    <t>La Quân</t>
  </si>
  <si>
    <t>21002743</t>
  </si>
  <si>
    <t>Lê Bích</t>
  </si>
  <si>
    <t>Trâm</t>
  </si>
  <si>
    <t>21003413</t>
  </si>
  <si>
    <t>21T4-CNM1</t>
  </si>
  <si>
    <t>CVHT đã liên hệ với PH</t>
  </si>
  <si>
    <t>Khoa: Động lực  - Bậc đào tạo: Trung cấp và Cao đẳng</t>
  </si>
  <si>
    <t>20000117</t>
  </si>
  <si>
    <t>20C1-ĐCN1</t>
  </si>
  <si>
    <t>(Kèm theo Quyết định 684/QĐ-LTT-TTGD ngày 27 tháng 10  năm 2022
 của Trường Cao đẳng Lý Tự Trọng Thành phố Hồ Chí Minh)</t>
  </si>
  <si>
    <t>Cập nhật PM ngày 28/10/2022</t>
  </si>
  <si>
    <t>684/QĐ-LTT-TTGD_27/10/2022</t>
  </si>
  <si>
    <t>(Kèm theo Quyết định số 686/QĐ-LTT-TTGD ngày 27 tháng 10 năm 2022
 của Trường Cao đẳng Lý Tự Trọng Thành phố Hồ Chí Minh)</t>
  </si>
  <si>
    <t>686/QĐ-LTT-TTGD_27/10/2022</t>
  </si>
  <si>
    <t>(Kèm theo Quyết định số 685/QĐ-LTT-TTGD ngày 27 tháng 10 năm 2022
 của Trường Cao đẳng Lý Tự Trọng Thành phố Hồ Chí Minh)</t>
  </si>
  <si>
    <t>685/QĐ-LTT-TTGD_27/10/2022</t>
  </si>
  <si>
    <t>Tháng: 10/2022 - Năm học 2022-2023</t>
  </si>
  <si>
    <t>22000227</t>
  </si>
  <si>
    <t>Nguyễn Trần Gia</t>
  </si>
  <si>
    <t>22000279</t>
  </si>
  <si>
    <t>Đặng Nguyễn Ngọc</t>
  </si>
  <si>
    <t>22000213</t>
  </si>
  <si>
    <t>Lưu Khả</t>
  </si>
  <si>
    <t>Nghỉ từ ngày 25/4/2022 đến nay</t>
  </si>
  <si>
    <t>Đình chỉ học tập 1 năm</t>
  </si>
  <si>
    <t>22000027</t>
  </si>
  <si>
    <t>Hiến</t>
  </si>
  <si>
    <t>22000028</t>
  </si>
  <si>
    <t>Nguyễn Tấn An</t>
  </si>
  <si>
    <t>22000033</t>
  </si>
  <si>
    <t>Đoàn Tấn Ngọc</t>
  </si>
  <si>
    <t>22000359</t>
  </si>
  <si>
    <t>Nhan Mỹ</t>
  </si>
  <si>
    <t>Nghỉ từ tháng 06/2022 đến nay</t>
  </si>
  <si>
    <t>Khoa: Cơ khí - Bậc đào tạo: Cao đẳng</t>
  </si>
  <si>
    <t>Khoa: Khoa học cơ bản - Bậc đào tạo: Cao đẳng liên thông</t>
  </si>
  <si>
    <t>(Kèm theo Quyết định số 707/QĐ-LTT-TTGD ngày 31 tháng 10 năm 2022
 của Trường Cao đẳng Lý Tự Trọng Thành phố Hồ Chí Minh)</t>
  </si>
  <si>
    <t>(Kèm theo Quyết định số 706/QĐ-LTT-TTGD ngày 31 tháng 10  năm 2022
 của Trường Cao đẳng Lý Tự Trọng Thành phố Hồ Chí Minh)</t>
  </si>
  <si>
    <t>(Kèm theo Quyết định số 705/QĐ-LTT-TTGD ngày 31 tháng 10 năm 2022
 của Trường Cao đẳng Lý Tự Trọng Thành phố Hồ Chí Minh)</t>
  </si>
  <si>
    <t>(Kèm theo Quyết định số 704/QĐ-LTT-TTGD ngày 31 tháng 10 năm 2022
 của Trường Cao đẳng Lý Tự Trọng Thành phố Hồ Chí Minh)</t>
  </si>
  <si>
    <t>704/QĐ-LTT-TTGD_31/10/2022</t>
  </si>
  <si>
    <t>Cập nhật PM ngày 01/11/2022</t>
  </si>
  <si>
    <t>705/QĐ-LTT-TTGD_31/10/2022</t>
  </si>
  <si>
    <t>706/QĐ-LTT-TTGD_31/10/2022</t>
  </si>
  <si>
    <t>DANH SÁCH ĐỀ NGHỊ CHUYỂN TRẠNG THÁI TẠM NGƯNG HỌC
THÁNG 11 /NĂM 2022</t>
  </si>
  <si>
    <t>20005017</t>
  </si>
  <si>
    <t>Bắc</t>
  </si>
  <si>
    <t>20002591</t>
  </si>
  <si>
    <t>20002447</t>
  </si>
  <si>
    <t>Duẩn</t>
  </si>
  <si>
    <t>20004375</t>
  </si>
  <si>
    <t>Lê Hoài Phương</t>
  </si>
  <si>
    <t>20004596</t>
  </si>
  <si>
    <t>20004504</t>
  </si>
  <si>
    <t>20004994</t>
  </si>
  <si>
    <t>20005437</t>
  </si>
  <si>
    <t>20004699</t>
  </si>
  <si>
    <t>20003346</t>
  </si>
  <si>
    <t>Hà Thanh</t>
  </si>
  <si>
    <t>20000363</t>
  </si>
  <si>
    <t>Lương Ngọc</t>
  </si>
  <si>
    <t>20004923</t>
  </si>
  <si>
    <t>Đỗ Gia</t>
  </si>
  <si>
    <t>20005700</t>
  </si>
  <si>
    <t>20002859</t>
  </si>
  <si>
    <t>Tạ Tiến</t>
  </si>
  <si>
    <t>20005865</t>
  </si>
  <si>
    <t>20C1-CĐT1</t>
  </si>
  <si>
    <t>DANH SÁCH ĐỀ NGHỊ CHUYỂN TRẠNG THÁI TẠM NGƯNG HỌC
THÁNG 11/NĂM 2022</t>
  </si>
  <si>
    <t>22000068</t>
  </si>
  <si>
    <t>22000326</t>
  </si>
  <si>
    <t>Châu Tấn</t>
  </si>
  <si>
    <t>Pháp</t>
  </si>
  <si>
    <t>22000073</t>
  </si>
  <si>
    <t>DANH SÁCH ĐỀ NGHỊ CHUYỂN TRẠNG THÁI TẠM NGƯNG HỌC
 THÁNG 11 /Năm 2022</t>
  </si>
  <si>
    <t>22000449</t>
  </si>
  <si>
    <t>22000016</t>
  </si>
  <si>
    <t>Huỳnh Hà</t>
  </si>
  <si>
    <t>22000022</t>
  </si>
  <si>
    <t>Triệu Hoàng</t>
  </si>
  <si>
    <t>22000007</t>
  </si>
  <si>
    <t>Phan Thanh</t>
  </si>
  <si>
    <t>22000431</t>
  </si>
  <si>
    <t>Giang Chấn</t>
  </si>
  <si>
    <t>DANH SÁCH ĐỀ NGHỊ CHUYỂN TRẠNG THÁI TẠM NGƯNG HỌC
THÁNG 11/ NĂM 2022</t>
  </si>
  <si>
    <t>22000405</t>
  </si>
  <si>
    <t>Võ Thanh Thúy</t>
  </si>
  <si>
    <t>22000059</t>
  </si>
  <si>
    <t>Lê Nguyễn Phương</t>
  </si>
  <si>
    <t>22000061</t>
  </si>
  <si>
    <t>Trần Thị Thanh</t>
  </si>
  <si>
    <t>Thúy</t>
  </si>
  <si>
    <t>22000244</t>
  </si>
  <si>
    <t>Trần Phương</t>
  </si>
  <si>
    <t>22000065</t>
  </si>
  <si>
    <t>Nguyễn Huỳnh Như</t>
  </si>
  <si>
    <t>Nghỉ từ ngày 17/05/2022 đến nay</t>
  </si>
  <si>
    <t>Nghỉ từ ngày 02/07/2022 đến nay</t>
  </si>
  <si>
    <t>Nghỉ từ ngày 23/07/2022 đến nay</t>
  </si>
  <si>
    <t>20002245</t>
  </si>
  <si>
    <t>Quan Thiên</t>
  </si>
  <si>
    <t>20T4-NNA2</t>
  </si>
  <si>
    <t>20005267</t>
  </si>
  <si>
    <t>20T4-TCD1</t>
  </si>
  <si>
    <t>Nghỉ từ ngày 05/9/2022 đến nay</t>
  </si>
  <si>
    <t>PH xin cho SV thôi học từ 13/8/2022</t>
  </si>
  <si>
    <t>21003419</t>
  </si>
  <si>
    <t>Âu Thành</t>
  </si>
  <si>
    <t>21003718</t>
  </si>
  <si>
    <t>Đặng Ngọc Bảo</t>
  </si>
  <si>
    <t>21003958</t>
  </si>
  <si>
    <t>Võ Thị Thu</t>
  </si>
  <si>
    <t>21002381</t>
  </si>
  <si>
    <t>Trương Ngọc Bảo</t>
  </si>
  <si>
    <t>Trân</t>
  </si>
  <si>
    <t>21T4-KTD1</t>
  </si>
  <si>
    <t>Nghỉ từ ngày 30/8/2022 đến nay</t>
  </si>
  <si>
    <t>Nghỉ từ ngày 10/10/2022 đến nay</t>
  </si>
  <si>
    <t>Nghỉ từ ngày 10/8/2022 đến nay</t>
  </si>
  <si>
    <t>Đăng ký học 22T4-NHQ1</t>
  </si>
  <si>
    <t>CVHT đã xác nhận với Phụ huynh</t>
  </si>
  <si>
    <t>Khoa: Nhiệt lạnh - Bậc đào tạo: Cao đẳng liên thông</t>
  </si>
  <si>
    <t>Khoa: Cơ khí - Bậc đào tạo: Cao đẳng liên thông</t>
  </si>
  <si>
    <t>Khoa: Điện - Điện tử - Bậc đào tạo: Cao đẳng</t>
  </si>
  <si>
    <t>Tháng: 11/2022 - Năm học 2022-2023</t>
  </si>
  <si>
    <t>21002269</t>
  </si>
  <si>
    <t>Ni</t>
  </si>
  <si>
    <t>21T4-NNA1</t>
  </si>
  <si>
    <t>22000999</t>
  </si>
  <si>
    <t>22T4-NNA1</t>
  </si>
  <si>
    <t>22002414</t>
  </si>
  <si>
    <t>Nguyễn Vân</t>
  </si>
  <si>
    <t>22001803</t>
  </si>
  <si>
    <t>Lê Đoàn Thanh</t>
  </si>
  <si>
    <t>22T4-NHQ1</t>
  </si>
  <si>
    <t>Phụ huynh xác nhận cho SV nghỉ học luôn</t>
  </si>
  <si>
    <t>Phụ huynh vào Trường xin cho 
SV thôi học từ 01/10/2022</t>
  </si>
  <si>
    <t>DANH SÁCH ĐỀ NGHỊ CHUYỂN TRẠNG THÁI TẠM NGƯNG HỌC
 THÁNG 11 /NĂM 2022</t>
  </si>
  <si>
    <t>Khoa: Công nghệ thông tin - Bậc đào tạo: Trung cấp</t>
  </si>
  <si>
    <t>20000136</t>
  </si>
  <si>
    <t>Lân</t>
  </si>
  <si>
    <t>Phụ huynh vào Trường xin cho 
SV thôi học từ ngày 12/10/2022</t>
  </si>
  <si>
    <t>Tiếng Hàn Quốc</t>
  </si>
  <si>
    <t>La Thị Thảo</t>
  </si>
  <si>
    <t>21000534</t>
  </si>
  <si>
    <t>Lê Thái</t>
  </si>
  <si>
    <t>Phụ huynh vào Trường xin cho 
SV thôi học từ ngày 14/10/2022</t>
  </si>
  <si>
    <t>Nghỉ từ ngày 30/9/2022 đến nay</t>
  </si>
  <si>
    <t>22002333</t>
  </si>
  <si>
    <t>Phạm Thị Diệu</t>
  </si>
  <si>
    <t>Mi</t>
  </si>
  <si>
    <t>22004016</t>
  </si>
  <si>
    <t>Nguyễn Thị Thúy</t>
  </si>
  <si>
    <t>22T4-ĐHĐ2</t>
  </si>
  <si>
    <t>22001658</t>
  </si>
  <si>
    <t>Đỗ Vương Thái</t>
  </si>
  <si>
    <t>22002097</t>
  </si>
  <si>
    <t>Nguyễn Xuân Quỳnh</t>
  </si>
  <si>
    <t>Nghỉ từ ngày 25/8/2022 đến nay</t>
  </si>
  <si>
    <t>Phụ huynh xác nhận cho SV nghỉ học</t>
  </si>
  <si>
    <t>(Kèm theo Quyết định 806/QĐ-LTT-TTGD ngày 24 tháng 11  năm 2022
 của Trường Cao đẳng Lý Tự Trọng Thành phố Hồ Chí Minh)</t>
  </si>
  <si>
    <t>806/QĐ-LTT-TTGD_24/11/2022</t>
  </si>
  <si>
    <t>807/QĐ-LTT-TTGD_24/11/2022</t>
  </si>
  <si>
    <t>(Kèm theo Quyết định 807/QĐ-LTT-TTGD ngày 24 tháng 11 năm 2022
 của Trường Cao đẳng Lý Tự Trọng Thành phố Hồ Chí Minh)</t>
  </si>
  <si>
    <t>Cập nhật PM ngày 24/11/2022</t>
  </si>
  <si>
    <t>808/QĐ-LTT-TTGD_24/11/2022</t>
  </si>
  <si>
    <t>(Kèm theo Quyết định 808/QĐ-LTT-TTGD ngày 24 tháng 11 năm 2022
 của Trường Cao đẳng Lý Tự Trọng Thành phố Hồ Chí Minh)</t>
  </si>
  <si>
    <t>809/QĐ-LTT-TTGD_24/11/2022</t>
  </si>
  <si>
    <t>(Kèm theo Quyết định 809/QĐ-LTT-TTGD ngày 24 tháng 11 năm 2022
 của Trường Cao đẳng Lý Tự Trọng Thành phố Hồ Chí Minh)</t>
  </si>
  <si>
    <t>(Kèm theo Quyết định 810/QĐ-LTT-TTGD ngày 24 tháng 11 năm 2022
 của Trường Cao đẳng Lý Tự Trọng Thành phố Hồ Chí Minh)</t>
  </si>
  <si>
    <t>DANH SÁCH ĐỀ NGHỊ CHUYỂN TRẠNG THÁI TẠM NGƯNG HỌC
THÁNG 12/ NĂM 2022</t>
  </si>
  <si>
    <t>22001131</t>
  </si>
  <si>
    <t>Biện Xuân</t>
  </si>
  <si>
    <t>22000977</t>
  </si>
  <si>
    <t>Trần Trọng</t>
  </si>
  <si>
    <t>(Kèm theo Quyết định 819/QĐ-LTT-TTGD ngày 26 tháng 11  năm 2022
 của Trường Cao đẳng Lý Tự Trọng Thành phố Hồ Chí Minh)</t>
  </si>
  <si>
    <t>Cập nhật PM ngày 28/11/2022</t>
  </si>
  <si>
    <t>819/QĐ-LTT-TTGD_26/11/2022</t>
  </si>
  <si>
    <t>(Kèm theo Quyết định 820/QĐ-LTT-TTGD ngày 26 tháng 11 năm 2022
 của Trường Cao đẳng Lý Tự Trọng Thành phố Hồ Chí Minh)</t>
  </si>
  <si>
    <t>DANH SÁCH ĐỀ NGHỊ CHUYỂN TRẠNG THÁI TẠM NGƯNG HỌC
 THÁNG 12 /NĂM 2022</t>
  </si>
  <si>
    <t>21004330</t>
  </si>
  <si>
    <t>Phạm Nguyễn Hữu Minh</t>
  </si>
  <si>
    <t>21003710</t>
  </si>
  <si>
    <t>Khương Đình Trúc</t>
  </si>
  <si>
    <t>Loan</t>
  </si>
  <si>
    <t>21004459</t>
  </si>
  <si>
    <t>Nguyễn Mai Thành</t>
  </si>
  <si>
    <t>21003229</t>
  </si>
  <si>
    <t>Nguyễn Võ Duy</t>
  </si>
  <si>
    <t>21004173</t>
  </si>
  <si>
    <t>21T4-ĐHĐ1</t>
  </si>
  <si>
    <t>Đã liên lạc PH báo nghỉ học</t>
  </si>
  <si>
    <t>Phụ huynh báo chuyển trường</t>
  </si>
  <si>
    <t>Khoa: Công nghệ thông tin; Kinh tế và Động lực - Bậc đào tạo: Trung cấp</t>
  </si>
  <si>
    <t>21002405</t>
  </si>
  <si>
    <t>Huỳnh Tuấn</t>
  </si>
  <si>
    <t>21T4-KLB2</t>
  </si>
  <si>
    <t>Phụ huynh đến P.TTGD-CTSV xin cho SV nghỉ học</t>
  </si>
  <si>
    <t>Kỹ thuật làm bánh</t>
  </si>
  <si>
    <t>Phụ huynh xác nhận SV nghỉ học</t>
  </si>
  <si>
    <t>Phụ huynh xác nhận nghỉ luôn</t>
  </si>
  <si>
    <t>(Kèm theo Quyết định 835/QĐ-LTT-TTGD ngày 01 tháng 12  năm 2022
 của Trường Cao đẳng Lý Tự Trọng Thành phố Hồ Chí Minh)</t>
  </si>
  <si>
    <t>Cập nhật PM ngày 02/12/2022</t>
  </si>
  <si>
    <t>835/QĐ-LTT-TTGD_01/12/2022</t>
  </si>
  <si>
    <t>Tháng: 12/2022 - Năm học 2022-2023</t>
  </si>
  <si>
    <t>DANH SÁCH ĐỀ NGHỊ CHUYỂN TRẠNG THÁI TẠM NGƯNG HỌC
 THÁNG 12/Năm 2022</t>
  </si>
  <si>
    <t>20001238</t>
  </si>
  <si>
    <t>20001301</t>
  </si>
  <si>
    <t>20001269</t>
  </si>
  <si>
    <t>Đinh Kim</t>
  </si>
  <si>
    <t>20001599</t>
  </si>
  <si>
    <t>20T4-CCK1</t>
  </si>
  <si>
    <t>Nghỉ từ ngày 20/10/2022 đến nay</t>
  </si>
  <si>
    <t>Nghỉ từ ngày 25/9/2022 đến nay</t>
  </si>
  <si>
    <t>PH vào trường xin ngừng học</t>
  </si>
  <si>
    <t>Bỏ học đi làm ở KTX</t>
  </si>
  <si>
    <t>Không học</t>
  </si>
  <si>
    <t>21001935</t>
  </si>
  <si>
    <t>Võ Trần Khôi</t>
  </si>
  <si>
    <t>21T4-CCK1</t>
  </si>
  <si>
    <t>Nghỉ từ tháng 10/2022 đến nay</t>
  </si>
  <si>
    <t>PH làm đơn xin thôi học</t>
  </si>
  <si>
    <t>20002367</t>
  </si>
  <si>
    <t>20002815</t>
  </si>
  <si>
    <t>Thân Thế</t>
  </si>
  <si>
    <t>20C6-CNÔ3</t>
  </si>
  <si>
    <t>20C6-CNÔ4</t>
  </si>
  <si>
    <t>Nghỉ từ tháng 02/2022 đến nay</t>
  </si>
  <si>
    <t>Nghỉ từ tháng 03/2022 đến nay</t>
  </si>
  <si>
    <t>Nghỉ từ ngày 05/10/2021 đến nay</t>
  </si>
  <si>
    <t>21001388</t>
  </si>
  <si>
    <t>Phan Tiến</t>
  </si>
  <si>
    <t>21003489</t>
  </si>
  <si>
    <t>Hoàng Vi</t>
  </si>
  <si>
    <t>21004490</t>
  </si>
  <si>
    <t>Nghỉ từ ngày 06/9/2022 đến nay</t>
  </si>
  <si>
    <t>CVHT đã xác nhận với phụ huynh</t>
  </si>
  <si>
    <t>20005763</t>
  </si>
  <si>
    <t>20005662</t>
  </si>
  <si>
    <t>20005543</t>
  </si>
  <si>
    <t>20005851</t>
  </si>
  <si>
    <t>Từ Văn</t>
  </si>
  <si>
    <t>20C1-CTM3</t>
  </si>
  <si>
    <t>20001496</t>
  </si>
  <si>
    <t>Cao Thị Thu</t>
  </si>
  <si>
    <t>20000575</t>
  </si>
  <si>
    <t>20000756</t>
  </si>
  <si>
    <t>Lý Hồng</t>
  </si>
  <si>
    <t>20T4-QKS1</t>
  </si>
  <si>
    <t>Nghỉ từ ngày 05/12/2022 đến nay</t>
  </si>
  <si>
    <t>Nghỉ từ ngày 02/11/2022 đến nay</t>
  </si>
  <si>
    <t>Quản trị khách sạn</t>
  </si>
  <si>
    <t>PH vào xin cho SV nghỉ học luôn</t>
  </si>
  <si>
    <t>Khoa: Công nghệ thông tin - Bậc đào tạo: Trung cấp &amp; Cao đẳng</t>
  </si>
  <si>
    <t>20002961</t>
  </si>
  <si>
    <t>Nguyễn Huy</t>
  </si>
  <si>
    <t>20001292</t>
  </si>
  <si>
    <t>Võ Văn Minh</t>
  </si>
  <si>
    <t>20002042</t>
  </si>
  <si>
    <t>20001755</t>
  </si>
  <si>
    <t>Nguyễn Chí Thiên</t>
  </si>
  <si>
    <t>20000509</t>
  </si>
  <si>
    <t>Nguyễn Vĩnh</t>
  </si>
  <si>
    <t>20T4-QTM1</t>
  </si>
  <si>
    <t>21000459</t>
  </si>
  <si>
    <t>Huỳnh Khôn</t>
  </si>
  <si>
    <t>Nho</t>
  </si>
  <si>
    <t>21003149</t>
  </si>
  <si>
    <t>Nguyễn Hoàng Minh</t>
  </si>
  <si>
    <t>21004731</t>
  </si>
  <si>
    <t>20000087</t>
  </si>
  <si>
    <t>20001505</t>
  </si>
  <si>
    <t>Ty</t>
  </si>
  <si>
    <t>20T4-ANM1</t>
  </si>
  <si>
    <t>DANH SÁCH ĐỀ NGHỊ CHUYỂN TRẠNG THÁI TẠM NGƯNG HỌC
THÁNG 12/NĂM 2022</t>
  </si>
  <si>
    <t>22000741</t>
  </si>
  <si>
    <t>Vũ Nguyễn Anh</t>
  </si>
  <si>
    <t>22004739</t>
  </si>
  <si>
    <t>22000508</t>
  </si>
  <si>
    <t>Đã liên hệ nhưng Phụ huynh không bắt máy</t>
  </si>
  <si>
    <t>20002432</t>
  </si>
  <si>
    <t>20002565</t>
  </si>
  <si>
    <t>Giàu</t>
  </si>
  <si>
    <t>20000438</t>
  </si>
  <si>
    <t>20000600</t>
  </si>
  <si>
    <t>Trần Kim</t>
  </si>
  <si>
    <t>20000090</t>
  </si>
  <si>
    <t>20005565</t>
  </si>
  <si>
    <t>20001372</t>
  </si>
  <si>
    <t>20000263</t>
  </si>
  <si>
    <t>Đỗ Bùi Minh</t>
  </si>
  <si>
    <t>20001564</t>
  </si>
  <si>
    <t>Dương Thái</t>
  </si>
  <si>
    <t>20T4-KML1</t>
  </si>
  <si>
    <t>Nghỉ từ ngày 01/9/2022 đến nay</t>
  </si>
  <si>
    <t>Nghỉ từ ngày 03/10/2022 đến nay</t>
  </si>
  <si>
    <t>Nghỉ từ ngày 07/7/2022 đến nay</t>
  </si>
  <si>
    <t>Học 22T4-ĐHĐ2</t>
  </si>
  <si>
    <t>CVHT đã liên hệ với gia đình</t>
  </si>
  <si>
    <t>20001286</t>
  </si>
  <si>
    <t>20000950</t>
  </si>
  <si>
    <t>Nguyễn Hoàng Anh</t>
  </si>
  <si>
    <t>20001664</t>
  </si>
  <si>
    <t>20005596</t>
  </si>
  <si>
    <t>20000493</t>
  </si>
  <si>
    <t>Đồng Tấn</t>
  </si>
  <si>
    <t>20005847</t>
  </si>
  <si>
    <t>Nguyễn Mai</t>
  </si>
  <si>
    <t>Trình</t>
  </si>
  <si>
    <t>20T4-VSL1</t>
  </si>
  <si>
    <t>20001899</t>
  </si>
  <si>
    <t>Văn Minh</t>
  </si>
  <si>
    <t>20001226</t>
  </si>
  <si>
    <t>Diệp Gia</t>
  </si>
  <si>
    <t>20001289</t>
  </si>
  <si>
    <t>20001399</t>
  </si>
  <si>
    <t>Trần Duy</t>
  </si>
  <si>
    <t>Quyết</t>
  </si>
  <si>
    <t>20000654</t>
  </si>
  <si>
    <t>Vũ Nguyễn Ngọc</t>
  </si>
  <si>
    <t>20T4-LĐL1</t>
  </si>
  <si>
    <t>CVHT đã gọi điện báo PH</t>
  </si>
  <si>
    <t>21003667</t>
  </si>
  <si>
    <t>Lê Trần Trung</t>
  </si>
  <si>
    <t>21000106</t>
  </si>
  <si>
    <t>Phạm Đình</t>
  </si>
  <si>
    <t>21000339</t>
  </si>
  <si>
    <t>Lê Đức</t>
  </si>
  <si>
    <t>21004467</t>
  </si>
  <si>
    <t>Thái Nguyễn Anh</t>
  </si>
  <si>
    <t>21004690</t>
  </si>
  <si>
    <t>Lượng</t>
  </si>
  <si>
    <t>21004656</t>
  </si>
  <si>
    <t>21002551</t>
  </si>
  <si>
    <t>Nguyễn Hải Tú</t>
  </si>
  <si>
    <t>21004686</t>
  </si>
  <si>
    <t>21T4-VSL1</t>
  </si>
  <si>
    <t>Nghỉ từ ngày 16/11/2022 đến nay</t>
  </si>
  <si>
    <t>Học 22T4-NNA2</t>
  </si>
  <si>
    <t>Học 22T4-VSL1</t>
  </si>
  <si>
    <t>22001977</t>
  </si>
  <si>
    <t>22000792</t>
  </si>
  <si>
    <t>Dương Hoàng</t>
  </si>
  <si>
    <t>22000956</t>
  </si>
  <si>
    <t>Võ Phan Anh</t>
  </si>
  <si>
    <t>Nghỉ từ 01/12/2022 đến nay-PH báo</t>
  </si>
  <si>
    <t>Nghỉ từ 28/10/2022 đến nay_PH báo</t>
  </si>
  <si>
    <t>Phụ huynh báo SV nghỉ luôn</t>
  </si>
  <si>
    <t>22002211</t>
  </si>
  <si>
    <t>22001961</t>
  </si>
  <si>
    <t>22003638</t>
  </si>
  <si>
    <t>Nguyễn Võ Hoàng</t>
  </si>
  <si>
    <t>22004302</t>
  </si>
  <si>
    <t>Phạm Hoàng</t>
  </si>
  <si>
    <t>22004027</t>
  </si>
  <si>
    <t>Huỳnh Nam</t>
  </si>
  <si>
    <t>22T4-VSL2</t>
  </si>
  <si>
    <t>Nghỉ từ ngày 01/10/2022 đến nay</t>
  </si>
  <si>
    <t>Nghỉ từ ngày 01/11/2022 đến nay</t>
  </si>
  <si>
    <t>CVHT đã báo qua tin nhắn ĐT</t>
  </si>
  <si>
    <t>21003041</t>
  </si>
  <si>
    <t>21003129</t>
  </si>
  <si>
    <t>Huỳnh Kim</t>
  </si>
  <si>
    <t>Học 22T4-KML1</t>
  </si>
  <si>
    <t>20000637</t>
  </si>
  <si>
    <t>Nguyễn Hồ Gia</t>
  </si>
  <si>
    <t>20001123</t>
  </si>
  <si>
    <t>Nguyễn Hoàng Quỳnh</t>
  </si>
  <si>
    <t>Hương</t>
  </si>
  <si>
    <t>20005698</t>
  </si>
  <si>
    <t>Bùi Đăng</t>
  </si>
  <si>
    <t>20004622</t>
  </si>
  <si>
    <t>Mai Thị Yến</t>
  </si>
  <si>
    <t>Học 22T4-TCD1</t>
  </si>
  <si>
    <t>21002217</t>
  </si>
  <si>
    <t>21003402</t>
  </si>
  <si>
    <t>Nguyễn Tường</t>
  </si>
  <si>
    <t>Duyên</t>
  </si>
  <si>
    <t>21001540</t>
  </si>
  <si>
    <t>Võ Thị Tuyết</t>
  </si>
  <si>
    <t>21003653</t>
  </si>
  <si>
    <t>21000345</t>
  </si>
  <si>
    <t>21003372</t>
  </si>
  <si>
    <t>Nguyễn Thị Xuân</t>
  </si>
  <si>
    <t>21004678</t>
  </si>
  <si>
    <t>Nguyễn Huỳnh Hữu</t>
  </si>
  <si>
    <t>21000304</t>
  </si>
  <si>
    <t>21000107</t>
  </si>
  <si>
    <t>Đồng Thị Mỹ</t>
  </si>
  <si>
    <t>21T4-QNH1</t>
  </si>
  <si>
    <t>Học 22T4-QKS1</t>
  </si>
  <si>
    <t>Học 22T4-QNH1</t>
  </si>
  <si>
    <t>Nghiệp vụ nhà hàng</t>
  </si>
  <si>
    <t>21000298</t>
  </si>
  <si>
    <t>Lê Thới</t>
  </si>
  <si>
    <t>20001484</t>
  </si>
  <si>
    <t>20T4-CMT1</t>
  </si>
  <si>
    <t>Học 22T4-KTD1</t>
  </si>
  <si>
    <t>20001026</t>
  </si>
  <si>
    <t>Huỳnh Minh Sơn</t>
  </si>
  <si>
    <t>20000151</t>
  </si>
  <si>
    <t>20T4-LTM1</t>
  </si>
  <si>
    <t>Học 22T4-TKĐ3</t>
  </si>
  <si>
    <t>20002319</t>
  </si>
  <si>
    <t>Học 22T4-THU2</t>
  </si>
  <si>
    <t>21000479</t>
  </si>
  <si>
    <t>21T4-CMT1</t>
  </si>
  <si>
    <t>Học 22T4-CMT1</t>
  </si>
  <si>
    <t>21000165</t>
  </si>
  <si>
    <t>Âu Vĩ</t>
  </si>
  <si>
    <t>21002245</t>
  </si>
  <si>
    <t>Dương Tuấn</t>
  </si>
  <si>
    <t>21003357</t>
  </si>
  <si>
    <t>21T4-TKW1</t>
  </si>
  <si>
    <t>21001829</t>
  </si>
  <si>
    <t>Nguyễn Như Đăng</t>
  </si>
  <si>
    <t>21000073</t>
  </si>
  <si>
    <t>Cao Hữu</t>
  </si>
  <si>
    <t>21000145</t>
  </si>
  <si>
    <t>Học 22T4-CNÔ6</t>
  </si>
  <si>
    <t>Học 22T4-LGT1</t>
  </si>
  <si>
    <t>Học 22T4-NNA1</t>
  </si>
  <si>
    <t>21002458</t>
  </si>
  <si>
    <t>Phùng Ngọc Duy</t>
  </si>
  <si>
    <t>21T4-LTM2</t>
  </si>
  <si>
    <t>21004721</t>
  </si>
  <si>
    <t>Bá</t>
  </si>
  <si>
    <t>21004082</t>
  </si>
  <si>
    <t>21003652</t>
  </si>
  <si>
    <t>21T4-LTM3</t>
  </si>
  <si>
    <t>Học 22T4-LTM3</t>
  </si>
  <si>
    <t>Học 22T4-ĐHĐ1</t>
  </si>
  <si>
    <t>21002885</t>
  </si>
  <si>
    <t>Phạm Phương</t>
  </si>
  <si>
    <t>21003075</t>
  </si>
  <si>
    <t>21002224</t>
  </si>
  <si>
    <t>Phạm Nguyễn Trường</t>
  </si>
  <si>
    <t>21003080</t>
  </si>
  <si>
    <t>Tăng Thăng</t>
  </si>
  <si>
    <t>Học 22T4-CKC1</t>
  </si>
  <si>
    <t>Học 22T4-CCK1</t>
  </si>
  <si>
    <t>20004692</t>
  </si>
  <si>
    <t>20006757</t>
  </si>
  <si>
    <t>Nghỉ từ ngày 25/7/2022 đến nay</t>
  </si>
  <si>
    <t>20C1-TKĐ2</t>
  </si>
  <si>
    <t>20005791</t>
  </si>
  <si>
    <t>20C1-LTM2</t>
  </si>
  <si>
    <t>Nghỉ từ ngày 15/7/2022 đến nay</t>
  </si>
  <si>
    <t>20004260</t>
  </si>
  <si>
    <t>20003940</t>
  </si>
  <si>
    <t>Trịnh Anh</t>
  </si>
  <si>
    <t>20003373</t>
  </si>
  <si>
    <t>Nguyễn Nhữ Nam</t>
  </si>
  <si>
    <t>20C1-QTM1</t>
  </si>
  <si>
    <t>SV báo chuyển trường</t>
  </si>
  <si>
    <t>SV nghỉ đi làm</t>
  </si>
  <si>
    <t>Nghỉ từ 07/12/2022 đến nay_PH báo</t>
  </si>
  <si>
    <t>20004321</t>
  </si>
  <si>
    <t>20002630</t>
  </si>
  <si>
    <t>Võ Lê Hoàng</t>
  </si>
  <si>
    <t>20001873</t>
  </si>
  <si>
    <t>Nguyễn Trọng</t>
  </si>
  <si>
    <t>20000487</t>
  </si>
  <si>
    <t>Trần Huy</t>
  </si>
  <si>
    <t>20003514</t>
  </si>
  <si>
    <t>Đỗ Đức</t>
  </si>
  <si>
    <t>20C1-LTM1</t>
  </si>
  <si>
    <t>20001927</t>
  </si>
  <si>
    <t>Trần Ngọc Thảo</t>
  </si>
  <si>
    <t>Như</t>
  </si>
  <si>
    <t>20T4-QNH1</t>
  </si>
  <si>
    <t>21000040</t>
  </si>
  <si>
    <t>Nguyễn Bùi Kiến</t>
  </si>
  <si>
    <t>21T4-QDL1</t>
  </si>
  <si>
    <t>21001942</t>
  </si>
  <si>
    <t>Vũ Lê Trung</t>
  </si>
  <si>
    <t>PH làm thủ tục xin cho SV thôi học</t>
  </si>
  <si>
    <t>Quản trị du lịch MICE</t>
  </si>
  <si>
    <t>21001102</t>
  </si>
  <si>
    <t>Lê Huyền Bảo</t>
  </si>
  <si>
    <t>PH báo sinh viên chuyển trường</t>
  </si>
  <si>
    <t>Khoa: Kinh tế  - Bậc đào tạo: Trung cấp</t>
  </si>
  <si>
    <t>21001997</t>
  </si>
  <si>
    <t>Trương Đình Tấn</t>
  </si>
  <si>
    <t>21004124</t>
  </si>
  <si>
    <t>21T4-CTM1</t>
  </si>
  <si>
    <t>Nghỉ từ ngày 06/09/2022 đến nay</t>
  </si>
  <si>
    <t>Học 22T4-TMĐ1</t>
  </si>
  <si>
    <t>Học 22T4-VSL2</t>
  </si>
  <si>
    <t>21001325</t>
  </si>
  <si>
    <t>Lư Gia</t>
  </si>
  <si>
    <t>21T4-CKC1</t>
  </si>
  <si>
    <t>BGH Duyệt cho HL.14/12/2022</t>
  </si>
  <si>
    <t>20000574</t>
  </si>
  <si>
    <t>Đinh Xuân</t>
  </si>
  <si>
    <t>22002332</t>
  </si>
  <si>
    <t>20004736</t>
  </si>
  <si>
    <t>Huỳnh Hiếu</t>
  </si>
  <si>
    <t>22001708</t>
  </si>
  <si>
    <t>Nguyễn Ưng Trà</t>
  </si>
  <si>
    <t>20001403</t>
  </si>
  <si>
    <t>20002269</t>
  </si>
  <si>
    <t>Phạm Võ Quốc</t>
  </si>
  <si>
    <t>22001565</t>
  </si>
  <si>
    <t>Nguyễn Sim Diêu</t>
  </si>
  <si>
    <t>20002442</t>
  </si>
  <si>
    <t>Huỳnh Đặng Bảo</t>
  </si>
  <si>
    <t>20T4-TKĐ1</t>
  </si>
  <si>
    <t>22T4-NNA2</t>
  </si>
  <si>
    <t>20T4-TĐH1</t>
  </si>
  <si>
    <t>20T4-LGT1</t>
  </si>
  <si>
    <t>22T4-QTD1</t>
  </si>
  <si>
    <t>20T4-CKC1</t>
  </si>
  <si>
    <t>Điều trị bệnh</t>
  </si>
  <si>
    <t>Bao lưu. ngày 21/9/2022</t>
  </si>
  <si>
    <t>KQTS+HP</t>
  </si>
  <si>
    <t>Điều trị bệnh (Phổi)</t>
  </si>
  <si>
    <t>Điều trị bệnh (TN)</t>
  </si>
  <si>
    <t>Không theo kịp chương trình</t>
  </si>
  <si>
    <t>22000138</t>
  </si>
  <si>
    <t>Lê Uyển</t>
  </si>
  <si>
    <t>22000155</t>
  </si>
  <si>
    <t>Đoàn Huỳnh Thuý</t>
  </si>
  <si>
    <t>22000282</t>
  </si>
  <si>
    <t>Võ Hải</t>
  </si>
  <si>
    <t>21001715</t>
  </si>
  <si>
    <t>21000424</t>
  </si>
  <si>
    <t>Nguyễn Thị Phương</t>
  </si>
  <si>
    <t>21004087</t>
  </si>
  <si>
    <t>21001300</t>
  </si>
  <si>
    <t>Nguyễn Vũ</t>
  </si>
  <si>
    <t>21003570</t>
  </si>
  <si>
    <t>Trần Thị Như</t>
  </si>
  <si>
    <t>Phượng</t>
  </si>
  <si>
    <t>22000119</t>
  </si>
  <si>
    <t>Lương Vũ</t>
  </si>
  <si>
    <t>22000308</t>
  </si>
  <si>
    <t>Ngô Chí</t>
  </si>
  <si>
    <t>22004543</t>
  </si>
  <si>
    <t>Phan Mạnh</t>
  </si>
  <si>
    <t>22004860</t>
  </si>
  <si>
    <t>Nguyễn Trần Bá</t>
  </si>
  <si>
    <t>22000292</t>
  </si>
  <si>
    <t>21C1-CNÔ7</t>
  </si>
  <si>
    <t>21C1-KTD1</t>
  </si>
  <si>
    <t>21C1-QTD1</t>
  </si>
  <si>
    <t>21C1-CNL1</t>
  </si>
  <si>
    <t>21C1-QTD2</t>
  </si>
  <si>
    <t>22C1-VSL1</t>
  </si>
  <si>
    <t>22C1-CCK4</t>
  </si>
  <si>
    <t>KQTS + HP</t>
  </si>
  <si>
    <t>Điều động LLDQ</t>
  </si>
  <si>
    <t>Chuyển nhà</t>
  </si>
  <si>
    <t>Điều trị bệnh (TrC)</t>
  </si>
  <si>
    <t>20003672</t>
  </si>
  <si>
    <t>Nguyễn Mai Tuấn</t>
  </si>
  <si>
    <t>20C1-TKĐ1</t>
  </si>
  <si>
    <t>20003299</t>
  </si>
  <si>
    <t>20001934</t>
  </si>
  <si>
    <t>20003901</t>
  </si>
  <si>
    <t>Lưu Quốc</t>
  </si>
  <si>
    <t>20002807</t>
  </si>
  <si>
    <t>Nguyễn Đình Thúy</t>
  </si>
  <si>
    <t>20004811</t>
  </si>
  <si>
    <t>Nguyễn Phước Cảnh</t>
  </si>
  <si>
    <t>20C1-NNA1</t>
  </si>
  <si>
    <t>Khoa: Khoa học cơ bản - Bậc đào tạo: Trung cấp và Cao đẳng</t>
  </si>
  <si>
    <t>(Kèm theo Quyết định 880/QĐ-LTT-TTGD ngày 16 tháng 12 năm 2022
 của Trường Cao đẳng Lý Tự Trọng Thành phố Hồ Chí Minh)</t>
  </si>
  <si>
    <t>Cập nhật PM ngày 19/12/2022</t>
  </si>
  <si>
    <t>880/QĐ-LTT-TTGD_16/12/2022</t>
  </si>
  <si>
    <t>(Kèm theo Quyết định 882/QĐ-LTT-TTGD ngày 16 tháng 12  năm 2022
 của Trường Cao đẳng Lý Tự Trọng Thành phố Hồ Chí Minh)</t>
  </si>
  <si>
    <t>882/QĐ-LTT-TTGD_16/12/2022</t>
  </si>
  <si>
    <t>(Kèm theo Quyết định 881/QĐ-LTT-TTGD ngày 16 tháng 12 năm 2022
 của Trường Cao đẳng Lý Tự Trọng Thành phố Hồ Chí Minh)</t>
  </si>
  <si>
    <t>Cập nhật PM ngày 16/12/2022</t>
  </si>
  <si>
    <t>881/QĐ-LTT-TTGD_16/12/2022</t>
  </si>
  <si>
    <t>22004237</t>
  </si>
  <si>
    <t>Nguyễn Trần Chí</t>
  </si>
  <si>
    <t>22001883</t>
  </si>
  <si>
    <t>Nghỉ từ tháng 11/2022 đến nay</t>
  </si>
  <si>
    <t>22002462</t>
  </si>
  <si>
    <t>Vũ Nguyễn Bình</t>
  </si>
  <si>
    <t>22002046</t>
  </si>
  <si>
    <t>Cao Thị</t>
  </si>
  <si>
    <t>2022
T2</t>
  </si>
  <si>
    <t>20002636</t>
  </si>
  <si>
    <t>20006689</t>
  </si>
  <si>
    <t>Đỗ Thị</t>
  </si>
  <si>
    <t>Lệ</t>
  </si>
  <si>
    <t>20004529</t>
  </si>
  <si>
    <t>Lê Triệu</t>
  </si>
  <si>
    <t>20C1-ĐHĐ1</t>
  </si>
  <si>
    <t>20C1-TKW1</t>
  </si>
  <si>
    <t>PH xác nhận SV nghỉ học luôn</t>
  </si>
  <si>
    <t>20001086</t>
  </si>
  <si>
    <t>Tăng Phồn</t>
  </si>
  <si>
    <t>Đào</t>
  </si>
  <si>
    <t>Phụ huynh vào trường xin cho SV thôi học từ ngày 30/11/2022</t>
  </si>
  <si>
    <t>21002029</t>
  </si>
  <si>
    <t>Nguyễn Hải Quốc</t>
  </si>
  <si>
    <t>21T4-QTM2</t>
  </si>
  <si>
    <t>Phụ huynh vào trường xin cho SV thôi học từ ngày 02/12/2022</t>
  </si>
  <si>
    <t>22002256</t>
  </si>
  <si>
    <t>22T4-CMT1</t>
  </si>
  <si>
    <t>Phụ huynh vào trường xin cho SV thôi học từ ngày 09/12/2022</t>
  </si>
  <si>
    <t>15000005</t>
  </si>
  <si>
    <t>Trần Vĩ Hiếu</t>
  </si>
  <si>
    <t>15000023</t>
  </si>
  <si>
    <t>Đặng Nguyễn Phương</t>
  </si>
  <si>
    <t>15000027</t>
  </si>
  <si>
    <t>Bùi Hoàng</t>
  </si>
  <si>
    <t>15000061</t>
  </si>
  <si>
    <t>Vũ Quý</t>
  </si>
  <si>
    <t>15000111</t>
  </si>
  <si>
    <t>Lê Trần</t>
  </si>
  <si>
    <t>15000138</t>
  </si>
  <si>
    <t>15000167</t>
  </si>
  <si>
    <t>15000260</t>
  </si>
  <si>
    <t>Nguyễn Khoa Nhật</t>
  </si>
  <si>
    <t>15000281</t>
  </si>
  <si>
    <t>Tăng Thành</t>
  </si>
  <si>
    <t>15000340</t>
  </si>
  <si>
    <t>15000403</t>
  </si>
  <si>
    <t>Võ Hòang</t>
  </si>
  <si>
    <t>15001344</t>
  </si>
  <si>
    <t>15001750</t>
  </si>
  <si>
    <t>15002614</t>
  </si>
  <si>
    <t>Đào Công</t>
  </si>
  <si>
    <t>15002982</t>
  </si>
  <si>
    <t>15003179</t>
  </si>
  <si>
    <t>15TCN-Đ</t>
  </si>
  <si>
    <t>15000038</t>
  </si>
  <si>
    <t>15000081</t>
  </si>
  <si>
    <t>Dương Hiển</t>
  </si>
  <si>
    <t>15000090</t>
  </si>
  <si>
    <t>15000108</t>
  </si>
  <si>
    <t>15000205</t>
  </si>
  <si>
    <t>15000221</t>
  </si>
  <si>
    <t>15000305</t>
  </si>
  <si>
    <t>Nguyễn Huỳnh Anh</t>
  </si>
  <si>
    <t>15000628</t>
  </si>
  <si>
    <t>15000938</t>
  </si>
  <si>
    <t>15002538</t>
  </si>
  <si>
    <t>Vũ Vòng Nhật</t>
  </si>
  <si>
    <t>15TCN-ĐT</t>
  </si>
  <si>
    <t>Điện tử Công nghiệp</t>
  </si>
  <si>
    <t xml:space="preserve">   * Khóa 15TC, 15TCN, 15TCT, 15TN. Thời hạn kết thúc học tại trường từ tháng 8/2021 (Khoản 2, Điều 4 Quy chế 22). Gia hạn thêm (đến Tháng 10/2022) theo Thông báo 90/TB-LTT-ĐT ngày 21/02/2022 </t>
  </si>
  <si>
    <t>15000008</t>
  </si>
  <si>
    <t>15000033</t>
  </si>
  <si>
    <t>15000049</t>
  </si>
  <si>
    <t>Luân Trí</t>
  </si>
  <si>
    <t>15000106</t>
  </si>
  <si>
    <t>Hà Ngọc</t>
  </si>
  <si>
    <t>15000154</t>
  </si>
  <si>
    <t>Liêu Hoàng Tấn</t>
  </si>
  <si>
    <t>15000165</t>
  </si>
  <si>
    <t>Huỳnh Duy</t>
  </si>
  <si>
    <t>15000177</t>
  </si>
  <si>
    <t>15000215</t>
  </si>
  <si>
    <t>Vũ Đỗ Hoàng</t>
  </si>
  <si>
    <t>15000234</t>
  </si>
  <si>
    <t>Nguyễn Xuân Tuấn</t>
  </si>
  <si>
    <t>15000243</t>
  </si>
  <si>
    <t>Võ</t>
  </si>
  <si>
    <t>15000262</t>
  </si>
  <si>
    <t>15000271</t>
  </si>
  <si>
    <t>Hoàng Minh</t>
  </si>
  <si>
    <t>15000382</t>
  </si>
  <si>
    <t>15000636</t>
  </si>
  <si>
    <t>15000719</t>
  </si>
  <si>
    <t>Phan Quốc</t>
  </si>
  <si>
    <t>15000821</t>
  </si>
  <si>
    <t>Đinh Nhật</t>
  </si>
  <si>
    <t>15001131</t>
  </si>
  <si>
    <t>15001347</t>
  </si>
  <si>
    <t>15001820</t>
  </si>
  <si>
    <t>15001857</t>
  </si>
  <si>
    <t>15TCN-LĐL</t>
  </si>
  <si>
    <t>15000040</t>
  </si>
  <si>
    <t>Võ Hồng</t>
  </si>
  <si>
    <t>15000163</t>
  </si>
  <si>
    <t>Kháng</t>
  </si>
  <si>
    <t>15000452</t>
  </si>
  <si>
    <t>Nguyễn Hoàng Hải</t>
  </si>
  <si>
    <t>15000771</t>
  </si>
  <si>
    <t>15001308</t>
  </si>
  <si>
    <t>Mai Thành</t>
  </si>
  <si>
    <t>15003494</t>
  </si>
  <si>
    <t>15TCN-CKL</t>
  </si>
  <si>
    <t>15001678</t>
  </si>
  <si>
    <t>Hoàng Thiên</t>
  </si>
  <si>
    <t>15000392</t>
  </si>
  <si>
    <t>Võ Tuấn</t>
  </si>
  <si>
    <t>15000493</t>
  </si>
  <si>
    <t>Vương Anh</t>
  </si>
  <si>
    <t>15000437</t>
  </si>
  <si>
    <t>Vũ Viết</t>
  </si>
  <si>
    <t>15000405</t>
  </si>
  <si>
    <t>Hồ Thanh</t>
  </si>
  <si>
    <t>15000021</t>
  </si>
  <si>
    <t>Nguyễn Trần Trung</t>
  </si>
  <si>
    <t>15000353</t>
  </si>
  <si>
    <t>Trần Dương Khánh</t>
  </si>
  <si>
    <t>15000030</t>
  </si>
  <si>
    <t>Trương Đức</t>
  </si>
  <si>
    <t>15000133</t>
  </si>
  <si>
    <t>Đỗ Nguyễn Duy</t>
  </si>
  <si>
    <t>15000775</t>
  </si>
  <si>
    <t>15000120</t>
  </si>
  <si>
    <t>15000404</t>
  </si>
  <si>
    <t>Hồ Văn</t>
  </si>
  <si>
    <t>15000156</t>
  </si>
  <si>
    <t>15000014</t>
  </si>
  <si>
    <t>Phạm Thiên</t>
  </si>
  <si>
    <t>15000142</t>
  </si>
  <si>
    <t>15003500</t>
  </si>
  <si>
    <t>Nguyễn Huỳnh Công</t>
  </si>
  <si>
    <t>15000091</t>
  </si>
  <si>
    <t>Phạm Lê Quang Nhật</t>
  </si>
  <si>
    <t>15000238</t>
  </si>
  <si>
    <t>Phạm Việt</t>
  </si>
  <si>
    <t>15000244</t>
  </si>
  <si>
    <t>15000035</t>
  </si>
  <si>
    <t>15000231</t>
  </si>
  <si>
    <t>Trương Kiều</t>
  </si>
  <si>
    <t>15TCN-Ô1</t>
  </si>
  <si>
    <t>Khoa May - Thời trang</t>
  </si>
  <si>
    <t>15000294</t>
  </si>
  <si>
    <t>Trương Hải Huỳnh</t>
  </si>
  <si>
    <t>15000852</t>
  </si>
  <si>
    <t>15000257</t>
  </si>
  <si>
    <t>Bùi Nguyễn Quốc</t>
  </si>
  <si>
    <t>15000150</t>
  </si>
  <si>
    <t>Mai Thuý</t>
  </si>
  <si>
    <t>15003381</t>
  </si>
  <si>
    <t>Nguyễn Dương Yến</t>
  </si>
  <si>
    <t>15000725</t>
  </si>
  <si>
    <t>Phạm Nguyễn Phương</t>
  </si>
  <si>
    <t>15002461</t>
  </si>
  <si>
    <t>Chạc Thanh</t>
  </si>
  <si>
    <t>15003509</t>
  </si>
  <si>
    <t>Tsằn Hoa</t>
  </si>
  <si>
    <t>15002395</t>
  </si>
  <si>
    <t>15000295</t>
  </si>
  <si>
    <t>Trần Thị Thảo</t>
  </si>
  <si>
    <t>Sương</t>
  </si>
  <si>
    <t>15002374</t>
  </si>
  <si>
    <t>Phạm Thạch</t>
  </si>
  <si>
    <t>15000870</t>
  </si>
  <si>
    <t>Nguyễn Ngọc Anh</t>
  </si>
  <si>
    <t>15000202</t>
  </si>
  <si>
    <t>Huỳnh Nguyễn Thủy</t>
  </si>
  <si>
    <t>15003413</t>
  </si>
  <si>
    <t>Nguyễn Giao Cát</t>
  </si>
  <si>
    <t>15TCN-MTT</t>
  </si>
  <si>
    <t>15000036</t>
  </si>
  <si>
    <t>Lê Nguyễn Hoàng</t>
  </si>
  <si>
    <t>15000037</t>
  </si>
  <si>
    <t>Thoái</t>
  </si>
  <si>
    <t>15000083</t>
  </si>
  <si>
    <t>15000143</t>
  </si>
  <si>
    <t>Nguyễn Hồ Trọng</t>
  </si>
  <si>
    <t>15000194</t>
  </si>
  <si>
    <t>Du Han</t>
  </si>
  <si>
    <t>15000228</t>
  </si>
  <si>
    <t>Nguyễn Hữu Bảo</t>
  </si>
  <si>
    <t>15000230</t>
  </si>
  <si>
    <t>Lê Mạnh</t>
  </si>
  <si>
    <t>15000239</t>
  </si>
  <si>
    <t>Đặng Nguyễn Minh</t>
  </si>
  <si>
    <t>15000330</t>
  </si>
  <si>
    <t>Nguyễn Huỳnh Thiên</t>
  </si>
  <si>
    <t>15000336</t>
  </si>
  <si>
    <t>Trần Trung</t>
  </si>
  <si>
    <t>15000349</t>
  </si>
  <si>
    <t>15000388</t>
  </si>
  <si>
    <t>15000446</t>
  </si>
  <si>
    <t>Nguyễn Trường</t>
  </si>
  <si>
    <t>15000509</t>
  </si>
  <si>
    <t>15000571</t>
  </si>
  <si>
    <t>Mai Tuấn</t>
  </si>
  <si>
    <t>15000599</t>
  </si>
  <si>
    <t>15001356</t>
  </si>
  <si>
    <t>Nguyễn Lê Kiều</t>
  </si>
  <si>
    <t>15001376</t>
  </si>
  <si>
    <t>15001590</t>
  </si>
  <si>
    <t>15002015</t>
  </si>
  <si>
    <t>Tống Ngọc</t>
  </si>
  <si>
    <t>15002414</t>
  </si>
  <si>
    <t>15003408</t>
  </si>
  <si>
    <t>Mai Như Y</t>
  </si>
  <si>
    <t>15000399</t>
  </si>
  <si>
    <t>Trần Đỗ Phúc</t>
  </si>
  <si>
    <t>15TCN-QTM1</t>
  </si>
  <si>
    <t>15TCN-QTM2</t>
  </si>
  <si>
    <t>15000096</t>
  </si>
  <si>
    <t>15000172</t>
  </si>
  <si>
    <t>Trần Nguyễn Minh</t>
  </si>
  <si>
    <t>15000174</t>
  </si>
  <si>
    <t>Vương Minh</t>
  </si>
  <si>
    <t>15000197</t>
  </si>
  <si>
    <t>15000203</t>
  </si>
  <si>
    <t>Nguyễn Thi Thu</t>
  </si>
  <si>
    <t>15000246</t>
  </si>
  <si>
    <t>15000308</t>
  </si>
  <si>
    <t>Đào Thụy Duyên</t>
  </si>
  <si>
    <t>15000316</t>
  </si>
  <si>
    <t>15000551</t>
  </si>
  <si>
    <t>15001187</t>
  </si>
  <si>
    <t>Châu Mom Thy</t>
  </si>
  <si>
    <t>Đa</t>
  </si>
  <si>
    <t>15001201</t>
  </si>
  <si>
    <t>Vũ Quỳnh</t>
  </si>
  <si>
    <t>15001785</t>
  </si>
  <si>
    <t>Giang Thanh Ngọc</t>
  </si>
  <si>
    <t>15TCN-KTD</t>
  </si>
  <si>
    <t xml:space="preserve">   * Khóa 17T2. Thời hạn kết thúc học tại trường từ tháng 02/2022 (Khoản 2, Điều 4 Quy chế 22). Gia hạn thêm (đến Tháng 11/2022) theo Thông báo 90/TB-LTT-ĐT ngày 21/02/2022 </t>
  </si>
  <si>
    <t>17002441</t>
  </si>
  <si>
    <t>17003563</t>
  </si>
  <si>
    <t>Trần Thủ</t>
  </si>
  <si>
    <t>17004852</t>
  </si>
  <si>
    <t>17004816</t>
  </si>
  <si>
    <t>Võ Duy</t>
  </si>
  <si>
    <t>Giảng</t>
  </si>
  <si>
    <t>17001168</t>
  </si>
  <si>
    <t>17004699</t>
  </si>
  <si>
    <t>17000921</t>
  </si>
  <si>
    <t>17001199</t>
  </si>
  <si>
    <t>17003760</t>
  </si>
  <si>
    <t>17003554</t>
  </si>
  <si>
    <t>Trần Giang</t>
  </si>
  <si>
    <t>17001296</t>
  </si>
  <si>
    <t>17003825</t>
  </si>
  <si>
    <t>17000696</t>
  </si>
  <si>
    <t>17T2-ĐCN1</t>
  </si>
  <si>
    <t>17004741</t>
  </si>
  <si>
    <t>Vũ Thiên</t>
  </si>
  <si>
    <t>Cát</t>
  </si>
  <si>
    <t>17004692</t>
  </si>
  <si>
    <t>17004740</t>
  </si>
  <si>
    <t>17004391</t>
  </si>
  <si>
    <t>17004513</t>
  </si>
  <si>
    <t>Hoàng Đình</t>
  </si>
  <si>
    <t>17004789</t>
  </si>
  <si>
    <t>17003459</t>
  </si>
  <si>
    <t>Phan Trần Nhật</t>
  </si>
  <si>
    <t>17004652</t>
  </si>
  <si>
    <t>Văn Tấn</t>
  </si>
  <si>
    <t>17004655</t>
  </si>
  <si>
    <t>17004162</t>
  </si>
  <si>
    <t>17002739</t>
  </si>
  <si>
    <t>17003721</t>
  </si>
  <si>
    <t>Tô Duy Quang</t>
  </si>
  <si>
    <t>17002851</t>
  </si>
  <si>
    <t>17004717</t>
  </si>
  <si>
    <t>Trần Lê Văn Thanh</t>
  </si>
  <si>
    <t>Lam</t>
  </si>
  <si>
    <t>17001119</t>
  </si>
  <si>
    <t>Vương Nguyễn Uyển</t>
  </si>
  <si>
    <t>17001995</t>
  </si>
  <si>
    <t>Lê Phương Bảo</t>
  </si>
  <si>
    <t>17004638</t>
  </si>
  <si>
    <t>Trần Xuân</t>
  </si>
  <si>
    <t>17004840</t>
  </si>
  <si>
    <t>17003423</t>
  </si>
  <si>
    <t>Qui</t>
  </si>
  <si>
    <t>17004057</t>
  </si>
  <si>
    <t>Nguyễn Kim</t>
  </si>
  <si>
    <t>17004647</t>
  </si>
  <si>
    <t>Đinh Đoàn</t>
  </si>
  <si>
    <t>17004798</t>
  </si>
  <si>
    <t>Đặng Hữu</t>
  </si>
  <si>
    <t>17002497</t>
  </si>
  <si>
    <t>17000284</t>
  </si>
  <si>
    <t>Thiều Tấn</t>
  </si>
  <si>
    <t>17001692</t>
  </si>
  <si>
    <t>Phan Văn</t>
  </si>
  <si>
    <t>Thời</t>
  </si>
  <si>
    <t>17003656</t>
  </si>
  <si>
    <t>17002528</t>
  </si>
  <si>
    <t>Nguyễn Đỗ</t>
  </si>
  <si>
    <t>17T2-QTM1</t>
  </si>
  <si>
    <t>15TC = 06 SV; 15TCN = 122  SV; 15 TCT = 02 SV; 15 TN = 01 SV và 17T2 = 40 SV</t>
  </si>
  <si>
    <t>18005724</t>
  </si>
  <si>
    <t>18005703</t>
  </si>
  <si>
    <t>Nguyễn Văn Quốc</t>
  </si>
  <si>
    <t>18005292</t>
  </si>
  <si>
    <t>18005403</t>
  </si>
  <si>
    <t>Cao Hồng</t>
  </si>
  <si>
    <t>18005802</t>
  </si>
  <si>
    <t>18005709</t>
  </si>
  <si>
    <t>Lê Quyết</t>
  </si>
  <si>
    <t>18C2-ĐĐT1</t>
  </si>
  <si>
    <t>18005448</t>
  </si>
  <si>
    <t>18005725</t>
  </si>
  <si>
    <t>18005795</t>
  </si>
  <si>
    <t>18005687</t>
  </si>
  <si>
    <t>18005783</t>
  </si>
  <si>
    <t>Thái Trần Hoài</t>
  </si>
  <si>
    <t>18C2-CNL1</t>
  </si>
  <si>
    <t>18005488</t>
  </si>
  <si>
    <t>18C2-CNÔ1</t>
  </si>
  <si>
    <t>18005380</t>
  </si>
  <si>
    <t>18005524</t>
  </si>
  <si>
    <t>18005668</t>
  </si>
  <si>
    <t>18005675</t>
  </si>
  <si>
    <t>18005756</t>
  </si>
  <si>
    <t>18005539</t>
  </si>
  <si>
    <t>18005387</t>
  </si>
  <si>
    <t>18005525</t>
  </si>
  <si>
    <t>Diệp Bảo</t>
  </si>
  <si>
    <t>18005486</t>
  </si>
  <si>
    <t>Nguyển Thái Hoàng</t>
  </si>
  <si>
    <t>18005475</t>
  </si>
  <si>
    <t>18005685</t>
  </si>
  <si>
    <t>18005540</t>
  </si>
  <si>
    <t>Lê Đăng</t>
  </si>
  <si>
    <t>18005562</t>
  </si>
  <si>
    <t>Nguyễn Khánh</t>
  </si>
  <si>
    <t>18C2-QTM1</t>
  </si>
  <si>
    <t>18005702</t>
  </si>
  <si>
    <t>18C2-KTD1</t>
  </si>
  <si>
    <t xml:space="preserve"> * Khóa 2018C2 (A). Thời hạn kết thúc học tại trường từ tháng 10/2021 (Điểm a, khoản 2, Điều 3 Quy định 713). Gia hạn thêm (đến Tháng 8/2022) theo Thông báo 90/TB-LTT-ĐT ngày 21/02/2022 </t>
  </si>
  <si>
    <t>DANH SÁCH ĐỀ NGHỊ NGƯNG HỌC KHÓA 2018 C2 (A) 
(Vượt quá thời gian tốt nghiệp)</t>
  </si>
  <si>
    <t>22001439</t>
  </si>
  <si>
    <t>Trương Vũ Huyền</t>
  </si>
  <si>
    <t>22001266</t>
  </si>
  <si>
    <t>Nghỉ từ ngày 19/10/2022 đến nay</t>
  </si>
  <si>
    <t>Nghỉ từ ngày 23/11/2022 đến nay</t>
  </si>
  <si>
    <t>DANH SÁCH ĐỀ NGHỊ NGƯNG HỌC KHÓA 2015 TC; 2015 TN + TCT; 2015 TCN
(Vượt quá thời gian tốt nghiệp)</t>
  </si>
  <si>
    <t xml:space="preserve"> * Khóa 2014CĐCN. Thời hạn kết thúc học tại trường từ tháng 07/2019 (Điểm a, khoản 2, Điều 3 Quy định 713). </t>
  </si>
  <si>
    <t xml:space="preserve"> * Khóa 2015CĐCN. Thời hạn kết thúc học tại trường từ tháng 07/2020 (Điểm a, khoản 2, Điều 3 Quy định 713). </t>
  </si>
  <si>
    <t xml:space="preserve"> * Khóa 2016CĐCN. Thời hạn kết thúc học tại trường từ tháng 07/2021 (Điểm a, khoản 2, Điều 3 Quy định 713). Gia hạn thêm (đến Tháng 5/2022) theo Thông báo 90/TB-LTT-ĐT ngày 21/02/2022 </t>
  </si>
  <si>
    <t>DANH SÁCH ĐỀ NGHỊ NGƯNG HỌC KHÓA 2014 CĐ; 2015 CĐ và 2016 CĐ
(Vượt quá thời gian tốt nghiệp)</t>
  </si>
  <si>
    <t>(Kèm theo Quyết định 887/QĐ-LTT-TTGD ngày 21 tháng 12 năm 2022
 của Trường Cao đẳng Lý Tự Trọng Thành phố Hồ Chí Minh)</t>
  </si>
  <si>
    <t>Cập nhật PM ngày 22/12/2022</t>
  </si>
  <si>
    <t>887/QĐ-LTT-TTGD_21/12/2022</t>
  </si>
  <si>
    <t>(Kèm theo Quyết định 888/QĐ-LTT-TTGD ngày 21 tháng 12 năm 2022
 của Trường Cao đẳng Lý Tự Trọng Thành phố Hồ Chí Minh)</t>
  </si>
  <si>
    <t>(Kèm theo Quyết định 889/QĐ-LTT-TTGD ngày 21 tháng 12  năm 2022
 của Trường Cao đẳng Lý Tự Trọng Thành phố Hồ Chí Minh)</t>
  </si>
  <si>
    <t>889/QĐ-LTT-TTGD_21/12/2022</t>
  </si>
  <si>
    <t>21002478</t>
  </si>
  <si>
    <t>Lâm Trương Minh</t>
  </si>
  <si>
    <t>21004162</t>
  </si>
  <si>
    <t>Bùi Huy</t>
  </si>
  <si>
    <t>21T4-KLB1</t>
  </si>
  <si>
    <t>Nghỉ từ ngày 18/10/2022 đến nay</t>
  </si>
  <si>
    <t>Nghỉ từ ngày 15/11/2022 đến nay</t>
  </si>
  <si>
    <t>20005368</t>
  </si>
  <si>
    <t>20000353</t>
  </si>
  <si>
    <t>Thạch Huỳnh Bảo</t>
  </si>
  <si>
    <t>20006662</t>
  </si>
  <si>
    <t>Lê Thị Yến</t>
  </si>
  <si>
    <t>20003743</t>
  </si>
  <si>
    <t>Phạm Thị Yến</t>
  </si>
  <si>
    <t>20C1-KTD1</t>
  </si>
  <si>
    <t>Nghỉ từ ngày 18/7/2022 đến nay</t>
  </si>
  <si>
    <t>20003976</t>
  </si>
  <si>
    <t>Phạm Thị Hồng</t>
  </si>
  <si>
    <t>Nhung</t>
  </si>
  <si>
    <t>20005428</t>
  </si>
  <si>
    <t>20C1-QTD1</t>
  </si>
  <si>
    <t>(Kèm theo Quyết định 896/QĐ-LTT-TTGD ngày 24 tháng 12 năm 2022
 của Trường Cao đẳng Lý Tự Trọng Thành phố Hồ Chí Minh)</t>
  </si>
  <si>
    <t>(Kèm theo Quyết định 897/QĐ-LTT-TTGD ngày 24 tháng 12 năm 2022
 của Trường Cao đẳng Lý Tự Trọng Thành phố Hồ Chí Minh)</t>
  </si>
  <si>
    <t>(Kèm theo Quyết định 898/QĐ-LTT-TTGD ngày 24  tháng 12 năm 2022
 của Trường Cao đẳng Lý Tự Trọng Thành phố Hồ Chí Minh)</t>
  </si>
  <si>
    <t>Hết thời gian đào tạo tại trường từ tháng 8/2021(Khoản 2, Điều 4 quy chế 22). Gia hạn thêm đến tháng 10/2022.</t>
  </si>
  <si>
    <t>897/QĐ-LTT-TTGD_24/12/2022</t>
  </si>
  <si>
    <t>Hết thời gian đào tạo tại trường từ tháng 10/2021 (Điểm a, Khoàn 2, Điều 3 Quy định 713). Gia hạn thêm (đến tháng 8/2022)</t>
  </si>
  <si>
    <t>Cập nhật PM ngày 26/12/2022</t>
  </si>
  <si>
    <t>898/QĐ-LTT-TTGD_24/12/2022</t>
  </si>
  <si>
    <t>Hết thời gian đào tạo tại trường từ tháng 7/2019 (Điểm a, Khoản 2, Điều 3 Quy định 713)</t>
  </si>
  <si>
    <t>Hết thời gian đào tạo tại trường từ tháng 7/2020 (Điểm a, Khoản 2, Điều 3 Quy định 713)</t>
  </si>
  <si>
    <t>Hết thời gian ĐT tại trường từ tháng 7/2021 (Điểm a, Khoản 2, Điều 3 Quy định 713). Gia hạn thêm từ tháng 10/2022</t>
  </si>
  <si>
    <t>DANH SÁCH ĐỀ NGHỊ CHUYỂN TRẠNG THÁI TẠM NGƯNG HỌC
THÁNG 12 /NĂM 2022</t>
  </si>
  <si>
    <t xml:space="preserve">Khoa: Điện - Điện tử - Bậc đào tạo: Trung cấp </t>
  </si>
  <si>
    <t>21004332</t>
  </si>
  <si>
    <t>Trương Nguyễn Thanh</t>
  </si>
  <si>
    <t>21T4-CĐT1</t>
  </si>
  <si>
    <t>Học 22T4-CĐT1</t>
  </si>
  <si>
    <t>22001247</t>
  </si>
  <si>
    <t>Lâm Vĩnh</t>
  </si>
  <si>
    <t>22004575</t>
  </si>
  <si>
    <t>Lê Khả</t>
  </si>
  <si>
    <t>22T4-ĐCN1</t>
  </si>
  <si>
    <t>Nghỉ từ ngày 21/9/2022 đến nay</t>
  </si>
  <si>
    <t>Phụ huynh xác nhận SV nghỉ luôn</t>
  </si>
  <si>
    <t>DANH SÁCH ĐỀ NGHỊ CHUYỂN TRẠNG THÁI TẠM NGƯNG HỌC
THÁNG 12/ NĂM  2022</t>
  </si>
  <si>
    <t>20002799</t>
  </si>
  <si>
    <t>20000779</t>
  </si>
  <si>
    <t>Trương Thị Hồng</t>
  </si>
  <si>
    <t>20002031</t>
  </si>
  <si>
    <t>Nguyễn Bình Phương</t>
  </si>
  <si>
    <t>20002760</t>
  </si>
  <si>
    <t>20T4-CNM1</t>
  </si>
  <si>
    <t>Nghỉ từ ngày 22/11/2022 đến nay</t>
  </si>
  <si>
    <t>22002615</t>
  </si>
  <si>
    <t>Lưu Sở</t>
  </si>
  <si>
    <t>Kỳ</t>
  </si>
  <si>
    <t>22004190</t>
  </si>
  <si>
    <t>Phạm Yến</t>
  </si>
  <si>
    <t>22004009</t>
  </si>
  <si>
    <t>Bùi Vi</t>
  </si>
  <si>
    <t>Vi</t>
  </si>
  <si>
    <t>Nghỉ từ ngày 10/11/2022 đến nay</t>
  </si>
  <si>
    <t>22T4-CNM1</t>
  </si>
  <si>
    <t>Đã báo PH qua tin nhắn ĐT</t>
  </si>
  <si>
    <t>PH báo cho SV nghỉ học</t>
  </si>
  <si>
    <t>21000460</t>
  </si>
  <si>
    <t>Đào Hoài</t>
  </si>
  <si>
    <t>21000009</t>
  </si>
  <si>
    <t>Phan Đức</t>
  </si>
  <si>
    <t>Nghỉ từ ngày 21/11/2022 đến nay</t>
  </si>
  <si>
    <t>22000920</t>
  </si>
  <si>
    <t>Phan Huỳnh Xuân</t>
  </si>
  <si>
    <t>22000957</t>
  </si>
  <si>
    <t>Thi Tuấn</t>
  </si>
  <si>
    <t>22000797</t>
  </si>
  <si>
    <t>Dương Thành</t>
  </si>
  <si>
    <t>Nghị</t>
  </si>
  <si>
    <t>22004043</t>
  </si>
  <si>
    <t>22C1-CNÔ1</t>
  </si>
  <si>
    <t>PH báo SV chuyển trường khác</t>
  </si>
  <si>
    <t>DANH SÁCH ĐỀ NGHỊ CHUYỂN TRẠNG THÁI TẠM NGƯNG HỌC
THÁNG 01/ NĂM 2023</t>
  </si>
  <si>
    <t>20001348</t>
  </si>
  <si>
    <t>Trương Hoài Thục</t>
  </si>
  <si>
    <t>20000761</t>
  </si>
  <si>
    <t>Tăng Thị Mỹ</t>
  </si>
  <si>
    <t>20000235</t>
  </si>
  <si>
    <t>Khuê</t>
  </si>
  <si>
    <t>20001514</t>
  </si>
  <si>
    <t>Nguyễn Thúy</t>
  </si>
  <si>
    <t>20T4-KLB1</t>
  </si>
  <si>
    <t>Nghỉ từ ngày 07/11/2022 đến nay</t>
  </si>
  <si>
    <t>20005396</t>
  </si>
  <si>
    <t>20005740</t>
  </si>
  <si>
    <t>20C1-QKS1</t>
  </si>
  <si>
    <t>(Kèm theo Quyết định 904/QĐ-LTT-TTGD ngày 28 tháng 12 năm 2022
 của Trường Cao đẳng Lý Tự Trọng Thành phố Hồ Chí Minh)</t>
  </si>
  <si>
    <t>904/QĐ-LTT-TTGD_28/12/2022</t>
  </si>
  <si>
    <t>(Kèm theo Quyết định 904/QĐ-LTT-TTGD ngày 28  tháng 12  năm 2022
 của Trường Cao đẳng Lý Tự Trọng Thành phố Hồ Chí Minh)</t>
  </si>
  <si>
    <t>Cập nhật PM ngày 29/12/2022</t>
  </si>
  <si>
    <t>(Kèm theo Quyết định 904/QĐ-LTT-TTGD ngày 28 tháng  12 năm 2022
 của Trường Cao đẳng Lý Tự Trọng Thành phố Hồ Chí Minh)</t>
  </si>
  <si>
    <t>Cập nhật PM ngày 28/12/2022</t>
  </si>
  <si>
    <t>20005199</t>
  </si>
  <si>
    <t>20004948</t>
  </si>
  <si>
    <t>Bùi Công</t>
  </si>
  <si>
    <t>20C1-LGT1</t>
  </si>
  <si>
    <t>DANH SÁCH ĐỀ NGHỊ CHUYỂN TRẠNG THÁI TẠM NGƯNG HỌC
THÁNG 01/NĂM 2023</t>
  </si>
  <si>
    <t>22005194</t>
  </si>
  <si>
    <t>22005198</t>
  </si>
  <si>
    <t>Cao Khánh</t>
  </si>
  <si>
    <t>22005201</t>
  </si>
  <si>
    <t>22C2B-KML1</t>
  </si>
  <si>
    <t>22005532</t>
  </si>
  <si>
    <t>22005536</t>
  </si>
  <si>
    <t>Trần Thái Tín</t>
  </si>
  <si>
    <t>22005547</t>
  </si>
  <si>
    <t>22C2B-VSL1</t>
  </si>
  <si>
    <t>21000036</t>
  </si>
  <si>
    <t>DANH SÁCH ĐỀ NGHỊ CHUYỂN TRẠNG THÁI TẠM NGƯNG HỌC
 THÁNG 01 /NĂM 2023</t>
  </si>
  <si>
    <t>22001328</t>
  </si>
  <si>
    <t>Nguyễn Thị Ngọc</t>
  </si>
  <si>
    <t>22001539</t>
  </si>
  <si>
    <t>Đặng Hoàng</t>
  </si>
  <si>
    <t>22001473</t>
  </si>
  <si>
    <t>Vũ Anh</t>
  </si>
  <si>
    <t>22002655</t>
  </si>
  <si>
    <t>22003788</t>
  </si>
  <si>
    <t>22004925</t>
  </si>
  <si>
    <t>22004311</t>
  </si>
  <si>
    <t>Nghỉ từ đầu tháng 11/2022 đến nay</t>
  </si>
  <si>
    <t>Nghỉ cuối tháng 11/2022 đến nay</t>
  </si>
  <si>
    <t>22005105</t>
  </si>
  <si>
    <t>Nguyễn Cao Quốc</t>
  </si>
  <si>
    <t>22005601</t>
  </si>
  <si>
    <t>Trương Phát</t>
  </si>
  <si>
    <t>22005123</t>
  </si>
  <si>
    <t>22003457</t>
  </si>
  <si>
    <t>Trịnh Trần Hoàng</t>
  </si>
  <si>
    <t>22005135</t>
  </si>
  <si>
    <t>Mai Vũ Tấn</t>
  </si>
  <si>
    <t>22005143</t>
  </si>
  <si>
    <t>Vương</t>
  </si>
  <si>
    <t>22C2B-CNÔ2</t>
  </si>
  <si>
    <t>DANH SÁCH ĐỀ NGHỊ CHUYỂN TRẠNG THÁI TẠM NGƯNG HỌC
THÁNG 01/ NĂM  2023</t>
  </si>
  <si>
    <t>Khoa: May- Thời trang - Bậc đào tạo: Liên thông Cao đẳng</t>
  </si>
  <si>
    <t>22005039</t>
  </si>
  <si>
    <t>Phạm Hoài</t>
  </si>
  <si>
    <t>22005040</t>
  </si>
  <si>
    <t>Trần Vũ Hồng</t>
  </si>
  <si>
    <t>22005736</t>
  </si>
  <si>
    <t>Đào Thị Huệ</t>
  </si>
  <si>
    <t>Băng</t>
  </si>
  <si>
    <t>22005041</t>
  </si>
  <si>
    <t>Mai Ngọc</t>
  </si>
  <si>
    <t>22005042</t>
  </si>
  <si>
    <t>Phan Thị Mỹ</t>
  </si>
  <si>
    <t>22005738</t>
  </si>
  <si>
    <t>Phạm Quỳnh</t>
  </si>
  <si>
    <t>22005739</t>
  </si>
  <si>
    <t>Đậu Thùy Kiều</t>
  </si>
  <si>
    <t>22005740</t>
  </si>
  <si>
    <t>Lý Bích</t>
  </si>
  <si>
    <t>22005044</t>
  </si>
  <si>
    <t>Nguyễn Thị Huỳnh</t>
  </si>
  <si>
    <t>22005045</t>
  </si>
  <si>
    <t>Hà Kiều</t>
  </si>
  <si>
    <t>22005047</t>
  </si>
  <si>
    <t>Ngọc Bích</t>
  </si>
  <si>
    <t>Thủy</t>
  </si>
  <si>
    <t>22005048</t>
  </si>
  <si>
    <t>Lê Ngọc Phương</t>
  </si>
  <si>
    <t>22005049</t>
  </si>
  <si>
    <t>22005051</t>
  </si>
  <si>
    <t>Trinh</t>
  </si>
  <si>
    <t>22005052</t>
  </si>
  <si>
    <t>Lê Thị Cẩm</t>
  </si>
  <si>
    <t>22005053</t>
  </si>
  <si>
    <t>Dương Khánh</t>
  </si>
  <si>
    <t>22C2B-CNM1</t>
  </si>
  <si>
    <t>Khoa: Nhiệt lạnh - Bậc đào tạo: Trung cấp và Cao đẳng liên thông</t>
  </si>
  <si>
    <t>22003898</t>
  </si>
  <si>
    <t>Ngô Hữu</t>
  </si>
  <si>
    <t>22002243</t>
  </si>
  <si>
    <t>22001587</t>
  </si>
  <si>
    <t>Nghỉ từ ngày 17/12/2022 đến nay</t>
  </si>
  <si>
    <t>Nghỉ từ ngày 17/11/2022 đến nay</t>
  </si>
  <si>
    <t>CVHT đã liên lạc với PH nhiều lần</t>
  </si>
  <si>
    <t xml:space="preserve">CVHT đã liên lạc với PH </t>
  </si>
  <si>
    <t xml:space="preserve">Khoa: Công nghệ thông tin - Bậc đào tạo: Trung cấp </t>
  </si>
  <si>
    <t>21002601</t>
  </si>
  <si>
    <t>27/12/2022 Phụ huynh vào trường xin cho SV thôi học</t>
  </si>
  <si>
    <t>22002314</t>
  </si>
  <si>
    <t>22000530</t>
  </si>
  <si>
    <t>Huỳnh Bảo</t>
  </si>
  <si>
    <t>22C1-TKĐ1</t>
  </si>
  <si>
    <t>22005863</t>
  </si>
  <si>
    <t>22005464</t>
  </si>
  <si>
    <t>Ánh</t>
  </si>
  <si>
    <t>22005589</t>
  </si>
  <si>
    <t>22005481</t>
  </si>
  <si>
    <t>Phùng Bảo</t>
  </si>
  <si>
    <t>22005483</t>
  </si>
  <si>
    <t>Đặng Võ Thành</t>
  </si>
  <si>
    <t>22C2B-TKĐ1</t>
  </si>
  <si>
    <t>DANH SÁCH ĐỀ NGHỊ CHUYỂN TRẠNG THÁI TẠM NGƯNG HỌC
THÁNG 01 /NĂM 2023</t>
  </si>
  <si>
    <t>Khoa: Điện - Điện tử - Bậc đào tạo: Cao đẳng liên thông</t>
  </si>
  <si>
    <t>22005768</t>
  </si>
  <si>
    <t>22005769</t>
  </si>
  <si>
    <t>Đoàn Khánh</t>
  </si>
  <si>
    <t>22005186</t>
  </si>
  <si>
    <t>22005771</t>
  </si>
  <si>
    <t>Tấn</t>
  </si>
  <si>
    <t>22005190</t>
  </si>
  <si>
    <t>Trần Huỳnh</t>
  </si>
  <si>
    <t>22005774</t>
  </si>
  <si>
    <t>22C2B-ĐĐT1</t>
  </si>
  <si>
    <t>Tháng: 01/2023 - Năm học 2022-2023</t>
  </si>
  <si>
    <t>2022
C2,
C2B</t>
  </si>
  <si>
    <t>Chung Đặng Trung</t>
  </si>
  <si>
    <t>20C1-KXD1</t>
  </si>
  <si>
    <t>Nghỉ từ đầu HKI/2022-2023 đến nay</t>
  </si>
  <si>
    <t>(Kèm theo Quyết định số 33/QĐ-LTT-TTGD ngày 12 tháng 01 năm 2023
 của Trường Cao đẳng Lý Tự Trọng Thành phố Hồ Chí Minh)</t>
  </si>
  <si>
    <t>33/QĐ-LTT-TTGD_12/01/2023</t>
  </si>
  <si>
    <t>DANH SÁCH ĐỀ NGHỊ CHUYỂN TRẠNG THÁI TẠM NGƯNG HỌC
THÁNG 02/NĂM 2023</t>
  </si>
  <si>
    <t>21000561</t>
  </si>
  <si>
    <t>21001903</t>
  </si>
  <si>
    <t>21T4-KXD1</t>
  </si>
  <si>
    <t>Nghỉ từ ngày 30/11/2022 đến nay</t>
  </si>
  <si>
    <t>Đã xác nhận với phụ huynh</t>
  </si>
  <si>
    <t>21003720</t>
  </si>
  <si>
    <t>21004563</t>
  </si>
  <si>
    <t>Võ Phi</t>
  </si>
  <si>
    <t>21002579</t>
  </si>
  <si>
    <t>Trần Võ Anh</t>
  </si>
  <si>
    <t>Khương</t>
  </si>
  <si>
    <t>21003492</t>
  </si>
  <si>
    <t>21000571</t>
  </si>
  <si>
    <t>20003458</t>
  </si>
  <si>
    <t>Phạm Trần Bình</t>
  </si>
  <si>
    <t>21C1-KXD1</t>
  </si>
  <si>
    <t>Nghỉ từ ngày 15/10/2022 đến nay</t>
  </si>
  <si>
    <t>DANH SÁCH ĐỀ NGHỊ CHUYỂN TRẠNG THÁI TẠM NGƯNG HỌC
 THÁNG 02 /NĂM 2023</t>
  </si>
  <si>
    <t>20002330</t>
  </si>
  <si>
    <t>Hồ Vĩnh</t>
  </si>
  <si>
    <t>Huân</t>
  </si>
  <si>
    <t>08/02/2023 Phụ huynh vào trường xin cho SV thôi học</t>
  </si>
  <si>
    <t>22002592</t>
  </si>
  <si>
    <t>Điểu</t>
  </si>
  <si>
    <t>Cúc</t>
  </si>
  <si>
    <t>22004489</t>
  </si>
  <si>
    <t>22004428</t>
  </si>
  <si>
    <t>Tạ Hoàng</t>
  </si>
  <si>
    <t>22003513</t>
  </si>
  <si>
    <t>22004678</t>
  </si>
  <si>
    <t>Võ Trần Tấn</t>
  </si>
  <si>
    <t>22004823</t>
  </si>
  <si>
    <t>22003448</t>
  </si>
  <si>
    <t>Đặng Quốc</t>
  </si>
  <si>
    <t>22C1-KXD1</t>
  </si>
  <si>
    <t>DANH SÁCH ĐỀ NGHỊ CHUYỂN TRẠNG THÁI TẠM NGƯNG HỌC
THÁNG 02 /NĂM 2023</t>
  </si>
  <si>
    <t xml:space="preserve">Khoa: Điện - Điện tử - Bậc đào tạo: Cao đẳng </t>
  </si>
  <si>
    <t>21001240</t>
  </si>
  <si>
    <t>21004212</t>
  </si>
  <si>
    <t>21002644</t>
  </si>
  <si>
    <t>21000427</t>
  </si>
  <si>
    <t>Trần Nguyễn Phương</t>
  </si>
  <si>
    <t>21001025</t>
  </si>
  <si>
    <t>Phạm Ngọc Anh</t>
  </si>
  <si>
    <t>21003182</t>
  </si>
  <si>
    <t>Lâm Minh</t>
  </si>
  <si>
    <t>Đương</t>
  </si>
  <si>
    <t>21004475</t>
  </si>
  <si>
    <t>21004605</t>
  </si>
  <si>
    <t>Đỗ Trung</t>
  </si>
  <si>
    <t>21003398</t>
  </si>
  <si>
    <t>21003432</t>
  </si>
  <si>
    <t>21004523</t>
  </si>
  <si>
    <t>Nguyễn Chính</t>
  </si>
  <si>
    <t>Trực</t>
  </si>
  <si>
    <t>21C1-ĐCN2</t>
  </si>
  <si>
    <t>21C1-ĐCN1</t>
  </si>
  <si>
    <t>21003345</t>
  </si>
  <si>
    <t>21002058</t>
  </si>
  <si>
    <t>Diễn</t>
  </si>
  <si>
    <t>21003450</t>
  </si>
  <si>
    <t>21C1-TĐH1</t>
  </si>
  <si>
    <t>DANH SÁCH ĐỀ NGHỊ CHUYỂN TRẠNG THÁI TẠM NGƯNG HỌC
THÁNG 02/ NĂM 2023</t>
  </si>
  <si>
    <t>22002920</t>
  </si>
  <si>
    <t>Bùi Lê Bảo</t>
  </si>
  <si>
    <t>22002921</t>
  </si>
  <si>
    <t>22C1-CNÔ5</t>
  </si>
  <si>
    <t>Nghỉ từ tháng 02/2023 đến nay</t>
  </si>
  <si>
    <t>PH làm đơn xin tạm ngưng học</t>
  </si>
  <si>
    <t>22004518</t>
  </si>
  <si>
    <t>Phạm Trọng</t>
  </si>
  <si>
    <t>Chinh</t>
  </si>
  <si>
    <t>22001123</t>
  </si>
  <si>
    <t>Lê Hải</t>
  </si>
  <si>
    <t>Đăng</t>
  </si>
  <si>
    <t>22004486</t>
  </si>
  <si>
    <t>Đỏ</t>
  </si>
  <si>
    <t>22000753</t>
  </si>
  <si>
    <t>Nguyễn Ngọc Bảo</t>
  </si>
  <si>
    <t>22004063</t>
  </si>
  <si>
    <t>Nguyễn Võ Phúc</t>
  </si>
  <si>
    <t>22000968</t>
  </si>
  <si>
    <t>22002226</t>
  </si>
  <si>
    <t>Trương Quang</t>
  </si>
  <si>
    <t>22003093</t>
  </si>
  <si>
    <t>22004716</t>
  </si>
  <si>
    <t>Lữ Minh</t>
  </si>
  <si>
    <t>22001623</t>
  </si>
  <si>
    <t>Hoàng Công</t>
  </si>
  <si>
    <t>22004256</t>
  </si>
  <si>
    <t>22004539</t>
  </si>
  <si>
    <t>22000609</t>
  </si>
  <si>
    <t>Trần Bỉnh</t>
  </si>
  <si>
    <t>22004893</t>
  </si>
  <si>
    <t>22000735</t>
  </si>
  <si>
    <t>22T2-CNÔ1</t>
  </si>
  <si>
    <t>21002148</t>
  </si>
  <si>
    <t>21003087</t>
  </si>
  <si>
    <t>Trần Võ Tấn</t>
  </si>
  <si>
    <t>21002760</t>
  </si>
  <si>
    <t>Thiên</t>
  </si>
  <si>
    <t>21001396</t>
  </si>
  <si>
    <t>Bùi Phú</t>
  </si>
  <si>
    <t>21001182</t>
  </si>
  <si>
    <t>21C1-CĐT1</t>
  </si>
  <si>
    <t>22002671</t>
  </si>
  <si>
    <t>22002812</t>
  </si>
  <si>
    <t>Trương Phạm Quốc</t>
  </si>
  <si>
    <t>22000616</t>
  </si>
  <si>
    <t>Trần Tuấn</t>
  </si>
  <si>
    <t>22000851</t>
  </si>
  <si>
    <t>Tỷ</t>
  </si>
  <si>
    <t>22T4-KML1</t>
  </si>
  <si>
    <t>20000776</t>
  </si>
  <si>
    <t>20001137</t>
  </si>
  <si>
    <t>Đặng Nguyễn Hoài</t>
  </si>
  <si>
    <t>20002839</t>
  </si>
  <si>
    <t>Đinh Hoàng</t>
  </si>
  <si>
    <t>20002726</t>
  </si>
  <si>
    <t>Nghiêm Phách</t>
  </si>
  <si>
    <t>Tá</t>
  </si>
  <si>
    <t>20001653</t>
  </si>
  <si>
    <t>Lê Hoàng</t>
  </si>
  <si>
    <t>21003733</t>
  </si>
  <si>
    <t>Phạm Hồng</t>
  </si>
  <si>
    <t>Khoa: Xây dựng - Bậc đào tạo: Trung cấp và Cao đẳng</t>
  </si>
  <si>
    <t>Tháng: 02/2023 - Năm học 2022-2023</t>
  </si>
  <si>
    <t>DANH SÁCH ĐỀ NGHỊ TẠM NGƯNG HỌC ĐỐI VỚI SINH VIÊN TỰ Ý NGHỈ HỌC
THÁNG 3/NĂM 2023</t>
  </si>
  <si>
    <t>20001221</t>
  </si>
  <si>
    <t>Huỳnh Lập</t>
  </si>
  <si>
    <t>20001495</t>
  </si>
  <si>
    <t>21002403</t>
  </si>
  <si>
    <t>21002127</t>
  </si>
  <si>
    <t>Phạm Thái</t>
  </si>
  <si>
    <t>21004299</t>
  </si>
  <si>
    <t>Mạc Tấn</t>
  </si>
  <si>
    <t>Phông</t>
  </si>
  <si>
    <t>21T4-TĐH1</t>
  </si>
  <si>
    <t>Nghỉ từ ngày 06/02/2023 đến nay</t>
  </si>
  <si>
    <t>Công nghệ kỹ thuật điều khiển tự động</t>
  </si>
  <si>
    <t>(Kèm theo Quyết định số 87/QĐ-LTT-TTGD ngày 21 tháng 02 năm 2023
 của Trường Cao đẳng Lý Tự Trọng Thành phố Hồ Chí Minh)</t>
  </si>
  <si>
    <t>87/QĐ-LTT-TTGD_21/02/2023</t>
  </si>
  <si>
    <t>Cập nhật PM ngày 22/02/2023</t>
  </si>
  <si>
    <t>Cập nhật PM ngày 13/01/2023</t>
  </si>
  <si>
    <t>20003116</t>
  </si>
  <si>
    <t>Vũ Đăng</t>
  </si>
  <si>
    <t>20T4-ĐCN1</t>
  </si>
  <si>
    <t>PH và SV xác nhận nghỉ luôn</t>
  </si>
  <si>
    <t>21003409</t>
  </si>
  <si>
    <t>21004477</t>
  </si>
  <si>
    <t>Đỗ Quang</t>
  </si>
  <si>
    <t>21003984</t>
  </si>
  <si>
    <t>21003824</t>
  </si>
  <si>
    <t>Bạch Kiều Hoàng</t>
  </si>
  <si>
    <t>21003921</t>
  </si>
  <si>
    <t>Nguyễn Thiện</t>
  </si>
  <si>
    <t>21C1-TKW1</t>
  </si>
  <si>
    <t>20001640</t>
  </si>
  <si>
    <t>Trương Sơn Hoàng</t>
  </si>
  <si>
    <t>Vĩ</t>
  </si>
  <si>
    <t>20T4-CĐT1</t>
  </si>
  <si>
    <t>Nghỉ từ ngày 25/10/2023 đến nay</t>
  </si>
  <si>
    <t>21003722</t>
  </si>
  <si>
    <t>Trần Bùi Đức</t>
  </si>
  <si>
    <t>21002694</t>
  </si>
  <si>
    <t>Nguyễn Lâm Đại</t>
  </si>
  <si>
    <t>21T4-ĐCN1</t>
  </si>
  <si>
    <t>Nghỉ từ ngày 19/09/2022 đến nay</t>
  </si>
  <si>
    <t>Nghỉ từ ngày 05/09/2022 đến nay</t>
  </si>
  <si>
    <t>21002297</t>
  </si>
  <si>
    <t>Lê Gia</t>
  </si>
  <si>
    <t>21002146</t>
  </si>
  <si>
    <t>Phan Van</t>
  </si>
  <si>
    <t>Khuong</t>
  </si>
  <si>
    <t>21T4-ĐĐT1</t>
  </si>
  <si>
    <t>CVHT đã gửi tin nhắn cho PH</t>
  </si>
  <si>
    <t>21004457</t>
  </si>
  <si>
    <t>21001661</t>
  </si>
  <si>
    <t>Trần Vũ Tuấn</t>
  </si>
  <si>
    <t>21004353</t>
  </si>
  <si>
    <t>Cầm</t>
  </si>
  <si>
    <t>21004030</t>
  </si>
  <si>
    <t>Đoàn Phúc</t>
  </si>
  <si>
    <t>21001685</t>
  </si>
  <si>
    <t>Hoàng Trung</t>
  </si>
  <si>
    <t>21004175</t>
  </si>
  <si>
    <t>Trần Nguyễn Nhật</t>
  </si>
  <si>
    <t>21001347</t>
  </si>
  <si>
    <t>21001447</t>
  </si>
  <si>
    <t>Trần Tấn</t>
  </si>
  <si>
    <t>21004265</t>
  </si>
  <si>
    <t>Bùi</t>
  </si>
  <si>
    <t>21003325</t>
  </si>
  <si>
    <t>21001394</t>
  </si>
  <si>
    <t>Bùi Nguyên</t>
  </si>
  <si>
    <t>21004468</t>
  </si>
  <si>
    <t>21C1-ĐĐT1</t>
  </si>
  <si>
    <t>21001360</t>
  </si>
  <si>
    <t>Phạm Ngọc Phương</t>
  </si>
  <si>
    <t>21000280</t>
  </si>
  <si>
    <t>21003070</t>
  </si>
  <si>
    <t>Nguyễn Văn Thái</t>
  </si>
  <si>
    <t>21003606</t>
  </si>
  <si>
    <t>Lư</t>
  </si>
  <si>
    <t>21C3-CĐT1</t>
  </si>
  <si>
    <t>21001771</t>
  </si>
  <si>
    <t>21001368</t>
  </si>
  <si>
    <t>21001089</t>
  </si>
  <si>
    <t>21000974</t>
  </si>
  <si>
    <t>Võ Viết</t>
  </si>
  <si>
    <t>21000839</t>
  </si>
  <si>
    <t>Bùi Huỳnh Công</t>
  </si>
  <si>
    <t>Trạng</t>
  </si>
  <si>
    <t>21C1-CCK1</t>
  </si>
  <si>
    <t>21002951</t>
  </si>
  <si>
    <t>Đinh Phương</t>
  </si>
  <si>
    <t>21003760</t>
  </si>
  <si>
    <t>Từ Hoàng</t>
  </si>
  <si>
    <t>21004541</t>
  </si>
  <si>
    <t>Hứa Hiền</t>
  </si>
  <si>
    <t>21C1-CTM1</t>
  </si>
  <si>
    <t>Đã chuyển trường</t>
  </si>
  <si>
    <t>21000660</t>
  </si>
  <si>
    <t>21000640</t>
  </si>
  <si>
    <t>Trương Tuấn</t>
  </si>
  <si>
    <t>21000341</t>
  </si>
  <si>
    <t>21001475</t>
  </si>
  <si>
    <t>21000542</t>
  </si>
  <si>
    <t>Ngô Duy</t>
  </si>
  <si>
    <t>PH Liên lạc và báo cho CVHT</t>
  </si>
  <si>
    <t>21003369</t>
  </si>
  <si>
    <t>Vương Thế</t>
  </si>
  <si>
    <t>Nghỉ từ ngày 28/01/2023 đến nay</t>
  </si>
  <si>
    <t>CVHT đã liên lạc với Phụ huynh</t>
  </si>
  <si>
    <t>21003009</t>
  </si>
  <si>
    <t>Trần Phát</t>
  </si>
  <si>
    <t>21003981</t>
  </si>
  <si>
    <t>21001142</t>
  </si>
  <si>
    <t>Bùi Văn</t>
  </si>
  <si>
    <t>21003805</t>
  </si>
  <si>
    <t>Ngô Hoàng Anh</t>
  </si>
  <si>
    <t>21004735</t>
  </si>
  <si>
    <t>Trịnh Phan Hoàng</t>
  </si>
  <si>
    <t>21C1-VSL1</t>
  </si>
  <si>
    <t>21001799</t>
  </si>
  <si>
    <t>21002040</t>
  </si>
  <si>
    <t>Trịnh</t>
  </si>
  <si>
    <t>Điệp</t>
  </si>
  <si>
    <t>21000777</t>
  </si>
  <si>
    <t>21004138</t>
  </si>
  <si>
    <t>21001364</t>
  </si>
  <si>
    <t>21001640</t>
  </si>
  <si>
    <t>Ngô Thế</t>
  </si>
  <si>
    <t>21C1-KML1</t>
  </si>
  <si>
    <t>21003227</t>
  </si>
  <si>
    <t>Phan Duy</t>
  </si>
  <si>
    <t>21003172</t>
  </si>
  <si>
    <t>Phan Chí</t>
  </si>
  <si>
    <t>21004610</t>
  </si>
  <si>
    <t>Hồ Hưng</t>
  </si>
  <si>
    <t>Nghỉ từ ngày 07/9/2022 đến nay</t>
  </si>
  <si>
    <t>21003738</t>
  </si>
  <si>
    <t>Dĩ</t>
  </si>
  <si>
    <t>21C1-CCK4</t>
  </si>
  <si>
    <t>20005351</t>
  </si>
  <si>
    <t>Nguyễn Dương</t>
  </si>
  <si>
    <t>20C3-CTM1</t>
  </si>
  <si>
    <t>21004358</t>
  </si>
  <si>
    <t>Hà Nguyễn Anh</t>
  </si>
  <si>
    <t>21003350</t>
  </si>
  <si>
    <t>Phạm Hòng</t>
  </si>
  <si>
    <t>21000264</t>
  </si>
  <si>
    <t>21000185</t>
  </si>
  <si>
    <t>Phạm Đoàn Gia</t>
  </si>
  <si>
    <t>21000086</t>
  </si>
  <si>
    <t>Võ Hoàng Thiên</t>
  </si>
  <si>
    <t>21002232</t>
  </si>
  <si>
    <t>Huỳnh Lê Tuấn</t>
  </si>
  <si>
    <t>21000240</t>
  </si>
  <si>
    <t>21T4-CNÔ1</t>
  </si>
  <si>
    <t>21001471</t>
  </si>
  <si>
    <t>21004618</t>
  </si>
  <si>
    <t>21004450</t>
  </si>
  <si>
    <t>Nguyễn Thị Mỹ</t>
  </si>
  <si>
    <t>21004343</t>
  </si>
  <si>
    <t>21004188</t>
  </si>
  <si>
    <t>21004649</t>
  </si>
  <si>
    <t>Nguyễn Trí</t>
  </si>
  <si>
    <t>21003989</t>
  </si>
  <si>
    <t>21004283</t>
  </si>
  <si>
    <t>Huỳnh Thị Thanh</t>
  </si>
  <si>
    <t>21C1-TKĐ2</t>
  </si>
  <si>
    <t>Nghỉ từ ngày 01/8/2022 đến nay</t>
  </si>
  <si>
    <t>Nghỉ từ ngày 22/4/2022 đến nay</t>
  </si>
  <si>
    <t>Nghỉ từ ngày 15/8/2022 đến nay</t>
  </si>
  <si>
    <t>Nghỉ từ ngày 14/6/2022 đến nay</t>
  </si>
  <si>
    <t>21001975</t>
  </si>
  <si>
    <t>Nguyễn Lê Phước</t>
  </si>
  <si>
    <t>21002033</t>
  </si>
  <si>
    <t>Đinh Huy</t>
  </si>
  <si>
    <t>21001922</t>
  </si>
  <si>
    <t>Lâm Chí</t>
  </si>
  <si>
    <t>21C1-LTM1</t>
  </si>
  <si>
    <t>21002781</t>
  </si>
  <si>
    <t>Trương Quốc</t>
  </si>
  <si>
    <t>21C3-LTM1</t>
  </si>
  <si>
    <t>Nghỉ từ ngày 09/7/2022 đến nay</t>
  </si>
  <si>
    <t>21004692</t>
  </si>
  <si>
    <t>Vũ Bá</t>
  </si>
  <si>
    <t>21C7-NNA1</t>
  </si>
  <si>
    <t>Nghỉ từ ngày 02/5/2022 đến nay</t>
  </si>
  <si>
    <t>21001448</t>
  </si>
  <si>
    <t>21002783</t>
  </si>
  <si>
    <t>Nghỉ từ ngày 14/02/2023 đến nay</t>
  </si>
  <si>
    <t>21002963</t>
  </si>
  <si>
    <t>21002801</t>
  </si>
  <si>
    <t>21004180</t>
  </si>
  <si>
    <t>La Minh</t>
  </si>
  <si>
    <t>21002913</t>
  </si>
  <si>
    <t>21002437</t>
  </si>
  <si>
    <t>Nghỉ từ giữa HKI/22-23 đến nay</t>
  </si>
  <si>
    <t>22004542</t>
  </si>
  <si>
    <t>22002580</t>
  </si>
  <si>
    <t>Nghỉ từ ngày 19/02/2023 đến nay</t>
  </si>
  <si>
    <t>20001178</t>
  </si>
  <si>
    <t>20002053</t>
  </si>
  <si>
    <t>Tôn Thất</t>
  </si>
  <si>
    <t>20002202</t>
  </si>
  <si>
    <t>Hoàng Vũ</t>
  </si>
  <si>
    <t>20002200</t>
  </si>
  <si>
    <t>Nguyễn Thị Hải</t>
  </si>
  <si>
    <t>Ly</t>
  </si>
  <si>
    <t>20001963</t>
  </si>
  <si>
    <t>Phạm Thị Xuân</t>
  </si>
  <si>
    <t>Nghỉ từ ngày 14/11/2022 đến nay</t>
  </si>
  <si>
    <t>PH đã xác nhận SV nghỉ</t>
  </si>
  <si>
    <t>21004525</t>
  </si>
  <si>
    <t>Lê Hồng</t>
  </si>
  <si>
    <t>21003329</t>
  </si>
  <si>
    <t>Đỗ Nguyễn Gia</t>
  </si>
  <si>
    <t>21002506</t>
  </si>
  <si>
    <t>Ngô Vũ Tuấn</t>
  </si>
  <si>
    <t>21004098</t>
  </si>
  <si>
    <t>Bùi Thị</t>
  </si>
  <si>
    <t>21003127</t>
  </si>
  <si>
    <t>Phạm Hồ Chí</t>
  </si>
  <si>
    <t>21003174</t>
  </si>
  <si>
    <t>21004346</t>
  </si>
  <si>
    <t>21002584</t>
  </si>
  <si>
    <t>Vũ Nguyễn Bảo</t>
  </si>
  <si>
    <t>21002210</t>
  </si>
  <si>
    <t>PH xác nhận SV chuyển trường</t>
  </si>
  <si>
    <t>21004252</t>
  </si>
  <si>
    <t>21003737</t>
  </si>
  <si>
    <t>21002046</t>
  </si>
  <si>
    <t>Nguyễn Trần Hương</t>
  </si>
  <si>
    <t>Nghỉ từ ngày 28/02/2023 đến nay</t>
  </si>
  <si>
    <t>SV đã nghỉ 2 học kỳ</t>
  </si>
  <si>
    <t>21002499</t>
  </si>
  <si>
    <t>Nguyễn Trần Trọng</t>
  </si>
  <si>
    <t>21002181</t>
  </si>
  <si>
    <t>21000406</t>
  </si>
  <si>
    <t>21T4-LGT1</t>
  </si>
  <si>
    <t>21000074</t>
  </si>
  <si>
    <t>Nghỉ từ ngày 13/02/2023 đến nay</t>
  </si>
  <si>
    <t>21000710</t>
  </si>
  <si>
    <t>Huỳnh Trung</t>
  </si>
  <si>
    <t>21004355</t>
  </si>
  <si>
    <t>Nguyễn Ngọc Thiên</t>
  </si>
  <si>
    <t>21T4-TMĐ1</t>
  </si>
  <si>
    <t>Nghỉ từ ngày 04/11/2022 đến nay</t>
  </si>
  <si>
    <t>PH xác nhận cho SV nghỉ học luôn</t>
  </si>
  <si>
    <t>21004334</t>
  </si>
  <si>
    <t>Lê Khánh</t>
  </si>
  <si>
    <t>20000591</t>
  </si>
  <si>
    <t>21002901</t>
  </si>
  <si>
    <t>Trần Thị Ý</t>
  </si>
  <si>
    <t>21T4-NHQ1</t>
  </si>
  <si>
    <t>21003157</t>
  </si>
  <si>
    <t>Vũ Danh Tùng</t>
  </si>
  <si>
    <t>21T4-NTN1</t>
  </si>
  <si>
    <t>Không liên lạc được PH</t>
  </si>
  <si>
    <t>Tiếng Nhật</t>
  </si>
  <si>
    <t>21002556</t>
  </si>
  <si>
    <t>21001354</t>
  </si>
  <si>
    <t>21004733</t>
  </si>
  <si>
    <t>Trần Võ Quang</t>
  </si>
  <si>
    <t>21001874</t>
  </si>
  <si>
    <t>Châu Nhựt</t>
  </si>
  <si>
    <t>21002981</t>
  </si>
  <si>
    <t>Tô Thanh</t>
  </si>
  <si>
    <t>21004396</t>
  </si>
  <si>
    <t>Lên</t>
  </si>
  <si>
    <t>21004300</t>
  </si>
  <si>
    <t>21001416</t>
  </si>
  <si>
    <t>Đỗ Trọng</t>
  </si>
  <si>
    <t>21003617</t>
  </si>
  <si>
    <t>Nguyễn Ngọc Quỳnh</t>
  </si>
  <si>
    <t>21001028</t>
  </si>
  <si>
    <t>Ngô Tấn</t>
  </si>
  <si>
    <t>21003236</t>
  </si>
  <si>
    <t>Nguyễn Đình</t>
  </si>
  <si>
    <t>Vững</t>
  </si>
  <si>
    <t>20001952</t>
  </si>
  <si>
    <t>Đoàn Nhật</t>
  </si>
  <si>
    <t>20003120</t>
  </si>
  <si>
    <t>Trịnh Thế</t>
  </si>
  <si>
    <t>Hiển</t>
  </si>
  <si>
    <t>20000930</t>
  </si>
  <si>
    <t>Đào Thanh</t>
  </si>
  <si>
    <t>Tham gia nghĩa vụ quân sự</t>
  </si>
  <si>
    <t>20002228</t>
  </si>
  <si>
    <t>20001557</t>
  </si>
  <si>
    <t>Nguyễn Trịnh Bình</t>
  </si>
  <si>
    <t>20001156</t>
  </si>
  <si>
    <t>Nguyễn Đức Trung</t>
  </si>
  <si>
    <t>20T4-CNL1</t>
  </si>
  <si>
    <t>19001093</t>
  </si>
  <si>
    <t>20001870</t>
  </si>
  <si>
    <t>20000342</t>
  </si>
  <si>
    <t>Nguyễn Lê Ý</t>
  </si>
  <si>
    <t>20T4-KTD1</t>
  </si>
  <si>
    <t>20000172</t>
  </si>
  <si>
    <t>Đinh Gia</t>
  </si>
  <si>
    <t>20000817</t>
  </si>
  <si>
    <t>20001844</t>
  </si>
  <si>
    <t>20000879</t>
  </si>
  <si>
    <t>20001096</t>
  </si>
  <si>
    <t>Mai Xuân</t>
  </si>
  <si>
    <t>20T4-KXD1</t>
  </si>
  <si>
    <t>Nghỉ từ ngày 01/6/2023 đến nay</t>
  </si>
  <si>
    <t>PH xác nhận SV nghỉ luôn</t>
  </si>
  <si>
    <t>21000527</t>
  </si>
  <si>
    <t>Nguyễn Thị Thảo</t>
  </si>
  <si>
    <t>21T4-QTD1</t>
  </si>
  <si>
    <t>21000389</t>
  </si>
  <si>
    <t>Lê Huỳnh Văn</t>
  </si>
  <si>
    <t>21C1-KLB1</t>
  </si>
  <si>
    <t>Nghỉ từ ngày 05/10/2022 đến nay</t>
  </si>
  <si>
    <t>21002122</t>
  </si>
  <si>
    <t>Phạm Gia</t>
  </si>
  <si>
    <t>21002208</t>
  </si>
  <si>
    <t>Trần Bình</t>
  </si>
  <si>
    <t>21C7-CCK1</t>
  </si>
  <si>
    <t>Nghỉ đầu NH 2022-2023 đến nay</t>
  </si>
  <si>
    <t>22004590</t>
  </si>
  <si>
    <t>22004530</t>
  </si>
  <si>
    <t>Châu Quốc</t>
  </si>
  <si>
    <t>22001934</t>
  </si>
  <si>
    <t>Để</t>
  </si>
  <si>
    <t>22004362</t>
  </si>
  <si>
    <t>22004431</t>
  </si>
  <si>
    <t>22004856</t>
  </si>
  <si>
    <t>Dương Gia</t>
  </si>
  <si>
    <t>22004442</t>
  </si>
  <si>
    <t>Hoàng Văn</t>
  </si>
  <si>
    <t>22004432</t>
  </si>
  <si>
    <t>Đinh Nguyễn Anh</t>
  </si>
  <si>
    <t>22004880</t>
  </si>
  <si>
    <t>Lê Phi</t>
  </si>
  <si>
    <t>22004060</t>
  </si>
  <si>
    <t>Lưu</t>
  </si>
  <si>
    <t>22004540</t>
  </si>
  <si>
    <t>Huỳnh Nhựt</t>
  </si>
  <si>
    <t>22004424</t>
  </si>
  <si>
    <t>22004469</t>
  </si>
  <si>
    <t>Triệu Quý</t>
  </si>
  <si>
    <t>22004441</t>
  </si>
  <si>
    <t>Thạnh</t>
  </si>
  <si>
    <t>22004482</t>
  </si>
  <si>
    <t>22C1-CNÔ10</t>
  </si>
  <si>
    <t>22001149</t>
  </si>
  <si>
    <t>22003904</t>
  </si>
  <si>
    <t>Mai Nhật</t>
  </si>
  <si>
    <t>22003842</t>
  </si>
  <si>
    <t>Phan Gia</t>
  </si>
  <si>
    <t>22002572</t>
  </si>
  <si>
    <t>Thái Hoàng</t>
  </si>
  <si>
    <t>22002425</t>
  </si>
  <si>
    <t>Đinh Thị Ngọc</t>
  </si>
  <si>
    <t>Bích</t>
  </si>
  <si>
    <t>22000830</t>
  </si>
  <si>
    <t>22003476</t>
  </si>
  <si>
    <t>22003506</t>
  </si>
  <si>
    <t>22004564</t>
  </si>
  <si>
    <t>Nguyễn Trịnh Hoài</t>
  </si>
  <si>
    <t>22003637</t>
  </si>
  <si>
    <t>Võ Như</t>
  </si>
  <si>
    <t>22002490</t>
  </si>
  <si>
    <t>22003974</t>
  </si>
  <si>
    <t>Bùi Đỗ Bảo</t>
  </si>
  <si>
    <t>22003192</t>
  </si>
  <si>
    <t>Phan Huỳnh Khánh</t>
  </si>
  <si>
    <t>22003965</t>
  </si>
  <si>
    <t>Đặng Hải</t>
  </si>
  <si>
    <t>22003973</t>
  </si>
  <si>
    <t>Phạm Lê Như</t>
  </si>
  <si>
    <t>22C1-NNA1</t>
  </si>
  <si>
    <t>Nghỉ từ ngày 01/01/2023 đến nay</t>
  </si>
  <si>
    <t>Nghỉ từ ngày 24/10/2022 đến nay</t>
  </si>
  <si>
    <t>Chuyển trường</t>
  </si>
  <si>
    <t>20002347</t>
  </si>
  <si>
    <t>Bùi Thanh</t>
  </si>
  <si>
    <t>21002649</t>
  </si>
  <si>
    <t>Vũ Văn</t>
  </si>
  <si>
    <t>Chương</t>
  </si>
  <si>
    <t>21000685</t>
  </si>
  <si>
    <t>21002369</t>
  </si>
  <si>
    <t>21002323</t>
  </si>
  <si>
    <t>Phạm Xuân</t>
  </si>
  <si>
    <t>21002569</t>
  </si>
  <si>
    <t>21004527</t>
  </si>
  <si>
    <t>Châu Chí</t>
  </si>
  <si>
    <t>21002315</t>
  </si>
  <si>
    <t>20003161</t>
  </si>
  <si>
    <t>20003570</t>
  </si>
  <si>
    <t>Đào Duy Anh</t>
  </si>
  <si>
    <t>21002816</t>
  </si>
  <si>
    <t>21002440</t>
  </si>
  <si>
    <t>21003067</t>
  </si>
  <si>
    <t>Bạch Nguyễn</t>
  </si>
  <si>
    <t>21003388</t>
  </si>
  <si>
    <t>21004617</t>
  </si>
  <si>
    <t>Lê Nguyễn Trường</t>
  </si>
  <si>
    <t>21000700</t>
  </si>
  <si>
    <t>Lê Xuân</t>
  </si>
  <si>
    <t>21004689</t>
  </si>
  <si>
    <t>Đoàn Nguyễn Minh</t>
  </si>
  <si>
    <t>21003048</t>
  </si>
  <si>
    <t>21002566</t>
  </si>
  <si>
    <t>21002643</t>
  </si>
  <si>
    <t>Đoàn Nguyễn Chí</t>
  </si>
  <si>
    <t>21002745</t>
  </si>
  <si>
    <t>Ngô Quốc</t>
  </si>
  <si>
    <t>21003164</t>
  </si>
  <si>
    <t>Phó Dỹ</t>
  </si>
  <si>
    <t>21000596</t>
  </si>
  <si>
    <t>CVHT đã liên hệ với Phụ huynh</t>
  </si>
  <si>
    <t>21003122</t>
  </si>
  <si>
    <t>Phan</t>
  </si>
  <si>
    <t>21003945</t>
  </si>
  <si>
    <t>21002609</t>
  </si>
  <si>
    <t>21003866</t>
  </si>
  <si>
    <t>Phan Thái</t>
  </si>
  <si>
    <t>Không liên hệ được với PH</t>
  </si>
  <si>
    <t>20002888</t>
  </si>
  <si>
    <t>20001636</t>
  </si>
  <si>
    <t>Đoàn Quốc</t>
  </si>
  <si>
    <t>20C3-CCK1</t>
  </si>
  <si>
    <t>21000602</t>
  </si>
  <si>
    <t>Trần Hoàng Nhật</t>
  </si>
  <si>
    <t>21C1-CNÔ1</t>
  </si>
  <si>
    <t>21000769</t>
  </si>
  <si>
    <t>21000887</t>
  </si>
  <si>
    <t>21C1-CNÔ2</t>
  </si>
  <si>
    <t>21003304</t>
  </si>
  <si>
    <t>Trần Hồ Nam</t>
  </si>
  <si>
    <t>21000964</t>
  </si>
  <si>
    <t>Nguyễn Văn Từ</t>
  </si>
  <si>
    <t>21000976</t>
  </si>
  <si>
    <t>21000911</t>
  </si>
  <si>
    <t>Võ Đức</t>
  </si>
  <si>
    <t>21000898</t>
  </si>
  <si>
    <t>Hồ Đức</t>
  </si>
  <si>
    <t>21C1-CNÔ3</t>
  </si>
  <si>
    <t>21002659</t>
  </si>
  <si>
    <t>Võ Quốc</t>
  </si>
  <si>
    <t>21001235</t>
  </si>
  <si>
    <t>21001245</t>
  </si>
  <si>
    <t>Tạo</t>
  </si>
  <si>
    <t>21001247</t>
  </si>
  <si>
    <t>21C1-CNÔ5</t>
  </si>
  <si>
    <t>Nghỉ từ ngày 26/10/2022 đến nay</t>
  </si>
  <si>
    <t>Nghỉ từ ngày 12/02/2023 đến nay</t>
  </si>
  <si>
    <t>Nghỉ từ ngày 16/9/2022 đến nay</t>
  </si>
  <si>
    <t>21001652</t>
  </si>
  <si>
    <t>Trần Chế</t>
  </si>
  <si>
    <t>21001656</t>
  </si>
  <si>
    <t>Lê Viết</t>
  </si>
  <si>
    <t>21001691</t>
  </si>
  <si>
    <t>21001792</t>
  </si>
  <si>
    <t>21C1-CNÔ8</t>
  </si>
  <si>
    <t>21001817</t>
  </si>
  <si>
    <t>21001879</t>
  </si>
  <si>
    <t>21001798</t>
  </si>
  <si>
    <t>Đỗ Hùng</t>
  </si>
  <si>
    <t>21000831</t>
  </si>
  <si>
    <t>Lê Việt</t>
  </si>
  <si>
    <t>21001852</t>
  </si>
  <si>
    <t>Dương Thị Kim</t>
  </si>
  <si>
    <t>21001807</t>
  </si>
  <si>
    <t>21001921</t>
  </si>
  <si>
    <t>21001844</t>
  </si>
  <si>
    <t>Nguyễn Hoàng Phi</t>
  </si>
  <si>
    <t>21C1-CNÔ9</t>
  </si>
  <si>
    <t>21001184</t>
  </si>
  <si>
    <t>Đỗ Phạm Chí</t>
  </si>
  <si>
    <t>21C3-CNÔ2</t>
  </si>
  <si>
    <t>21001243</t>
  </si>
  <si>
    <t>21001196</t>
  </si>
  <si>
    <t>Phan Trọng</t>
  </si>
  <si>
    <t>21001029</t>
  </si>
  <si>
    <t>Phạm Dương</t>
  </si>
  <si>
    <t>21000792</t>
  </si>
  <si>
    <t>Đặng Công Hùng</t>
  </si>
  <si>
    <t>21C6-CNÔ1</t>
  </si>
  <si>
    <t>21002524</t>
  </si>
  <si>
    <t>21C6-CNÔ2</t>
  </si>
  <si>
    <t>21004253</t>
  </si>
  <si>
    <t>Nguyễn Phú Nghĩa</t>
  </si>
  <si>
    <t>21002980</t>
  </si>
  <si>
    <t>21T4-QLH1</t>
  </si>
  <si>
    <t>Quản trị lữ hành</t>
  </si>
  <si>
    <t>21003170</t>
  </si>
  <si>
    <t>Đặng Hoàng Tuấn</t>
  </si>
  <si>
    <t>21003268</t>
  </si>
  <si>
    <t>20001125</t>
  </si>
  <si>
    <t>Trương Phú</t>
  </si>
  <si>
    <t>20001753</t>
  </si>
  <si>
    <t>20001050</t>
  </si>
  <si>
    <t>Sỳ Thu</t>
  </si>
  <si>
    <t>20001746</t>
  </si>
  <si>
    <t>Lã Thiện</t>
  </si>
  <si>
    <t>20002110</t>
  </si>
  <si>
    <t>20001759</t>
  </si>
  <si>
    <t>Võ Đoàn Thái</t>
  </si>
  <si>
    <t>20003000</t>
  </si>
  <si>
    <t>Lâm Thế</t>
  </si>
  <si>
    <t>20006717</t>
  </si>
  <si>
    <t>Nguyễn Hoàng Đức</t>
  </si>
  <si>
    <t>20000274</t>
  </si>
  <si>
    <t>Trịnh Nguyễn Đình</t>
  </si>
  <si>
    <t>Hiệu</t>
  </si>
  <si>
    <t>20001916</t>
  </si>
  <si>
    <t>Lý Bảo</t>
  </si>
  <si>
    <t>20000240</t>
  </si>
  <si>
    <t>Lê Ngọc Thanh</t>
  </si>
  <si>
    <t>20001920</t>
  </si>
  <si>
    <t>Nguyễn Thị Bảo</t>
  </si>
  <si>
    <t>20001758</t>
  </si>
  <si>
    <t>20000280</t>
  </si>
  <si>
    <t>Phạm Lê</t>
  </si>
  <si>
    <t>20T4-QTD1</t>
  </si>
  <si>
    <t>Nghỉ từ ngày 01/12/2022 đến nay</t>
  </si>
  <si>
    <t>PH đã xác nhận SV nghỉ học</t>
  </si>
  <si>
    <t>20001461</t>
  </si>
  <si>
    <t>Nguyễn Hoàng Vân</t>
  </si>
  <si>
    <t>20000092</t>
  </si>
  <si>
    <t>Trần Ngọc Vân</t>
  </si>
  <si>
    <t>20001729</t>
  </si>
  <si>
    <t>Trịnh Minh</t>
  </si>
  <si>
    <t>20001860</t>
  </si>
  <si>
    <t>Dương Quỳnh Thảo</t>
  </si>
  <si>
    <t>20000341</t>
  </si>
  <si>
    <t>Mai Vũ Bích</t>
  </si>
  <si>
    <t>20001605</t>
  </si>
  <si>
    <t>20001411</t>
  </si>
  <si>
    <t>Huỳnh Đỗ Tường</t>
  </si>
  <si>
    <t>Nghỉ từ đầu HKII/22-23 đến nay</t>
  </si>
  <si>
    <t>21000482</t>
  </si>
  <si>
    <t>Lê Nguyễn Xuân</t>
  </si>
  <si>
    <t>21T4-TCD1</t>
  </si>
  <si>
    <t>Đã thông báo đến Phụ huynh</t>
  </si>
  <si>
    <t>21003553</t>
  </si>
  <si>
    <t>Thái Hoài</t>
  </si>
  <si>
    <t>Bão</t>
  </si>
  <si>
    <t>21003522</t>
  </si>
  <si>
    <t>21003525</t>
  </si>
  <si>
    <t>Đậu Thị Mỹ</t>
  </si>
  <si>
    <t>21003564</t>
  </si>
  <si>
    <t>Trần Thị Nhật</t>
  </si>
  <si>
    <t>21003568</t>
  </si>
  <si>
    <t>Văn Nhật</t>
  </si>
  <si>
    <t>21003543</t>
  </si>
  <si>
    <t>Đào Thị Thanh</t>
  </si>
  <si>
    <t>21003514</t>
  </si>
  <si>
    <t>Phạm Trương Thị</t>
  </si>
  <si>
    <t>21003520</t>
  </si>
  <si>
    <t>21003571</t>
  </si>
  <si>
    <t>Nguyễn Bình</t>
  </si>
  <si>
    <t>21003535</t>
  </si>
  <si>
    <t>21003558</t>
  </si>
  <si>
    <t>Lê Thị</t>
  </si>
  <si>
    <t>21003533</t>
  </si>
  <si>
    <t>Nguyễn Thị</t>
  </si>
  <si>
    <t>21003529</t>
  </si>
  <si>
    <t>Nguyễn Viết</t>
  </si>
  <si>
    <t>21003565</t>
  </si>
  <si>
    <t>Trần Nguyễn Anh</t>
  </si>
  <si>
    <t>21003552</t>
  </si>
  <si>
    <t>Nguyễn Hoài Nhật</t>
  </si>
  <si>
    <t>21003569</t>
  </si>
  <si>
    <t>Đoàn Đình</t>
  </si>
  <si>
    <t>21003521</t>
  </si>
  <si>
    <t>21003532</t>
  </si>
  <si>
    <t>21003515</t>
  </si>
  <si>
    <t>Lê Tăng Hồng</t>
  </si>
  <si>
    <t>20005229</t>
  </si>
  <si>
    <t>20004859</t>
  </si>
  <si>
    <t>Lý Hòa</t>
  </si>
  <si>
    <t>20000316</t>
  </si>
  <si>
    <t>Phạm Ngọc Quỳnh</t>
  </si>
  <si>
    <t>20001738</t>
  </si>
  <si>
    <t>Vũ Công</t>
  </si>
  <si>
    <t>20001686</t>
  </si>
  <si>
    <t>Trần Hồ Phi</t>
  </si>
  <si>
    <t>20002849</t>
  </si>
  <si>
    <t>SV nghỉ nhiều, xác nhận nghỉ học</t>
  </si>
  <si>
    <t>20000102</t>
  </si>
  <si>
    <t>Ngô Thanh</t>
  </si>
  <si>
    <t>20000642</t>
  </si>
  <si>
    <t>Phan Thị Ngọc</t>
  </si>
  <si>
    <t>21002367</t>
  </si>
  <si>
    <t>Trần Hoàng Thiên</t>
  </si>
  <si>
    <t>21004271</t>
  </si>
  <si>
    <t>Nguyễn Hoàng Gia</t>
  </si>
  <si>
    <t>21001940</t>
  </si>
  <si>
    <t>Phạm Bá Ngọc</t>
  </si>
  <si>
    <t>21001438</t>
  </si>
  <si>
    <t>Phạm Huỳnh Đang</t>
  </si>
  <si>
    <t>21002407</t>
  </si>
  <si>
    <t>Đồng Minh</t>
  </si>
  <si>
    <t>21004581</t>
  </si>
  <si>
    <t>Đỗ Lê</t>
  </si>
  <si>
    <t>21003980</t>
  </si>
  <si>
    <t>Phụ huynh báo rút hồ sơ</t>
  </si>
  <si>
    <t>21002668</t>
  </si>
  <si>
    <t>Nguyễn Trần Quốc</t>
  </si>
  <si>
    <t>21002219</t>
  </si>
  <si>
    <t>21002206</t>
  </si>
  <si>
    <t>21002688</t>
  </si>
  <si>
    <t>21003663</t>
  </si>
  <si>
    <t>21003781</t>
  </si>
  <si>
    <t>Phan Ngọc Bảo</t>
  </si>
  <si>
    <t>21002085</t>
  </si>
  <si>
    <t>21002116</t>
  </si>
  <si>
    <t>Đoàn Đại</t>
  </si>
  <si>
    <t>21002467</t>
  </si>
  <si>
    <t>21002461</t>
  </si>
  <si>
    <t>Bùi Quan</t>
  </si>
  <si>
    <t>21002536</t>
  </si>
  <si>
    <t>Trương Trí</t>
  </si>
  <si>
    <t>21002647</t>
  </si>
  <si>
    <t>Đặng Nguyễn Anh</t>
  </si>
  <si>
    <t>21002547</t>
  </si>
  <si>
    <t>CVHT không liên lạc được với PH</t>
  </si>
  <si>
    <t>CVHT đã gọi điện PH xác nhận</t>
  </si>
  <si>
    <t>21003137</t>
  </si>
  <si>
    <t>Tô Quang</t>
  </si>
  <si>
    <t>21002130</t>
  </si>
  <si>
    <t>22001685</t>
  </si>
  <si>
    <t>Nguyễn Phúc Gia</t>
  </si>
  <si>
    <t>22002099</t>
  </si>
  <si>
    <t>Ngô Nhật</t>
  </si>
  <si>
    <t>22001632</t>
  </si>
  <si>
    <t>Nghỉ từ ngày 30/12/2022 đến nay</t>
  </si>
  <si>
    <t>PH xin cho SV nghỉ khóa này</t>
  </si>
  <si>
    <t>22004437</t>
  </si>
  <si>
    <t>Lê Như</t>
  </si>
  <si>
    <t>22004729</t>
  </si>
  <si>
    <t>22C1-TKĐ2</t>
  </si>
  <si>
    <t>21003975</t>
  </si>
  <si>
    <t>Đặng Thanh</t>
  </si>
  <si>
    <t>21004596</t>
  </si>
  <si>
    <t>21C1-NNA1</t>
  </si>
  <si>
    <t>20T4-NNA1</t>
  </si>
  <si>
    <t>22004929</t>
  </si>
  <si>
    <t>Lê Hoàng Kỳ</t>
  </si>
  <si>
    <t>22004336</t>
  </si>
  <si>
    <t>Chanh</t>
  </si>
  <si>
    <t>22004480</t>
  </si>
  <si>
    <t>Vũ Hồng</t>
  </si>
  <si>
    <t>22004829</t>
  </si>
  <si>
    <t>22003470</t>
  </si>
  <si>
    <t>Phùng Thị Thanh</t>
  </si>
  <si>
    <t>22002561</t>
  </si>
  <si>
    <t>22003525</t>
  </si>
  <si>
    <t>22002828</t>
  </si>
  <si>
    <t>Trần Phương Thanh</t>
  </si>
  <si>
    <t>22003274</t>
  </si>
  <si>
    <t>Nghỉ từ ngày 08/02/2023 đến nay</t>
  </si>
  <si>
    <t>Nghỉ từ ngày 09/02/2023 đến nay</t>
  </si>
  <si>
    <t>22C1-NTN1</t>
  </si>
  <si>
    <t>20004429</t>
  </si>
  <si>
    <t>Vi Thành</t>
  </si>
  <si>
    <t>20002953</t>
  </si>
  <si>
    <t>Phan Nguyễn Ngọc</t>
  </si>
  <si>
    <t>Liên</t>
  </si>
  <si>
    <t>20002235</t>
  </si>
  <si>
    <t>Hoàng Quốc</t>
  </si>
  <si>
    <t>20T4-QDL1</t>
  </si>
  <si>
    <t>20002156</t>
  </si>
  <si>
    <t>20T4-QLH1</t>
  </si>
  <si>
    <t>20005454</t>
  </si>
  <si>
    <t>Nguyễn Vũ Vân</t>
  </si>
  <si>
    <t>20000946</t>
  </si>
  <si>
    <t>20005721</t>
  </si>
  <si>
    <t>20000907</t>
  </si>
  <si>
    <t>Tống Ngọc Duy</t>
  </si>
  <si>
    <t>20000312</t>
  </si>
  <si>
    <t>Bùi Nhật</t>
  </si>
  <si>
    <t>20001187</t>
  </si>
  <si>
    <t>Bùi Phan Hải</t>
  </si>
  <si>
    <t>Thi</t>
  </si>
  <si>
    <t>20T4-TMĐ1</t>
  </si>
  <si>
    <t>21001761</t>
  </si>
  <si>
    <t>Bùi Thiên</t>
  </si>
  <si>
    <t>21000676</t>
  </si>
  <si>
    <t>21T4-QKS1</t>
  </si>
  <si>
    <t>20001597</t>
  </si>
  <si>
    <t>Hoàn</t>
  </si>
  <si>
    <t>20002175</t>
  </si>
  <si>
    <t>Lâm Xuân</t>
  </si>
  <si>
    <t>20002349</t>
  </si>
  <si>
    <t>Huỳnh Lý Tấn</t>
  </si>
  <si>
    <t>21003274</t>
  </si>
  <si>
    <t>21T4-ANM1</t>
  </si>
  <si>
    <t>21002543</t>
  </si>
  <si>
    <t>21000114</t>
  </si>
  <si>
    <t>Lê Quyền Gia</t>
  </si>
  <si>
    <t>21000665</t>
  </si>
  <si>
    <t>Phùng Kim</t>
  </si>
  <si>
    <t>21000450</t>
  </si>
  <si>
    <t>21000666</t>
  </si>
  <si>
    <t>Dương Hà Uyên</t>
  </si>
  <si>
    <t>21T4-TKĐ3</t>
  </si>
  <si>
    <t>21003421</t>
  </si>
  <si>
    <t>Nguyễn Đỗ Trường</t>
  </si>
  <si>
    <t>21004249</t>
  </si>
  <si>
    <t>Mai Phong</t>
  </si>
  <si>
    <t>21003483</t>
  </si>
  <si>
    <t>21004141</t>
  </si>
  <si>
    <t>Trần Tân</t>
  </si>
  <si>
    <t>21003290</t>
  </si>
  <si>
    <t>Phạm Trường</t>
  </si>
  <si>
    <t>Chánh</t>
  </si>
  <si>
    <t>21004145</t>
  </si>
  <si>
    <t>Võ Thành</t>
  </si>
  <si>
    <t>21002675</t>
  </si>
  <si>
    <t>21004383</t>
  </si>
  <si>
    <t>Nguyễn Khôi Đại</t>
  </si>
  <si>
    <t>21004114</t>
  </si>
  <si>
    <t>Đào Lê Nhật</t>
  </si>
  <si>
    <t>21003870</t>
  </si>
  <si>
    <t>Nguyễn Ngọc</t>
  </si>
  <si>
    <t>21004161</t>
  </si>
  <si>
    <t>21003298</t>
  </si>
  <si>
    <t>Bùi Nguyễn Quang</t>
  </si>
  <si>
    <t>21003176</t>
  </si>
  <si>
    <t>21004148</t>
  </si>
  <si>
    <t>Nguyễn Vũ Anh</t>
  </si>
  <si>
    <t>21003882</t>
  </si>
  <si>
    <t>Nguyễn Nhật Minh</t>
  </si>
  <si>
    <t>21003469</t>
  </si>
  <si>
    <t>21002504</t>
  </si>
  <si>
    <t>Thái Gia</t>
  </si>
  <si>
    <t>21003221</t>
  </si>
  <si>
    <t>Mai Đình</t>
  </si>
  <si>
    <t>21003664</t>
  </si>
  <si>
    <t>Nguyễn Phạm Công</t>
  </si>
  <si>
    <t>21003241</t>
  </si>
  <si>
    <t>Vũ Hoài</t>
  </si>
  <si>
    <t>21004359</t>
  </si>
  <si>
    <t>Lưu Hoàng Trọng</t>
  </si>
  <si>
    <t>21003944</t>
  </si>
  <si>
    <t>Võ Trung</t>
  </si>
  <si>
    <t>21003447</t>
  </si>
  <si>
    <t>21004273</t>
  </si>
  <si>
    <t>Nguyễn Lã Nhật</t>
  </si>
  <si>
    <t>21003406</t>
  </si>
  <si>
    <t>Nguyễn Phan Hoàng</t>
  </si>
  <si>
    <t>21004285</t>
  </si>
  <si>
    <t>21003438</t>
  </si>
  <si>
    <t>Lưu Quang</t>
  </si>
  <si>
    <t>21004471</t>
  </si>
  <si>
    <t>Sứ Ngọc</t>
  </si>
  <si>
    <t>21004074</t>
  </si>
  <si>
    <t>21003212</t>
  </si>
  <si>
    <t>21003235</t>
  </si>
  <si>
    <t>Huỳnh Anh Bảo</t>
  </si>
  <si>
    <t>21003596</t>
  </si>
  <si>
    <t>21003363</t>
  </si>
  <si>
    <t>Trần Nguyễn Hoàng</t>
  </si>
  <si>
    <t>Nghỉ từ ngày 16/3/2022 đến nay</t>
  </si>
  <si>
    <t>CVHT báo PH đã xác nhận</t>
  </si>
  <si>
    <t>21003754</t>
  </si>
  <si>
    <t>21002022</t>
  </si>
  <si>
    <t>21004472</t>
  </si>
  <si>
    <t>Bùi Vĩnh</t>
  </si>
  <si>
    <t>21002909</t>
  </si>
  <si>
    <t>Hồ Đăng Duy</t>
  </si>
  <si>
    <t>21000619</t>
  </si>
  <si>
    <t>Dũng</t>
  </si>
  <si>
    <t>21002125</t>
  </si>
  <si>
    <t>Trịnh Gia</t>
  </si>
  <si>
    <t>21002113</t>
  </si>
  <si>
    <t>La Đức</t>
  </si>
  <si>
    <t>21000215</t>
  </si>
  <si>
    <t>Trần Huỳnh Tấn</t>
  </si>
  <si>
    <t>21000642</t>
  </si>
  <si>
    <t>Lâm Văn Bảo</t>
  </si>
  <si>
    <t>21001126</t>
  </si>
  <si>
    <t>21000342</t>
  </si>
  <si>
    <t>20001254</t>
  </si>
  <si>
    <t>20001766</t>
  </si>
  <si>
    <t>Phạm Huỳnh Bảo</t>
  </si>
  <si>
    <t>20001542</t>
  </si>
  <si>
    <t>Trần Hào</t>
  </si>
  <si>
    <t>19001219</t>
  </si>
  <si>
    <t>Dương Toàn</t>
  </si>
  <si>
    <t>20001284</t>
  </si>
  <si>
    <t>Nguyễn Phan Thành</t>
  </si>
  <si>
    <t>Nghỉ từ ngày 27/9/2022 đến nay</t>
  </si>
  <si>
    <t>Nghĩa vụ quân sự</t>
  </si>
  <si>
    <t>Nghỉ HKI &amp; HKII</t>
  </si>
  <si>
    <t>20000213</t>
  </si>
  <si>
    <t>Trần Như Hải</t>
  </si>
  <si>
    <t>20000247</t>
  </si>
  <si>
    <t>20000211</t>
  </si>
  <si>
    <t>20000098</t>
  </si>
  <si>
    <t>20000236</t>
  </si>
  <si>
    <t>Hồ Võ Nhật</t>
  </si>
  <si>
    <t>20T4-CNÔ1</t>
  </si>
  <si>
    <t>CVHT đã thông báo</t>
  </si>
  <si>
    <t>20000317</t>
  </si>
  <si>
    <t>20000458</t>
  </si>
  <si>
    <t>20000433</t>
  </si>
  <si>
    <t>Võ Gia</t>
  </si>
  <si>
    <t>20000323</t>
  </si>
  <si>
    <t>20000332</t>
  </si>
  <si>
    <t>20T4-CNÔ2</t>
  </si>
  <si>
    <t>CVHT đã điện thoại cho PH</t>
  </si>
  <si>
    <t>Nghỉ từ tháng 12/2022 đến nay</t>
  </si>
  <si>
    <t>20000665</t>
  </si>
  <si>
    <t>Lê Hoàng Duy</t>
  </si>
  <si>
    <t>20000570</t>
  </si>
  <si>
    <t>Trần Nguyễn Bá</t>
  </si>
  <si>
    <t>20000683</t>
  </si>
  <si>
    <t>Ma Trần Hoàng</t>
  </si>
  <si>
    <t>20000572</t>
  </si>
  <si>
    <t>Lâm Quốc</t>
  </si>
  <si>
    <t>20000616</t>
  </si>
  <si>
    <t>20000625</t>
  </si>
  <si>
    <t>20000785</t>
  </si>
  <si>
    <t>20000694</t>
  </si>
  <si>
    <t>Nguyễn Cao Kỳ</t>
  </si>
  <si>
    <t>20T4-CNÔ3</t>
  </si>
  <si>
    <t>PH đồng ý cho SV nghỉ học</t>
  </si>
  <si>
    <t>20000860</t>
  </si>
  <si>
    <t>Tạ Trung</t>
  </si>
  <si>
    <t>Nhiên</t>
  </si>
  <si>
    <t>20000811</t>
  </si>
  <si>
    <t>20T4-CNÔ4</t>
  </si>
  <si>
    <t>PH đã xác nhận cho SV nghỉ học</t>
  </si>
  <si>
    <t>20001333</t>
  </si>
  <si>
    <t>Đặng Hoàng Anh</t>
  </si>
  <si>
    <t>20001108</t>
  </si>
  <si>
    <t>20001477</t>
  </si>
  <si>
    <t>20T4-CNÔ5</t>
  </si>
  <si>
    <t>21001036</t>
  </si>
  <si>
    <t>21001087</t>
  </si>
  <si>
    <t>21001109</t>
  </si>
  <si>
    <t>21001104</t>
  </si>
  <si>
    <t>21001084</t>
  </si>
  <si>
    <t>21C1-CNÔ4</t>
  </si>
  <si>
    <t>21001082</t>
  </si>
  <si>
    <t>Lê Nam</t>
  </si>
  <si>
    <t>21001420</t>
  </si>
  <si>
    <t>21001387</t>
  </si>
  <si>
    <t>Nguyễn Vũ Trường</t>
  </si>
  <si>
    <t>21001414</t>
  </si>
  <si>
    <t>Nguyễn Phạm Trung</t>
  </si>
  <si>
    <t>21001311</t>
  </si>
  <si>
    <t>Lữ Hoàng</t>
  </si>
  <si>
    <t>21C1-CNÔ6</t>
  </si>
  <si>
    <t>Nghỉ từ ngày 31/10/2022 đến nay</t>
  </si>
  <si>
    <t>21000716</t>
  </si>
  <si>
    <t>Trần Hải</t>
  </si>
  <si>
    <t>21001095</t>
  </si>
  <si>
    <t>21001587</t>
  </si>
  <si>
    <t>Vui</t>
  </si>
  <si>
    <t>21C3-CNÔ1</t>
  </si>
  <si>
    <t>21001618</t>
  </si>
  <si>
    <t>21001712</t>
  </si>
  <si>
    <t>Nhớ</t>
  </si>
  <si>
    <t>21C3-CNÔ3</t>
  </si>
  <si>
    <t>21001446</t>
  </si>
  <si>
    <t>21001528</t>
  </si>
  <si>
    <t>21001550</t>
  </si>
  <si>
    <t>21002038</t>
  </si>
  <si>
    <t>21002120</t>
  </si>
  <si>
    <t>21002098</t>
  </si>
  <si>
    <t>Đăng Tuấn</t>
  </si>
  <si>
    <t>21002342</t>
  </si>
  <si>
    <t>Nguyễn Huỳnh Gia</t>
  </si>
  <si>
    <t>21002350</t>
  </si>
  <si>
    <t>Đỗ Đình</t>
  </si>
  <si>
    <t>21002005</t>
  </si>
  <si>
    <t>Châu Thanh</t>
  </si>
  <si>
    <t>21002106</t>
  </si>
  <si>
    <t>Tô Quốc</t>
  </si>
  <si>
    <t>21C1-CNÔ10</t>
  </si>
  <si>
    <t>Nghỉ từ ngày 06/02/2022 đến nay</t>
  </si>
  <si>
    <t>20001028</t>
  </si>
  <si>
    <t>Trần Đông</t>
  </si>
  <si>
    <t>22000118</t>
  </si>
  <si>
    <t>22000298</t>
  </si>
  <si>
    <t>Nghỉ từ tháng 01/2023 đến nay</t>
  </si>
  <si>
    <t>SV đi nghĩa vụ quân sự</t>
  </si>
  <si>
    <t>21003246</t>
  </si>
  <si>
    <t>Hồ Chí</t>
  </si>
  <si>
    <t>21003937</t>
  </si>
  <si>
    <t>21004570</t>
  </si>
  <si>
    <t>21000695</t>
  </si>
  <si>
    <t>Đinh Hữu</t>
  </si>
  <si>
    <t>21004502</t>
  </si>
  <si>
    <t>Đã gọi PH không liên hệ được</t>
  </si>
  <si>
    <t>Đã gọi PH không không nghe máy</t>
  </si>
  <si>
    <t>Đã gọi PH báo SV nghỉ học</t>
  </si>
  <si>
    <t>20001282</t>
  </si>
  <si>
    <t>20001042</t>
  </si>
  <si>
    <t>Phan Phụng</t>
  </si>
  <si>
    <t>20000855</t>
  </si>
  <si>
    <t>20001152</t>
  </si>
  <si>
    <t>Võ Trần</t>
  </si>
  <si>
    <t>20001253</t>
  </si>
  <si>
    <t>Đặng Võ Thanh</t>
  </si>
  <si>
    <t>20000966</t>
  </si>
  <si>
    <t>Nguyễn Hoàng Phương</t>
  </si>
  <si>
    <t>CVHT đã gọi phụ huynh</t>
  </si>
  <si>
    <t>PH báo SV không theo kịp</t>
  </si>
  <si>
    <t>PH báo SV nghỉ học đi Đài Loan</t>
  </si>
  <si>
    <t>22003770</t>
  </si>
  <si>
    <t>Đinh Tuấn</t>
  </si>
  <si>
    <t>22003469</t>
  </si>
  <si>
    <t>Lê Trần Nhựt</t>
  </si>
  <si>
    <t>22002570</t>
  </si>
  <si>
    <t>Nguyễn Đoàn Thế</t>
  </si>
  <si>
    <t>22004675</t>
  </si>
  <si>
    <t>22T4-ANM1</t>
  </si>
  <si>
    <t>CVHT báo SV chuyển ngành</t>
  </si>
  <si>
    <t>22004319</t>
  </si>
  <si>
    <t>Phùng Quang</t>
  </si>
  <si>
    <t>22004884</t>
  </si>
  <si>
    <t>22002297</t>
  </si>
  <si>
    <t>Phạm Đào Nam</t>
  </si>
  <si>
    <t>22002245</t>
  </si>
  <si>
    <t>Nguyễn Việt Gia</t>
  </si>
  <si>
    <t>22004685</t>
  </si>
  <si>
    <t>Nguyễn Hùng</t>
  </si>
  <si>
    <t>22002391</t>
  </si>
  <si>
    <t>Mai Phạm Trường</t>
  </si>
  <si>
    <t>22003462</t>
  </si>
  <si>
    <t>22002616</t>
  </si>
  <si>
    <t>Dương Minh Đăng</t>
  </si>
  <si>
    <t>22001533</t>
  </si>
  <si>
    <t>Quách Anh</t>
  </si>
  <si>
    <t>22002301</t>
  </si>
  <si>
    <t>22004079</t>
  </si>
  <si>
    <t>22002271</t>
  </si>
  <si>
    <t>Dương Lâm Gia</t>
  </si>
  <si>
    <t>22003829</t>
  </si>
  <si>
    <t>22002830</t>
  </si>
  <si>
    <t>22004609</t>
  </si>
  <si>
    <t>22T4-LTM3</t>
  </si>
  <si>
    <t>Nghỉ từ cuối HKI/22-23 đến nay</t>
  </si>
  <si>
    <t>22000930</t>
  </si>
  <si>
    <t>Võ Hiếu Kiên</t>
  </si>
  <si>
    <t>22001262</t>
  </si>
  <si>
    <t>Kiều</t>
  </si>
  <si>
    <t>22001257</t>
  </si>
  <si>
    <t>22001835</t>
  </si>
  <si>
    <t>21002502</t>
  </si>
  <si>
    <t>Lê Kim</t>
  </si>
  <si>
    <t>21C1-QTM1</t>
  </si>
  <si>
    <t>22002532</t>
  </si>
  <si>
    <t>Trần Lê Nhật</t>
  </si>
  <si>
    <t>22002771</t>
  </si>
  <si>
    <t>22004895</t>
  </si>
  <si>
    <t>22002253</t>
  </si>
  <si>
    <t>22001333</t>
  </si>
  <si>
    <t>22003685</t>
  </si>
  <si>
    <t>22000619</t>
  </si>
  <si>
    <t>Lương Trần Trung</t>
  </si>
  <si>
    <t>22001291</t>
  </si>
  <si>
    <t>Phạm Anh</t>
  </si>
  <si>
    <t>22T4-ĐĐT1</t>
  </si>
  <si>
    <t>CVHT đã liên lạc với PH</t>
  </si>
  <si>
    <t>PH xin cho SV nghỉ học luôn</t>
  </si>
  <si>
    <t>22002940</t>
  </si>
  <si>
    <t>Đinh Xuân Hùng</t>
  </si>
  <si>
    <t>22005635</t>
  </si>
  <si>
    <t>22002586</t>
  </si>
  <si>
    <t>Võ Nghiêm Xuân</t>
  </si>
  <si>
    <t>22002445</t>
  </si>
  <si>
    <t>Thức</t>
  </si>
  <si>
    <t>22001839</t>
  </si>
  <si>
    <t>Nguyễn Trần Tuấn</t>
  </si>
  <si>
    <t>22000659</t>
  </si>
  <si>
    <t>Bùi Võ Minh</t>
  </si>
  <si>
    <t>22T4-TĐH1</t>
  </si>
  <si>
    <t>22000459</t>
  </si>
  <si>
    <t>22000445</t>
  </si>
  <si>
    <t>22000126</t>
  </si>
  <si>
    <t>22000048</t>
  </si>
  <si>
    <t>Lý Đức</t>
  </si>
  <si>
    <t>22000055</t>
  </si>
  <si>
    <t>21003012</t>
  </si>
  <si>
    <t>Đỗ Hoàng</t>
  </si>
  <si>
    <t>21003755</t>
  </si>
  <si>
    <t>Nguyễn Thị Cẩm</t>
  </si>
  <si>
    <t>21T4-QTD2</t>
  </si>
  <si>
    <t>Nghỉ từ ngày 09/5/2022 đến nay</t>
  </si>
  <si>
    <t>Đã nhắn tin điện tử cho PH</t>
  </si>
  <si>
    <t>21001493</t>
  </si>
  <si>
    <t>Đinh Hoà</t>
  </si>
  <si>
    <t>21003874</t>
  </si>
  <si>
    <t>21001888</t>
  </si>
  <si>
    <t>Hà Trung</t>
  </si>
  <si>
    <t>21003743</t>
  </si>
  <si>
    <t>Phan Minh</t>
  </si>
  <si>
    <t>21C1-LGT1</t>
  </si>
  <si>
    <t>21004025</t>
  </si>
  <si>
    <t>21000181</t>
  </si>
  <si>
    <t>Vũ Quốc</t>
  </si>
  <si>
    <t>21C1-TCD1</t>
  </si>
  <si>
    <t>21004470</t>
  </si>
  <si>
    <t>Phạm Thùy Ánh</t>
  </si>
  <si>
    <t>21003686</t>
  </si>
  <si>
    <t>Trần Thị Thùy</t>
  </si>
  <si>
    <t>22005692</t>
  </si>
  <si>
    <t>Nghỉ từ ngày 13/3/2023 đến nay</t>
  </si>
  <si>
    <t>SV làm đơn xin thôi học</t>
  </si>
  <si>
    <t>21003620</t>
  </si>
  <si>
    <t>21004439</t>
  </si>
  <si>
    <t>Lư Lễ</t>
  </si>
  <si>
    <t>Hán</t>
  </si>
  <si>
    <t>21003723</t>
  </si>
  <si>
    <t>Lê Bá Nhật</t>
  </si>
  <si>
    <t>21004638</t>
  </si>
  <si>
    <t>21004059</t>
  </si>
  <si>
    <t>21004666</t>
  </si>
  <si>
    <t>Lê Hiếu</t>
  </si>
  <si>
    <t>21003991</t>
  </si>
  <si>
    <t>Tô Trường</t>
  </si>
  <si>
    <t>21003938</t>
  </si>
  <si>
    <t>21003953</t>
  </si>
  <si>
    <t>Bùi Võ Anh</t>
  </si>
  <si>
    <t>21C1-LTM2</t>
  </si>
  <si>
    <t>Nghỉ từ ngày 20/11/2022 đến nay</t>
  </si>
  <si>
    <t>22000212</t>
  </si>
  <si>
    <t>Nghỉ từ ngày 12/9/2022 đến nay</t>
  </si>
  <si>
    <t>21000483</t>
  </si>
  <si>
    <t>21000232</t>
  </si>
  <si>
    <t>Nguyễn Ngọc Khả</t>
  </si>
  <si>
    <t>21003719</t>
  </si>
  <si>
    <t>Trần Thị Ngọc</t>
  </si>
  <si>
    <t>21T4-QKS2_Có xác nhận của PH</t>
  </si>
  <si>
    <t>21003693</t>
  </si>
  <si>
    <t>21001892</t>
  </si>
  <si>
    <t>Lê Nguyễn Đông</t>
  </si>
  <si>
    <t>21C1-QKS1</t>
  </si>
  <si>
    <t>21003380</t>
  </si>
  <si>
    <t>21004632</t>
  </si>
  <si>
    <t>Nguyễn Huỳnh Đăng</t>
  </si>
  <si>
    <t>21004653</t>
  </si>
  <si>
    <t>21003013</t>
  </si>
  <si>
    <t>Đặng Nguyễn Quang</t>
  </si>
  <si>
    <t>21C1-QNH1</t>
  </si>
  <si>
    <t>Quản trị nhà hàng</t>
  </si>
  <si>
    <t>22001274</t>
  </si>
  <si>
    <t>22001789</t>
  </si>
  <si>
    <t>22004890</t>
  </si>
  <si>
    <t>22000761</t>
  </si>
  <si>
    <t>Nghỉ từ ngày 20/02/2023 đến nay</t>
  </si>
  <si>
    <t>CVHT đã gọi điện cho PH</t>
  </si>
  <si>
    <t>PH bào cho SV nghỉ học</t>
  </si>
  <si>
    <t>20000462</t>
  </si>
  <si>
    <t>Nguyễn Lâm Bảo</t>
  </si>
  <si>
    <t>20000662</t>
  </si>
  <si>
    <t>22002160</t>
  </si>
  <si>
    <t>22004427</t>
  </si>
  <si>
    <t>Lương Văn</t>
  </si>
  <si>
    <t>22004811</t>
  </si>
  <si>
    <t>Trương Mẫn</t>
  </si>
  <si>
    <t>22T2-NNA1</t>
  </si>
  <si>
    <t>22004466</t>
  </si>
  <si>
    <t>Lý Bình</t>
  </si>
  <si>
    <t>22004162</t>
  </si>
  <si>
    <t>Âu Kiện</t>
  </si>
  <si>
    <t>22004524</t>
  </si>
  <si>
    <t>22003615</t>
  </si>
  <si>
    <t>Trị</t>
  </si>
  <si>
    <t>Gọi điện PH từ chối cuộc gọi</t>
  </si>
  <si>
    <t>Gọi điện PH không nghe máy</t>
  </si>
  <si>
    <t>PH báo SV đã đi NVQS</t>
  </si>
  <si>
    <t>22002457</t>
  </si>
  <si>
    <t>Nghỉ từ ngày 09/11/2022 đến nay</t>
  </si>
  <si>
    <t>22001461</t>
  </si>
  <si>
    <t>Trần Uyển</t>
  </si>
  <si>
    <t>22000667</t>
  </si>
  <si>
    <t>Ông Gia</t>
  </si>
  <si>
    <t>22T4-ĐHĐ1</t>
  </si>
  <si>
    <t>Nghỉ từ ngày 20/9/2022 đến nay</t>
  </si>
  <si>
    <t>PH xin cho SV thôi học</t>
  </si>
  <si>
    <t>22003166</t>
  </si>
  <si>
    <t>22001089</t>
  </si>
  <si>
    <t>22T4-TKĐ3</t>
  </si>
  <si>
    <t>CVHT đã liên hện PH 25/02/2023</t>
  </si>
  <si>
    <t>CVHT gọi nhiều lần không được</t>
  </si>
  <si>
    <t>22000082</t>
  </si>
  <si>
    <t>Nguyễn Tạ Tuyết</t>
  </si>
  <si>
    <t>22000464</t>
  </si>
  <si>
    <t>22000300</t>
  </si>
  <si>
    <t>Nguyễn Tín</t>
  </si>
  <si>
    <t>22000329</t>
  </si>
  <si>
    <t>22000249</t>
  </si>
  <si>
    <t>Đoàn Trịnh Minh</t>
  </si>
  <si>
    <t>22000115</t>
  </si>
  <si>
    <t>Nghỉ từ ngày 26/7/2022 đến nay</t>
  </si>
  <si>
    <t>Nghỉ từ ngày 12/12/2022 đến nay</t>
  </si>
  <si>
    <t>Nghỉ từ ngày 05/7/2022 đến nay</t>
  </si>
  <si>
    <t>22000384</t>
  </si>
  <si>
    <t>Nguyễn Thanh Thảo</t>
  </si>
  <si>
    <t>20003699</t>
  </si>
  <si>
    <t>Tự ý bỏ thực tập DN + TTTN</t>
  </si>
  <si>
    <t>20003827</t>
  </si>
  <si>
    <t>20003729</t>
  </si>
  <si>
    <t>Dương Văn</t>
  </si>
  <si>
    <t>20004830</t>
  </si>
  <si>
    <t>Hồ Mộc</t>
  </si>
  <si>
    <t>20005399</t>
  </si>
  <si>
    <t>20004889</t>
  </si>
  <si>
    <t>20005621</t>
  </si>
  <si>
    <t>20005760</t>
  </si>
  <si>
    <t>Lê Sao</t>
  </si>
  <si>
    <t>20002405</t>
  </si>
  <si>
    <t>Huỳnh Hà Hoàng</t>
  </si>
  <si>
    <t>Nghỉ từ ngày 15/12/2022 đến nay</t>
  </si>
  <si>
    <t>20005355</t>
  </si>
  <si>
    <t>20005656</t>
  </si>
  <si>
    <t>Lê Trường</t>
  </si>
  <si>
    <t>20004607</t>
  </si>
  <si>
    <t>20C1-CKL1</t>
  </si>
  <si>
    <t>20002658</t>
  </si>
  <si>
    <t>20003554</t>
  </si>
  <si>
    <t>Điểu Ánh</t>
  </si>
  <si>
    <t>20001922</t>
  </si>
  <si>
    <t>Trần Phan Trọng</t>
  </si>
  <si>
    <t>20007793</t>
  </si>
  <si>
    <t>Trần Vĩ</t>
  </si>
  <si>
    <t>20002892</t>
  </si>
  <si>
    <t>20C1-ĐĐT1</t>
  </si>
  <si>
    <t>20002124</t>
  </si>
  <si>
    <t>20004827</t>
  </si>
  <si>
    <t>Trần Văn Bảo</t>
  </si>
  <si>
    <t>20005762</t>
  </si>
  <si>
    <t>Đào Quốc</t>
  </si>
  <si>
    <t>Vân</t>
  </si>
  <si>
    <t>Nghỉ từ ngày 16/5/2022 đến nay</t>
  </si>
  <si>
    <t>22000614</t>
  </si>
  <si>
    <t>Đoàn Thị Thanh</t>
  </si>
  <si>
    <t>CVHT đã báo phụ huynh</t>
  </si>
  <si>
    <t>22004201</t>
  </si>
  <si>
    <t>20000579</t>
  </si>
  <si>
    <t>20000660</t>
  </si>
  <si>
    <t>Nguyễn Bá</t>
  </si>
  <si>
    <t>Nghỉ đầu tháng 11/2022 đến nay</t>
  </si>
  <si>
    <t>20002635</t>
  </si>
  <si>
    <t>Bữu</t>
  </si>
  <si>
    <t>20002751</t>
  </si>
  <si>
    <t>Tô Khánh</t>
  </si>
  <si>
    <t>Nghỉ từ ngày 19/12/2022 đến nay</t>
  </si>
  <si>
    <t>20003519</t>
  </si>
  <si>
    <t>20003244</t>
  </si>
  <si>
    <t>Lữ Quốc</t>
  </si>
  <si>
    <t>20C6-CNÔ1</t>
  </si>
  <si>
    <t>21001572</t>
  </si>
  <si>
    <t>Nguyễn An</t>
  </si>
  <si>
    <t>21002953</t>
  </si>
  <si>
    <t>Lê Kỳ</t>
  </si>
  <si>
    <t>21C3-CNÔ4</t>
  </si>
  <si>
    <t>20005811</t>
  </si>
  <si>
    <t>20005605</t>
  </si>
  <si>
    <t>20C1-CMT1</t>
  </si>
  <si>
    <t>20002651</t>
  </si>
  <si>
    <t>22001202</t>
  </si>
  <si>
    <t>22000815</t>
  </si>
  <si>
    <t>Lê Ngọc Tuyết</t>
  </si>
  <si>
    <t>22002120</t>
  </si>
  <si>
    <t>Hồ Bảo</t>
  </si>
  <si>
    <t>22T4-THU1</t>
  </si>
  <si>
    <t>PH gọi điện thoại báo nghỉ</t>
  </si>
  <si>
    <t>22002742</t>
  </si>
  <si>
    <t>Trần Nguyễn Khánh</t>
  </si>
  <si>
    <t>22000678</t>
  </si>
  <si>
    <t>22002507</t>
  </si>
  <si>
    <t>Lê Đoàn Minh</t>
  </si>
  <si>
    <t>22004707</t>
  </si>
  <si>
    <t>Đào Phi</t>
  </si>
  <si>
    <t>22002136</t>
  </si>
  <si>
    <t>Nguyễn Văn Trọng</t>
  </si>
  <si>
    <t>22004395</t>
  </si>
  <si>
    <t>Nguyễn Hoàng Vũ</t>
  </si>
  <si>
    <t>22003963</t>
  </si>
  <si>
    <t>Huỳnh Thị Ngọc</t>
  </si>
  <si>
    <t>22004082</t>
  </si>
  <si>
    <t>Mai Quốc</t>
  </si>
  <si>
    <t>22002420</t>
  </si>
  <si>
    <t>Nguyễn Ngọc Phương</t>
  </si>
  <si>
    <t>22002747</t>
  </si>
  <si>
    <t>22T4-TKW1</t>
  </si>
  <si>
    <t>Nghỉ từ ngày 22/02/2023 đến nay</t>
  </si>
  <si>
    <t>Nghỉ từ ngày 18/02/2023 đến nay</t>
  </si>
  <si>
    <t>Nghỉ từ ngày 01/3/2023 đến nay</t>
  </si>
  <si>
    <t>Ba điện thoại báo cho SV nghỉ</t>
  </si>
  <si>
    <t>21003778</t>
  </si>
  <si>
    <t>21001097</t>
  </si>
  <si>
    <t>Trương Quốc Huy</t>
  </si>
  <si>
    <t>21004466</t>
  </si>
  <si>
    <t>Nguyễn Lê An</t>
  </si>
  <si>
    <t>21003865</t>
  </si>
  <si>
    <t>Trần Lê Bảo</t>
  </si>
  <si>
    <t>21003158</t>
  </si>
  <si>
    <t>Võ Hoàng Minh</t>
  </si>
  <si>
    <t>21003159</t>
  </si>
  <si>
    <t>21C1-CMT1</t>
  </si>
  <si>
    <t>22000331</t>
  </si>
  <si>
    <t>Ông Tấn</t>
  </si>
  <si>
    <t>22004943</t>
  </si>
  <si>
    <t>22004945</t>
  </si>
  <si>
    <t>Lương Phan Chí</t>
  </si>
  <si>
    <t>22004946</t>
  </si>
  <si>
    <t>Nguyễn Hiệp</t>
  </si>
  <si>
    <t>22004947</t>
  </si>
  <si>
    <t>Nguyễn Lê Kim</t>
  </si>
  <si>
    <t>22004948</t>
  </si>
  <si>
    <t>22004949</t>
  </si>
  <si>
    <t>Lý Hoàng</t>
  </si>
  <si>
    <t>22004953</t>
  </si>
  <si>
    <t>22004957</t>
  </si>
  <si>
    <t>Nguyễn Quỳnh Nghinh</t>
  </si>
  <si>
    <t>22004958</t>
  </si>
  <si>
    <t>Trương Ngọc Đức</t>
  </si>
  <si>
    <t>22005714</t>
  </si>
  <si>
    <t>22005715</t>
  </si>
  <si>
    <t>Hồ Quang</t>
  </si>
  <si>
    <t>22C2B-ANM1</t>
  </si>
  <si>
    <t>22000476</t>
  </si>
  <si>
    <t>Trần Lê Trung</t>
  </si>
  <si>
    <t>22005879</t>
  </si>
  <si>
    <t>Nguyễn Trường Bảo</t>
  </si>
  <si>
    <t>22005514</t>
  </si>
  <si>
    <t>22000478</t>
  </si>
  <si>
    <t>Trương Đình</t>
  </si>
  <si>
    <t>22000479</t>
  </si>
  <si>
    <t>Võ Trương Thiên</t>
  </si>
  <si>
    <t>22000100</t>
  </si>
  <si>
    <t>22C2B-TKW1</t>
  </si>
  <si>
    <t>Nghỉ từ ngày 07/11/2023 đến nay</t>
  </si>
  <si>
    <t>22005444</t>
  </si>
  <si>
    <t>22005850</t>
  </si>
  <si>
    <t>22005446</t>
  </si>
  <si>
    <t>22005447</t>
  </si>
  <si>
    <t>Đào Tấn</t>
  </si>
  <si>
    <t>22005448</t>
  </si>
  <si>
    <t>22005450</t>
  </si>
  <si>
    <t>22005451</t>
  </si>
  <si>
    <t>Đoàn Lê Thục</t>
  </si>
  <si>
    <t>Mỹ</t>
  </si>
  <si>
    <t>22005853</t>
  </si>
  <si>
    <t>Đậu Trịnh Như</t>
  </si>
  <si>
    <t>22005452</t>
  </si>
  <si>
    <t>Lý Ngô Bảo</t>
  </si>
  <si>
    <t>22005454</t>
  </si>
  <si>
    <t>Phan Hà Mai</t>
  </si>
  <si>
    <t>22005455</t>
  </si>
  <si>
    <t>22005457</t>
  </si>
  <si>
    <t>Tất Trung</t>
  </si>
  <si>
    <t>22005458</t>
  </si>
  <si>
    <t>Vũ Thị Phương</t>
  </si>
  <si>
    <t>22005855</t>
  </si>
  <si>
    <t>22005856</t>
  </si>
  <si>
    <t>22005459</t>
  </si>
  <si>
    <t>Lộc Thiên</t>
  </si>
  <si>
    <t>22005460</t>
  </si>
  <si>
    <t>22005857</t>
  </si>
  <si>
    <t>Phạm Nguyễn Triều</t>
  </si>
  <si>
    <t>22C2B-THU1</t>
  </si>
  <si>
    <t>20001117</t>
  </si>
  <si>
    <t>Trần Hữu Tiến</t>
  </si>
  <si>
    <t>20000989</t>
  </si>
  <si>
    <t>20004402</t>
  </si>
  <si>
    <t>Ngô Hoàng Phi</t>
  </si>
  <si>
    <t>20005133</t>
  </si>
  <si>
    <t>Nguyễn Danh</t>
  </si>
  <si>
    <t>20C1-CNÔ14</t>
  </si>
  <si>
    <t>20003696</t>
  </si>
  <si>
    <t>20000009</t>
  </si>
  <si>
    <t>22001582</t>
  </si>
  <si>
    <t>Trần Hùng</t>
  </si>
  <si>
    <t>22001446</t>
  </si>
  <si>
    <t>Nguyễn Thị Thu</t>
  </si>
  <si>
    <t>22000618</t>
  </si>
  <si>
    <t>Vương Kim</t>
  </si>
  <si>
    <t>22001161</t>
  </si>
  <si>
    <t>20003225</t>
  </si>
  <si>
    <t>21000375</t>
  </si>
  <si>
    <t>CVHT đã xác minh</t>
  </si>
  <si>
    <t>22005110</t>
  </si>
  <si>
    <t>Lê Đình Trung</t>
  </si>
  <si>
    <t>22005757</t>
  </si>
  <si>
    <t>22005754</t>
  </si>
  <si>
    <t>22005122</t>
  </si>
  <si>
    <t>Phan Đức Đăng</t>
  </si>
  <si>
    <t>22005751</t>
  </si>
  <si>
    <t>22005752</t>
  </si>
  <si>
    <t>22003727</t>
  </si>
  <si>
    <t>Huỳnh Anh</t>
  </si>
  <si>
    <t>22003731</t>
  </si>
  <si>
    <t>Lê Doãn</t>
  </si>
  <si>
    <t>22003641</t>
  </si>
  <si>
    <t>Trương Văn Trọng</t>
  </si>
  <si>
    <t>22002826</t>
  </si>
  <si>
    <t>Lê Nguyễn Tấn</t>
  </si>
  <si>
    <t>22C1-CNL1</t>
  </si>
  <si>
    <t>Nghỉ từ ngày 20/12/2022 đến nay</t>
  </si>
  <si>
    <t>Nghỉ từ ngày 18/11/2022 đến nay</t>
  </si>
  <si>
    <t>22000435</t>
  </si>
  <si>
    <t>Phạm Võ Hoàng</t>
  </si>
  <si>
    <t>22000013</t>
  </si>
  <si>
    <t>Đào Vũ Trọng</t>
  </si>
  <si>
    <t>Hướng</t>
  </si>
  <si>
    <t>22000014</t>
  </si>
  <si>
    <t>Bùi Tuấn</t>
  </si>
  <si>
    <t>22000333</t>
  </si>
  <si>
    <t>Nguyễn Anh Thiên</t>
  </si>
  <si>
    <t>22000240</t>
  </si>
  <si>
    <t>Nguyễn Nguyễn Trí</t>
  </si>
  <si>
    <t>22000767</t>
  </si>
  <si>
    <t>22000025</t>
  </si>
  <si>
    <t>22000425</t>
  </si>
  <si>
    <t>21003195</t>
  </si>
  <si>
    <t>Cao Kỳ</t>
  </si>
  <si>
    <t>22004375</t>
  </si>
  <si>
    <t>Chúc</t>
  </si>
  <si>
    <t>22002675</t>
  </si>
  <si>
    <t>Nguyễn Ngọc Tuyết</t>
  </si>
  <si>
    <t>22002347</t>
  </si>
  <si>
    <t>22001981</t>
  </si>
  <si>
    <t>22001964</t>
  </si>
  <si>
    <t>Nguyễn Đình Đăng</t>
  </si>
  <si>
    <t>22002395</t>
  </si>
  <si>
    <t>22001605</t>
  </si>
  <si>
    <t>Hồng Nguyễn Phi</t>
  </si>
  <si>
    <t>22002209</t>
  </si>
  <si>
    <t>22001659</t>
  </si>
  <si>
    <t>22001984</t>
  </si>
  <si>
    <t>22T4-LGT1</t>
  </si>
  <si>
    <t>Nghỉ từ ngày 27/10/2022 đến nay</t>
  </si>
  <si>
    <t>22001579</t>
  </si>
  <si>
    <t>Phạm Mai Hồng</t>
  </si>
  <si>
    <t>22001377</t>
  </si>
  <si>
    <t>Hồ Khánh</t>
  </si>
  <si>
    <t>22001646</t>
  </si>
  <si>
    <t>Bùi Phạm Kim</t>
  </si>
  <si>
    <t>22001048</t>
  </si>
  <si>
    <t>Hồ Thị Thanh</t>
  </si>
  <si>
    <t>22001379</t>
  </si>
  <si>
    <t>Nguyễn Lê Trúc</t>
  </si>
  <si>
    <t>22002340</t>
  </si>
  <si>
    <t>Nguyễn Nguyên Bình</t>
  </si>
  <si>
    <t>22002287</t>
  </si>
  <si>
    <t>Lê Hoàng Vân</t>
  </si>
  <si>
    <t>22003404</t>
  </si>
  <si>
    <t>22003593</t>
  </si>
  <si>
    <t>22002919</t>
  </si>
  <si>
    <t>Đặng Lê Uyên</t>
  </si>
  <si>
    <t>22003005</t>
  </si>
  <si>
    <t>22001946</t>
  </si>
  <si>
    <t>Nguyễn Thị Minh</t>
  </si>
  <si>
    <t>22002363</t>
  </si>
  <si>
    <t>22004631</t>
  </si>
  <si>
    <t>Đinh Quốc</t>
  </si>
  <si>
    <t>22002599</t>
  </si>
  <si>
    <t>22T4-KLB2</t>
  </si>
  <si>
    <t>Nghỉ từ ngày 07/12/2022 đến nay</t>
  </si>
  <si>
    <t>Nghỉ từ ngày 14/12/2022 đến nay</t>
  </si>
  <si>
    <t>22005385</t>
  </si>
  <si>
    <t>Chu Ngọc Hương</t>
  </si>
  <si>
    <t>22005388</t>
  </si>
  <si>
    <t>Phùng Khánh</t>
  </si>
  <si>
    <t>22005390</t>
  </si>
  <si>
    <t>Cún Chạc</t>
  </si>
  <si>
    <t>Hỷ</t>
  </si>
  <si>
    <t>22005391</t>
  </si>
  <si>
    <t>Nguyễn Lê Phương</t>
  </si>
  <si>
    <t>22005392</t>
  </si>
  <si>
    <t>Lìng Nhật</t>
  </si>
  <si>
    <t>22005395</t>
  </si>
  <si>
    <t>Lu Hoàng Thanh</t>
  </si>
  <si>
    <t>22005573</t>
  </si>
  <si>
    <t>22005398</t>
  </si>
  <si>
    <t>Nguyễn Hà Thiên</t>
  </si>
  <si>
    <t>22005837</t>
  </si>
  <si>
    <t>Phạm Đình Phương</t>
  </si>
  <si>
    <t>22C2B-QTD1</t>
  </si>
  <si>
    <t>20005139</t>
  </si>
  <si>
    <t>Lâm Huỳnh Phương</t>
  </si>
  <si>
    <t>20003577</t>
  </si>
  <si>
    <t>20003090</t>
  </si>
  <si>
    <t>20003575</t>
  </si>
  <si>
    <t>20004602</t>
  </si>
  <si>
    <t>Đinh Trần</t>
  </si>
  <si>
    <t>20003230</t>
  </si>
  <si>
    <t>20000105</t>
  </si>
  <si>
    <t>Nguyễn Đăng Anh</t>
  </si>
  <si>
    <t>20003576</t>
  </si>
  <si>
    <t>Trương Thanh</t>
  </si>
  <si>
    <t>20003578</t>
  </si>
  <si>
    <t>20C1-CTM1</t>
  </si>
  <si>
    <t>22003527</t>
  </si>
  <si>
    <t>22004560</t>
  </si>
  <si>
    <t>22004680</t>
  </si>
  <si>
    <t>22003702</t>
  </si>
  <si>
    <t>22004598</t>
  </si>
  <si>
    <t>22004505</t>
  </si>
  <si>
    <t>22002269</t>
  </si>
  <si>
    <t>Võ Ngọc Huy</t>
  </si>
  <si>
    <t>22004902</t>
  </si>
  <si>
    <t>22004468</t>
  </si>
  <si>
    <t>Phù Hoàng</t>
  </si>
  <si>
    <t>22003878</t>
  </si>
  <si>
    <t>Nguyễn Thị Tuyết</t>
  </si>
  <si>
    <t>22004866</t>
  </si>
  <si>
    <t>Huỳnh Toàn</t>
  </si>
  <si>
    <t>22004839</t>
  </si>
  <si>
    <t>22003526</t>
  </si>
  <si>
    <t>Nguyễn Phương</t>
  </si>
  <si>
    <t>22C1-QTD1</t>
  </si>
  <si>
    <t>22000893</t>
  </si>
  <si>
    <t>22004326</t>
  </si>
  <si>
    <t>22004840</t>
  </si>
  <si>
    <t>Vũ Bảo</t>
  </si>
  <si>
    <t>22001075</t>
  </si>
  <si>
    <t>Vũ Thị</t>
  </si>
  <si>
    <t>22003821</t>
  </si>
  <si>
    <t>Võ Hoàng Ngọc</t>
  </si>
  <si>
    <t>22005555</t>
  </si>
  <si>
    <t>Phạm Nguyễn Ngọc</t>
  </si>
  <si>
    <t>22001431</t>
  </si>
  <si>
    <t>Nguyễn Phạm Bảo</t>
  </si>
  <si>
    <t>22001863</t>
  </si>
  <si>
    <t>Đặng Bảo</t>
  </si>
  <si>
    <t>22005696</t>
  </si>
  <si>
    <t>22004044</t>
  </si>
  <si>
    <t>Dương Thị Thủy</t>
  </si>
  <si>
    <t>22001748</t>
  </si>
  <si>
    <t>Trương Yến</t>
  </si>
  <si>
    <t>22005554</t>
  </si>
  <si>
    <t>Phan Võ Phương</t>
  </si>
  <si>
    <t>22001505</t>
  </si>
  <si>
    <t>Nguyễn Huỳnh Thanh</t>
  </si>
  <si>
    <t>22T4-TCD1</t>
  </si>
  <si>
    <t>CVHT báo SV chưa từng đến lớp</t>
  </si>
  <si>
    <t>PH làm đơn xin cho SV nghỉ</t>
  </si>
  <si>
    <t>22000733</t>
  </si>
  <si>
    <t>Đặng Thị Vinh</t>
  </si>
  <si>
    <t>22000505</t>
  </si>
  <si>
    <t>Phan Ngọc Quế</t>
  </si>
  <si>
    <t>Chi</t>
  </si>
  <si>
    <t>22001107</t>
  </si>
  <si>
    <t>Nguyễn Huỳnh Ngọc</t>
  </si>
  <si>
    <t>22001532</t>
  </si>
  <si>
    <t>22001241</t>
  </si>
  <si>
    <t>22001130</t>
  </si>
  <si>
    <t>Đào Thị Thu</t>
  </si>
  <si>
    <t>22000533</t>
  </si>
  <si>
    <t>22001000</t>
  </si>
  <si>
    <t>Đinh Võ Thành</t>
  </si>
  <si>
    <t>22002319</t>
  </si>
  <si>
    <t>22004112</t>
  </si>
  <si>
    <t>22000857</t>
  </si>
  <si>
    <t>22002138</t>
  </si>
  <si>
    <t>Vương Võ Anh</t>
  </si>
  <si>
    <t>22003926</t>
  </si>
  <si>
    <t>Huỳnh Thị Trúc</t>
  </si>
  <si>
    <t>22001282</t>
  </si>
  <si>
    <t>22000971</t>
  </si>
  <si>
    <t>Nông Ngọc Quốc</t>
  </si>
  <si>
    <t>22T4-QNH1</t>
  </si>
  <si>
    <t>22000631</t>
  </si>
  <si>
    <t>22004831</t>
  </si>
  <si>
    <t>Nguyễn Trần Khánh</t>
  </si>
  <si>
    <t>22001857</t>
  </si>
  <si>
    <t>Trương Ngọc Nam</t>
  </si>
  <si>
    <t>22003270</t>
  </si>
  <si>
    <t>Nguyễn Lê Anh</t>
  </si>
  <si>
    <t>22002334</t>
  </si>
  <si>
    <t>Phan Dương</t>
  </si>
  <si>
    <t>22T4-TMĐ1</t>
  </si>
  <si>
    <t>PH xác nhận cho SV nghỉ về quê</t>
  </si>
  <si>
    <t>22004266</t>
  </si>
  <si>
    <t>22001025</t>
  </si>
  <si>
    <t>Đỗ Thành</t>
  </si>
  <si>
    <t>22004392</t>
  </si>
  <si>
    <t>Nguyễn Ngọc Hoàng</t>
  </si>
  <si>
    <t>22004064</t>
  </si>
  <si>
    <t>Hà Xuân</t>
  </si>
  <si>
    <t>22004695</t>
  </si>
  <si>
    <t>22001357</t>
  </si>
  <si>
    <t>Lý Quang</t>
  </si>
  <si>
    <t>22004272</t>
  </si>
  <si>
    <t>22000855</t>
  </si>
  <si>
    <t>22T4-KXD1</t>
  </si>
  <si>
    <t>PH xác nhận nghỉ học khóa sau</t>
  </si>
  <si>
    <t>Tháng: 3/2023 - Năm học 2022-2023</t>
  </si>
  <si>
    <t>Khoa: Xây dựng - Bậc đào tạo: Trung cấp</t>
  </si>
  <si>
    <t>Chị báo GĐ cho em nghỉ về quê</t>
  </si>
  <si>
    <t>SV đi NVQS, PH xác nhận nghỉ</t>
  </si>
  <si>
    <t>CVHT gọi PH báo SV nghỉ học</t>
  </si>
  <si>
    <t>CVHT đã nhắn tin cho phụ huynh</t>
  </si>
  <si>
    <t>22000133</t>
  </si>
  <si>
    <t>Vũ Minh</t>
  </si>
  <si>
    <t>22000216</t>
  </si>
  <si>
    <t>Nguyễn Hồ Thanh</t>
  </si>
  <si>
    <t>22000161</t>
  </si>
  <si>
    <t>Phan Nhật</t>
  </si>
  <si>
    <t>22000307</t>
  </si>
  <si>
    <t>20C1-KML2</t>
  </si>
  <si>
    <t>22005604</t>
  </si>
  <si>
    <t>22004898</t>
  </si>
  <si>
    <t>Nguyễn Thịnh</t>
  </si>
  <si>
    <t>22005683</t>
  </si>
  <si>
    <t>22003303</t>
  </si>
  <si>
    <t>Đinh Thị Tuyết</t>
  </si>
  <si>
    <t>22002096</t>
  </si>
  <si>
    <t>22001617</t>
  </si>
  <si>
    <t>Nguyễn Lê Hoài</t>
  </si>
  <si>
    <t>22000823</t>
  </si>
  <si>
    <t>Lê Ngọc Quỳnh</t>
  </si>
  <si>
    <t>22001557</t>
  </si>
  <si>
    <t>Trương Ngọc</t>
  </si>
  <si>
    <t>22002518</t>
  </si>
  <si>
    <t>22002529</t>
  </si>
  <si>
    <t>22000547</t>
  </si>
  <si>
    <t>22000513</t>
  </si>
  <si>
    <t>Đặng Trí</t>
  </si>
  <si>
    <t>22000584</t>
  </si>
  <si>
    <t>Bùi Trọng</t>
  </si>
  <si>
    <t>22000574</t>
  </si>
  <si>
    <t>Phạm Võ Đình</t>
  </si>
  <si>
    <t>22000496</t>
  </si>
  <si>
    <t>22000544</t>
  </si>
  <si>
    <t>22000703</t>
  </si>
  <si>
    <t>22T4-CNÔ1</t>
  </si>
  <si>
    <t>CVHT đã gọi điện xác minh</t>
  </si>
  <si>
    <t>22000905</t>
  </si>
  <si>
    <t>Cao Đức</t>
  </si>
  <si>
    <t>22000846</t>
  </si>
  <si>
    <t>22000901</t>
  </si>
  <si>
    <t>22000755</t>
  </si>
  <si>
    <t>Trịnh Quốc</t>
  </si>
  <si>
    <t>22000919</t>
  </si>
  <si>
    <t>Đặng Đình</t>
  </si>
  <si>
    <t>22000744</t>
  </si>
  <si>
    <t>22000960</t>
  </si>
  <si>
    <t>22000821</t>
  </si>
  <si>
    <t>22T4-CNÔ2</t>
  </si>
  <si>
    <t>CVHT đã thông báo với PH</t>
  </si>
  <si>
    <t>22001326</t>
  </si>
  <si>
    <t>22001192</t>
  </si>
  <si>
    <t>Trương Thành</t>
  </si>
  <si>
    <t>22001486</t>
  </si>
  <si>
    <t>Nguyễn Trương Hoàng</t>
  </si>
  <si>
    <t>22001337</t>
  </si>
  <si>
    <t>22001260</t>
  </si>
  <si>
    <t>22001341</t>
  </si>
  <si>
    <t>22001374</t>
  </si>
  <si>
    <t>Võ Hồ Hồng</t>
  </si>
  <si>
    <t>22001432</t>
  </si>
  <si>
    <t>22001655</t>
  </si>
  <si>
    <t>22001592</t>
  </si>
  <si>
    <t>Ji Won</t>
  </si>
  <si>
    <t>Bin</t>
  </si>
  <si>
    <t>22001519</t>
  </si>
  <si>
    <t>Phan Hoàng Văn</t>
  </si>
  <si>
    <t>22001638</t>
  </si>
  <si>
    <t>22001635</t>
  </si>
  <si>
    <t>Huỳnh Nguyễn Minh</t>
  </si>
  <si>
    <t>22001521</t>
  </si>
  <si>
    <t>22001778</t>
  </si>
  <si>
    <t>Trần Khai</t>
  </si>
  <si>
    <t>22001576</t>
  </si>
  <si>
    <t>Lê Hải Trường</t>
  </si>
  <si>
    <t>22T4-CNÔ5</t>
  </si>
  <si>
    <t>Nghỉ từ ngày 17/10/2022 đến nay</t>
  </si>
  <si>
    <t>PH báo SV chuyển trường</t>
  </si>
  <si>
    <t>22002204</t>
  </si>
  <si>
    <t>Nguyễn Lê Hùng</t>
  </si>
  <si>
    <t>22002139</t>
  </si>
  <si>
    <t>Lương Trung</t>
  </si>
  <si>
    <t>22004731</t>
  </si>
  <si>
    <t>22002043</t>
  </si>
  <si>
    <t>22002313</t>
  </si>
  <si>
    <t>Hoàng Nguyễn Hải</t>
  </si>
  <si>
    <t>22001271</t>
  </si>
  <si>
    <t>Đậu Hoàng Thái</t>
  </si>
  <si>
    <t>22T4-CNÔ6</t>
  </si>
  <si>
    <t>22002829</t>
  </si>
  <si>
    <t>Ngô Phương</t>
  </si>
  <si>
    <t>22002871</t>
  </si>
  <si>
    <t>22004809</t>
  </si>
  <si>
    <t>22002640</t>
  </si>
  <si>
    <t>22005691</t>
  </si>
  <si>
    <t>Hùng Thụy Ngọc</t>
  </si>
  <si>
    <t>22002266</t>
  </si>
  <si>
    <t>Nguyễn Trà</t>
  </si>
  <si>
    <t>22004904</t>
  </si>
  <si>
    <t>22002428</t>
  </si>
  <si>
    <t>Trần Khánh</t>
  </si>
  <si>
    <t>22003163</t>
  </si>
  <si>
    <t>Đặng Nguyễn Hoàng</t>
  </si>
  <si>
    <t>22002509</t>
  </si>
  <si>
    <t>22004923</t>
  </si>
  <si>
    <t>22002119</t>
  </si>
  <si>
    <t>22T4-QTD2</t>
  </si>
  <si>
    <t>22000924</t>
  </si>
  <si>
    <t>22000880</t>
  </si>
  <si>
    <t>Đinh Trần Thế</t>
  </si>
  <si>
    <t>DANH SÁCH ĐỀ NGHỊ TẠM NGƯNG HỌC ĐỐI VỚI SINH VIÊN TỰ Ý NGHỈ HỌC
THÁNG 4/NĂM 2023</t>
  </si>
  <si>
    <t>22002956</t>
  </si>
  <si>
    <t>22002383</t>
  </si>
  <si>
    <t>22002412</t>
  </si>
  <si>
    <t>Nguyễn Kiển Thành</t>
  </si>
  <si>
    <t>22004296</t>
  </si>
  <si>
    <t>22004730</t>
  </si>
  <si>
    <t>Lâm Thanh</t>
  </si>
  <si>
    <t>22004297</t>
  </si>
  <si>
    <t>22004818</t>
  </si>
  <si>
    <t>22003313</t>
  </si>
  <si>
    <t>Trần Đình Phúc</t>
  </si>
  <si>
    <t>22004065</t>
  </si>
  <si>
    <t>Nguyễn Thiều Minh</t>
  </si>
  <si>
    <t>22T4-CCK1</t>
  </si>
  <si>
    <t>Không liên lạc được</t>
  </si>
  <si>
    <t>22001833</t>
  </si>
  <si>
    <t>Viên Quốc Tuấn</t>
  </si>
  <si>
    <t>22000809</t>
  </si>
  <si>
    <t>Nguyễn Trần Mạch</t>
  </si>
  <si>
    <t>22001574</t>
  </si>
  <si>
    <t>Đỗ Trần</t>
  </si>
  <si>
    <t>22004185</t>
  </si>
  <si>
    <t>Lý Quốc</t>
  </si>
  <si>
    <t>22001867</t>
  </si>
  <si>
    <t>Thái Trọng</t>
  </si>
  <si>
    <t>22001313</t>
  </si>
  <si>
    <t>22004313</t>
  </si>
  <si>
    <t>22003315</t>
  </si>
  <si>
    <t>22T4-CTM1</t>
  </si>
  <si>
    <t>Nghỉ từ ngày 19/3/2023 đến nay</t>
  </si>
  <si>
    <t>Nghỉ từ ngày 22/9/2022 đến nay</t>
  </si>
  <si>
    <t>Nghỉ từ ngày 23/02/2023 đến nay</t>
  </si>
  <si>
    <t>22000990</t>
  </si>
  <si>
    <t>22002258</t>
  </si>
  <si>
    <t>Hồ Tuấn</t>
  </si>
  <si>
    <t>22004928</t>
  </si>
  <si>
    <t>Nguyễn Đặng Quốc</t>
  </si>
  <si>
    <t>22T4-CKC1</t>
  </si>
  <si>
    <t>(Kèm theo Quyết định số 139/QĐ-LTT-TTGD ngày 27 tháng 3 năm 2023
 của Trường Cao đẳng Lý Tự Trọng Thành phố Hồ Chí Minh)</t>
  </si>
  <si>
    <t>(Kèm theo Quyết định số 140/QĐ-LTT-TTGD ngày 27 tháng 3 năm 2023
 của Trường Cao đẳng Lý Tự Trọng Thành phố Hồ Chí Minh)</t>
  </si>
  <si>
    <t>(Kèm theo Quyết định số 141/QĐ-LTT-TTGD ngày 27 tháng 3 năm 2023
 của Trường Cao đẳng Lý Tự Trọng Thành phố Hồ Chí Minh)</t>
  </si>
  <si>
    <t>(Kèm theo Quyết định số 142/QĐ-LTT-TTGD ngày 27 tháng 3 năm 2023
 của Trường Cao đẳng Lý Tự Trọng Thành phố Hồ Chí Minh)</t>
  </si>
  <si>
    <t>(Kèm theo Quyết định số 143/QĐ-LTT-TTGD ngày 27 tháng 3 năm 2023
 của Trường Cao đẳng Lý Tự Trọng Thành phố Hồ Chí Minh)</t>
  </si>
  <si>
    <t>(Kèm theo Quyết định số 144/QĐ-LTT-TTGD ngày 27 tháng 3 năm 2023
 của Trường Cao đẳng Lý Tự Trọng Thành phố Hồ Chí Minh)</t>
  </si>
  <si>
    <t>(Kèm theo Quyết định số 145/QĐ-LTT-TTGD ngày 27 tháng 3 năm 2023
 của Trường Cao đẳng Lý Tự Trọng Thành phố Hồ Chí Minh)</t>
  </si>
  <si>
    <t>(Kèm theo Quyết định số 146 /QĐ-LTT-TTGD ngày 23 tháng 3 năm 2023
 của Trường Cao đẳng Lý Tự Trọng Thành phố Hồ Chí Minh)</t>
  </si>
  <si>
    <t>(Kèm theo Quyết định số 147/QĐ-LTT-TTGD ngày 27 tháng 3 năm 2023
 của Trường Cao đẳng Lý Tự Trọng Thành phố Hồ Chí Minh)</t>
  </si>
  <si>
    <t>146/QĐ-LTT-TTGD_27-3-2023</t>
  </si>
  <si>
    <t>140/QĐ-LTT-TTGD_27-3-2023</t>
  </si>
  <si>
    <t>139/QĐ-LTT-TTGD_27-3-2023</t>
  </si>
  <si>
    <t>141/QĐ-LTT-TTGD_27-3-2023</t>
  </si>
  <si>
    <t>Cập nhật PM ngày 29/3/2023</t>
  </si>
  <si>
    <t>Cập nhật PM ngày 30/3/2023</t>
  </si>
  <si>
    <t>142/QĐ-LTT-TTGD_27-3-2023</t>
  </si>
  <si>
    <t>143/QĐ-LTT-TTGD_27-3-2023</t>
  </si>
  <si>
    <t>144/QĐ-LTT-TTGD_27-3-2023</t>
  </si>
  <si>
    <t>BGH Duyệt cho HL 28/3/2023</t>
  </si>
  <si>
    <t>145/QĐ-LTT-TTGD_27/3/2023</t>
  </si>
  <si>
    <t>21001163</t>
  </si>
  <si>
    <t>Huỳnh Minh</t>
  </si>
  <si>
    <t>21004079</t>
  </si>
  <si>
    <t>Thổ Đức Duy</t>
  </si>
  <si>
    <t>21001586</t>
  </si>
  <si>
    <t>Trần Đặng Hồng</t>
  </si>
  <si>
    <t>21002485</t>
  </si>
  <si>
    <t>21T2-ĐCN1</t>
  </si>
  <si>
    <t>DANH SÁCH ĐỀ NGHỊ CHUYỂN TRẠNG THÁI TẠM NGƯNG HỌC
THÁNG 4/ NĂM 2023</t>
  </si>
  <si>
    <t>21000327</t>
  </si>
  <si>
    <t>Tống Ngọc Thiên</t>
  </si>
  <si>
    <t>21004547</t>
  </si>
  <si>
    <t>Võ Lạc Phiên</t>
  </si>
  <si>
    <t>Nghỉ từ đầu HKII/23-22 đến nay</t>
  </si>
  <si>
    <t>22004563</t>
  </si>
  <si>
    <t>Đinh Phạm Thành</t>
  </si>
  <si>
    <t>Chung</t>
  </si>
  <si>
    <t>22004671</t>
  </si>
  <si>
    <t>22004404</t>
  </si>
  <si>
    <t>22004340</t>
  </si>
  <si>
    <t>22004547</t>
  </si>
  <si>
    <t>22003379</t>
  </si>
  <si>
    <t>22004459</t>
  </si>
  <si>
    <t>22003278</t>
  </si>
  <si>
    <t>Hoàng Nhật</t>
  </si>
  <si>
    <t>22003272</t>
  </si>
  <si>
    <t>22C1-LGT1</t>
  </si>
  <si>
    <t>22005334</t>
  </si>
  <si>
    <t>Nguyễn Thị Lan</t>
  </si>
  <si>
    <t>22005340</t>
  </si>
  <si>
    <t>Nguyễn Ngọc Trúc</t>
  </si>
  <si>
    <t>22005341</t>
  </si>
  <si>
    <t>Hoàng Bảo</t>
  </si>
  <si>
    <t>22005344</t>
  </si>
  <si>
    <t>Vòng Tấn</t>
  </si>
  <si>
    <t>22005345</t>
  </si>
  <si>
    <t>Nguyễn Đình Quốc</t>
  </si>
  <si>
    <t>22005346</t>
  </si>
  <si>
    <t>Nguyễn Lê Quỳnh</t>
  </si>
  <si>
    <t>22005349</t>
  </si>
  <si>
    <t>Đỗ Thụy Lam</t>
  </si>
  <si>
    <t>Khê</t>
  </si>
  <si>
    <t>22005352</t>
  </si>
  <si>
    <t>Cao Ngọc</t>
  </si>
  <si>
    <t>22005353</t>
  </si>
  <si>
    <t>22005355</t>
  </si>
  <si>
    <t>Huỳnh Thái</t>
  </si>
  <si>
    <t>22005357</t>
  </si>
  <si>
    <t>Lê Hoàng Kim</t>
  </si>
  <si>
    <t>22005362</t>
  </si>
  <si>
    <t>Nguyễn Thị Yến</t>
  </si>
  <si>
    <t>22005364</t>
  </si>
  <si>
    <t>Hồ Thị Quỳnh</t>
  </si>
  <si>
    <t>22005372</t>
  </si>
  <si>
    <t>Võ Phạm Ngọc</t>
  </si>
  <si>
    <t>22005373</t>
  </si>
  <si>
    <t>22C2B-NNA1</t>
  </si>
  <si>
    <t>21004019</t>
  </si>
  <si>
    <t>21000223</t>
  </si>
  <si>
    <t>Nguyễn Năng</t>
  </si>
  <si>
    <t>21001385</t>
  </si>
  <si>
    <t>21003068</t>
  </si>
  <si>
    <t>Trịnh Nhật</t>
  </si>
  <si>
    <t>Tuân</t>
  </si>
  <si>
    <t>21002957</t>
  </si>
  <si>
    <t>Trương Anh</t>
  </si>
  <si>
    <t>22004285</t>
  </si>
  <si>
    <t>22001408</t>
  </si>
  <si>
    <t>22003252</t>
  </si>
  <si>
    <t>22003949</t>
  </si>
  <si>
    <t>22003390</t>
  </si>
  <si>
    <t>22004457</t>
  </si>
  <si>
    <t>22004654</t>
  </si>
  <si>
    <t>22004743</t>
  </si>
  <si>
    <t>22004673</t>
  </si>
  <si>
    <t>Nguyễn Văn Hồng</t>
  </si>
  <si>
    <t>22005661</t>
  </si>
  <si>
    <t>22C1-ĐCN2</t>
  </si>
  <si>
    <t>22004356</t>
  </si>
  <si>
    <t>Kiều Công Tuấn</t>
  </si>
  <si>
    <t>22005690</t>
  </si>
  <si>
    <t>22004900</t>
  </si>
  <si>
    <t>Nguyễn Tùng</t>
  </si>
  <si>
    <t>22003391</t>
  </si>
  <si>
    <t>22004623</t>
  </si>
  <si>
    <t>Lê Cao</t>
  </si>
  <si>
    <t>22003514</t>
  </si>
  <si>
    <t>22004632</t>
  </si>
  <si>
    <t>22004674</t>
  </si>
  <si>
    <t>22004397</t>
  </si>
  <si>
    <t>Đào Vĩnh</t>
  </si>
  <si>
    <t>Trác</t>
  </si>
  <si>
    <t>22003299</t>
  </si>
  <si>
    <t>Nghỉ từ ngày 12/11/2022 đến nay</t>
  </si>
  <si>
    <t>SV báo nghỉ học</t>
  </si>
  <si>
    <t>22004886</t>
  </si>
  <si>
    <t>22004380</t>
  </si>
  <si>
    <t>Quách Nguyễn Thiên</t>
  </si>
  <si>
    <t>22002811</t>
  </si>
  <si>
    <t>Cheng Minh</t>
  </si>
  <si>
    <t>22002155</t>
  </si>
  <si>
    <t>Nguyễn Phúc Thịnh</t>
  </si>
  <si>
    <t>22003957</t>
  </si>
  <si>
    <t>22003990</t>
  </si>
  <si>
    <t>22004050</t>
  </si>
  <si>
    <t>Luyến</t>
  </si>
  <si>
    <t>22001661</t>
  </si>
  <si>
    <t>Chung Nhật</t>
  </si>
  <si>
    <t>22004579</t>
  </si>
  <si>
    <t>Tạ Quốc</t>
  </si>
  <si>
    <t>22003131</t>
  </si>
  <si>
    <t>22C1-CĐT1</t>
  </si>
  <si>
    <t>22004899</t>
  </si>
  <si>
    <t>Nguyễn Trần Việt</t>
  </si>
  <si>
    <t>22C1-TĐH1</t>
  </si>
  <si>
    <t>22003364</t>
  </si>
  <si>
    <t>22004094</t>
  </si>
  <si>
    <t>Nguyễn Huỳnh Đông</t>
  </si>
  <si>
    <t>22003354</t>
  </si>
  <si>
    <t>22003701</t>
  </si>
  <si>
    <t>22003164</t>
  </si>
  <si>
    <t>Bùi Tiến</t>
  </si>
  <si>
    <t>22004417</t>
  </si>
  <si>
    <t>22003597</t>
  </si>
  <si>
    <t>Thấy</t>
  </si>
  <si>
    <t>22004180</t>
  </si>
  <si>
    <t>Trần</t>
  </si>
  <si>
    <t>22003305</t>
  </si>
  <si>
    <t>22004373</t>
  </si>
  <si>
    <t>Đỗ Mạnh</t>
  </si>
  <si>
    <t>22003116</t>
  </si>
  <si>
    <t>Nguyễn Long</t>
  </si>
  <si>
    <t>Cảnh</t>
  </si>
  <si>
    <t>22004471</t>
  </si>
  <si>
    <t>22001989</t>
  </si>
  <si>
    <t>Vũ Yến</t>
  </si>
  <si>
    <t>22C1-THU1</t>
  </si>
  <si>
    <t>Nghỉ từ ngày 10/12/2022 đến nay</t>
  </si>
  <si>
    <t>22000674</t>
  </si>
  <si>
    <t>22003281</t>
  </si>
  <si>
    <t>22000491</t>
  </si>
  <si>
    <t>Hoà</t>
  </si>
  <si>
    <t>22003891</t>
  </si>
  <si>
    <t>22004911</t>
  </si>
  <si>
    <t>22003870</t>
  </si>
  <si>
    <t>22002559</t>
  </si>
  <si>
    <t>Trần Đại</t>
  </si>
  <si>
    <t>22004261</t>
  </si>
  <si>
    <t>Lê Văn Nhật</t>
  </si>
  <si>
    <t>Nghỉ từ ngày 07/10/2022 đến nay</t>
  </si>
  <si>
    <t>22004812</t>
  </si>
  <si>
    <t>22004618</t>
  </si>
  <si>
    <t>Phan Huỳnh Hồng</t>
  </si>
  <si>
    <t>22004447</t>
  </si>
  <si>
    <t>Nguyễn Thái Anh</t>
  </si>
  <si>
    <t>22004243</t>
  </si>
  <si>
    <t>Đặng Phương</t>
  </si>
  <si>
    <t>22003224</t>
  </si>
  <si>
    <t>Nguyễn Thảnh</t>
  </si>
  <si>
    <t>Sol</t>
  </si>
  <si>
    <t>22004933</t>
  </si>
  <si>
    <t>22003004</t>
  </si>
  <si>
    <t>22004012</t>
  </si>
  <si>
    <t>22003559</t>
  </si>
  <si>
    <t>Nguyễn Mai Hoàng</t>
  </si>
  <si>
    <t>Gia đình xác nhận nghỉ học</t>
  </si>
  <si>
    <t>CVHT báo chuyển ngành</t>
  </si>
  <si>
    <t>22003503</t>
  </si>
  <si>
    <t>Trần Bùi Thiên</t>
  </si>
  <si>
    <t>22003850</t>
  </si>
  <si>
    <t>Nghỉ từ ngày 15/3/2023 đến nay</t>
  </si>
  <si>
    <t>Nghỉ từ ngày 15/02/2023 đến nay</t>
  </si>
  <si>
    <t>22005808</t>
  </si>
  <si>
    <t>Bùi Nguyễn Kỳ</t>
  </si>
  <si>
    <t>22005821</t>
  </si>
  <si>
    <t>22005809</t>
  </si>
  <si>
    <t>Nguyễn Đặng Phương</t>
  </si>
  <si>
    <t>22005812</t>
  </si>
  <si>
    <t>Lê Dương Mai</t>
  </si>
  <si>
    <t>22005823</t>
  </si>
  <si>
    <t>22005560</t>
  </si>
  <si>
    <t>Bùi Thụy Hồng</t>
  </si>
  <si>
    <t>22005650</t>
  </si>
  <si>
    <t>Dương Chí</t>
  </si>
  <si>
    <t>22005374</t>
  </si>
  <si>
    <t>Trần Thị Bảo</t>
  </si>
  <si>
    <t>22005376</t>
  </si>
  <si>
    <t>22005377</t>
  </si>
  <si>
    <t>Võ Kiều Minh</t>
  </si>
  <si>
    <t>22005826</t>
  </si>
  <si>
    <t>Nguyễn Lê Hoàng</t>
  </si>
  <si>
    <t>22005814</t>
  </si>
  <si>
    <t>Hoàng Thị Thu</t>
  </si>
  <si>
    <t>22005380</t>
  </si>
  <si>
    <t>Phan Ngọc Phương</t>
  </si>
  <si>
    <t>22C2B-NNA2</t>
  </si>
  <si>
    <t>20005640</t>
  </si>
  <si>
    <t>20005641</t>
  </si>
  <si>
    <t>22004921</t>
  </si>
  <si>
    <t>22002566</t>
  </si>
  <si>
    <t>Trần Phạm Hoàng</t>
  </si>
  <si>
    <t>22001517</t>
  </si>
  <si>
    <t>Ngọc Lương Gia</t>
  </si>
  <si>
    <t>22002948</t>
  </si>
  <si>
    <t>Phàng Nhật</t>
  </si>
  <si>
    <t>22002947</t>
  </si>
  <si>
    <t>22002670</t>
  </si>
  <si>
    <t>22002753</t>
  </si>
  <si>
    <t>22002950</t>
  </si>
  <si>
    <t>Nguyễn Hữu Đan</t>
  </si>
  <si>
    <t>San</t>
  </si>
  <si>
    <t>22001042</t>
  </si>
  <si>
    <t>22003045</t>
  </si>
  <si>
    <t>Thạch Nghĩa Châu</t>
  </si>
  <si>
    <t>22002708</t>
  </si>
  <si>
    <t>Lê Vũ Anh</t>
  </si>
  <si>
    <t>22C1-CCK1</t>
  </si>
  <si>
    <t>Nghỉ từ ngày 09/01/2023 đến nay</t>
  </si>
  <si>
    <t>22003332</t>
  </si>
  <si>
    <t>Nguyễn Đặng Gia</t>
  </si>
  <si>
    <t>22003296</t>
  </si>
  <si>
    <t>22003181</t>
  </si>
  <si>
    <t>22003468</t>
  </si>
  <si>
    <t>22003433</t>
  </si>
  <si>
    <t>22003599</t>
  </si>
  <si>
    <t>Thân</t>
  </si>
  <si>
    <t>22003231</t>
  </si>
  <si>
    <t>22003063</t>
  </si>
  <si>
    <t>Lê Trương Trọng</t>
  </si>
  <si>
    <t>22C1-CCK2</t>
  </si>
  <si>
    <t>22003848</t>
  </si>
  <si>
    <t>22003978</t>
  </si>
  <si>
    <t>22004054</t>
  </si>
  <si>
    <t>Huỳnh Lữ Anh</t>
  </si>
  <si>
    <t>22003793</t>
  </si>
  <si>
    <t>22004111</t>
  </si>
  <si>
    <t>22003853</t>
  </si>
  <si>
    <t>Phan Công</t>
  </si>
  <si>
    <t>22003733</t>
  </si>
  <si>
    <t>Đoàn Văn</t>
  </si>
  <si>
    <t>22003994</t>
  </si>
  <si>
    <t>Trần Trường</t>
  </si>
  <si>
    <t>22004158</t>
  </si>
  <si>
    <t>22003854</t>
  </si>
  <si>
    <t>22004093</t>
  </si>
  <si>
    <t>Quan Quốc</t>
  </si>
  <si>
    <t>22004081</t>
  </si>
  <si>
    <t>22C1-CCK3</t>
  </si>
  <si>
    <t>SV chuyển sang ngành khác</t>
  </si>
  <si>
    <t>SV báo xin nghỉ học luôn</t>
  </si>
  <si>
    <t>22004887</t>
  </si>
  <si>
    <t>Võ Nguyễn Phú</t>
  </si>
  <si>
    <t>22004269</t>
  </si>
  <si>
    <t>22004738</t>
  </si>
  <si>
    <t>Đặng Khánh</t>
  </si>
  <si>
    <t>22004561</t>
  </si>
  <si>
    <t>Phạm Phong</t>
  </si>
  <si>
    <t>22003199</t>
  </si>
  <si>
    <t>22004549</t>
  </si>
  <si>
    <t>22004727</t>
  </si>
  <si>
    <t>Huỳnh Hòa</t>
  </si>
  <si>
    <t>22004357</t>
  </si>
  <si>
    <t>Lê Trần Anh</t>
  </si>
  <si>
    <t>22004188</t>
  </si>
  <si>
    <t>22004183</t>
  </si>
  <si>
    <t>22004473</t>
  </si>
  <si>
    <t>22002757</t>
  </si>
  <si>
    <t>22004875</t>
  </si>
  <si>
    <t>Vương Hồng</t>
  </si>
  <si>
    <t>22004032</t>
  </si>
  <si>
    <t>Bùi Ngọc</t>
  </si>
  <si>
    <t>22002987</t>
  </si>
  <si>
    <t>22004429</t>
  </si>
  <si>
    <t>22004909</t>
  </si>
  <si>
    <t>Mai Cao</t>
  </si>
  <si>
    <t>Siêu</t>
  </si>
  <si>
    <t>22005607</t>
  </si>
  <si>
    <t>Bùi Đình</t>
  </si>
  <si>
    <t>22005656</t>
  </si>
  <si>
    <t>Ngụy Hoàng</t>
  </si>
  <si>
    <t>22000691</t>
  </si>
  <si>
    <t>22004939</t>
  </si>
  <si>
    <t>Phan Uy</t>
  </si>
  <si>
    <t>22005655</t>
  </si>
  <si>
    <t>Vương Triều Anh</t>
  </si>
  <si>
    <t>22C1-CTM1</t>
  </si>
  <si>
    <t>22004643</t>
  </si>
  <si>
    <t>22004813</t>
  </si>
  <si>
    <t>22001399</t>
  </si>
  <si>
    <t>Mạc Trung</t>
  </si>
  <si>
    <t>22002783</t>
  </si>
  <si>
    <t>22004167</t>
  </si>
  <si>
    <t>22C3-CCK1</t>
  </si>
  <si>
    <t>22002291</t>
  </si>
  <si>
    <t>Nghỉ từ đấu HKI/22-23 đến nay</t>
  </si>
  <si>
    <t>22004345</t>
  </si>
  <si>
    <t>Nguyễn Hoàng Tuấn</t>
  </si>
  <si>
    <t>22002738</t>
  </si>
  <si>
    <t>22002793</t>
  </si>
  <si>
    <t>Lương Thành</t>
  </si>
  <si>
    <t>22002850</t>
  </si>
  <si>
    <t>Dương Vỹ</t>
  </si>
  <si>
    <t>22002902</t>
  </si>
  <si>
    <t>Trần Chế Hiếu</t>
  </si>
  <si>
    <t>22002721</t>
  </si>
  <si>
    <t>Bùi Lê Anh Mạnh</t>
  </si>
  <si>
    <t>22002791</t>
  </si>
  <si>
    <t>Thẩm Minh</t>
  </si>
  <si>
    <t>22C1-CNÔ4</t>
  </si>
  <si>
    <t>22003065</t>
  </si>
  <si>
    <t>Bửu</t>
  </si>
  <si>
    <t>22003100</t>
  </si>
  <si>
    <t>22003392</t>
  </si>
  <si>
    <t>22002932</t>
  </si>
  <si>
    <t>Thái Trung</t>
  </si>
  <si>
    <t>22002893</t>
  </si>
  <si>
    <t>22003078</t>
  </si>
  <si>
    <t>Hoàng Đăng</t>
  </si>
  <si>
    <t>22003053</t>
  </si>
  <si>
    <t>22001544</t>
  </si>
  <si>
    <t>Nguyễn Trần Hồng</t>
  </si>
  <si>
    <t>22003016</t>
  </si>
  <si>
    <t>22003383</t>
  </si>
  <si>
    <t>Trương Quang Đông</t>
  </si>
  <si>
    <t>Các</t>
  </si>
  <si>
    <t>22003360</t>
  </si>
  <si>
    <t>22003151</t>
  </si>
  <si>
    <t>Phan Lê Quốc</t>
  </si>
  <si>
    <t>22003249</t>
  </si>
  <si>
    <t>22003340</t>
  </si>
  <si>
    <t>22003320</t>
  </si>
  <si>
    <t>22003359</t>
  </si>
  <si>
    <t>Đoàn Nguyễn Đức</t>
  </si>
  <si>
    <t>22003350</t>
  </si>
  <si>
    <t>Hứa Tấn</t>
  </si>
  <si>
    <t>22003419</t>
  </si>
  <si>
    <t>22003258</t>
  </si>
  <si>
    <t>Hồ Đình</t>
  </si>
  <si>
    <t>22003219</t>
  </si>
  <si>
    <t>Phạm Nguyễn Hưng</t>
  </si>
  <si>
    <t>22003400</t>
  </si>
  <si>
    <t>22003216</t>
  </si>
  <si>
    <t>22C1-CNÔ6</t>
  </si>
  <si>
    <t>22003751</t>
  </si>
  <si>
    <t>22003950</t>
  </si>
  <si>
    <t>22003758</t>
  </si>
  <si>
    <t>22003759</t>
  </si>
  <si>
    <t>Trần Bảo</t>
  </si>
  <si>
    <t>22003809</t>
  </si>
  <si>
    <t>Đào Tuấn</t>
  </si>
  <si>
    <t>22003822</t>
  </si>
  <si>
    <t>22003780</t>
  </si>
  <si>
    <t>Lê Nguyễn Nhật</t>
  </si>
  <si>
    <t>22003832</t>
  </si>
  <si>
    <t>22C1-CNÔ8</t>
  </si>
  <si>
    <t>22004329</t>
  </si>
  <si>
    <t>22004288</t>
  </si>
  <si>
    <t>22004078</t>
  </si>
  <si>
    <t>Lý Seo</t>
  </si>
  <si>
    <t>22004214</t>
  </si>
  <si>
    <t>22004298</t>
  </si>
  <si>
    <t>22004073</t>
  </si>
  <si>
    <t>22004126</t>
  </si>
  <si>
    <t>Bùi Gia</t>
  </si>
  <si>
    <t>22004236</t>
  </si>
  <si>
    <t>22004277</t>
  </si>
  <si>
    <t>Nguyễn Văn Hoàng</t>
  </si>
  <si>
    <t>22004150</t>
  </si>
  <si>
    <t>22003976</t>
  </si>
  <si>
    <t>Nguyễn Ngọc Tiến</t>
  </si>
  <si>
    <t>22004286</t>
  </si>
  <si>
    <t>Nhan Minh</t>
  </si>
  <si>
    <t>22004013</t>
  </si>
  <si>
    <t>22004062</t>
  </si>
  <si>
    <t>Đào Văn</t>
  </si>
  <si>
    <t>22003993</t>
  </si>
  <si>
    <t>Nguyễn Phan Anh</t>
  </si>
  <si>
    <t>22004337</t>
  </si>
  <si>
    <t>22004234</t>
  </si>
  <si>
    <t>22C1-CNÔ9</t>
  </si>
  <si>
    <t>SV báo chuyển ngành</t>
  </si>
  <si>
    <t>22003006</t>
  </si>
  <si>
    <t>Lê Văn Trường</t>
  </si>
  <si>
    <t>22003376</t>
  </si>
  <si>
    <t>22000681</t>
  </si>
  <si>
    <t>Huỳnh Công</t>
  </si>
  <si>
    <t>Hậu</t>
  </si>
  <si>
    <t>22002165</t>
  </si>
  <si>
    <t>22003979</t>
  </si>
  <si>
    <t>22002955</t>
  </si>
  <si>
    <t>Huỳnh Phương</t>
  </si>
  <si>
    <t>22001973</t>
  </si>
  <si>
    <t>22001558</t>
  </si>
  <si>
    <t>Tiếp</t>
  </si>
  <si>
    <t>22002083</t>
  </si>
  <si>
    <t>Trần Phước</t>
  </si>
  <si>
    <t>22C3-CNÔ3</t>
  </si>
  <si>
    <t>Nghỉ từ đầu HK1/22-23 đến nay</t>
  </si>
  <si>
    <t>20003532</t>
  </si>
  <si>
    <t>20002390</t>
  </si>
  <si>
    <t>20002149</t>
  </si>
  <si>
    <t>Lâm Huỳnh Mai</t>
  </si>
  <si>
    <t>20003126</t>
  </si>
  <si>
    <t>20005776</t>
  </si>
  <si>
    <t>Phan Thị Minh</t>
  </si>
  <si>
    <t>22003552</t>
  </si>
  <si>
    <t>22004703</t>
  </si>
  <si>
    <t>22003111</t>
  </si>
  <si>
    <t>22003783</t>
  </si>
  <si>
    <t>Nguyễn Mai Quang</t>
  </si>
  <si>
    <t>22002415</t>
  </si>
  <si>
    <t>Mãnh</t>
  </si>
  <si>
    <t>22000605</t>
  </si>
  <si>
    <t>22000861</t>
  </si>
  <si>
    <t>22004352</t>
  </si>
  <si>
    <t>22003310</t>
  </si>
  <si>
    <t>Đặng Quang</t>
  </si>
  <si>
    <t>22003945</t>
  </si>
  <si>
    <t>22C1-KML1</t>
  </si>
  <si>
    <t>20003598</t>
  </si>
  <si>
    <t>22003699</t>
  </si>
  <si>
    <t>22003660</t>
  </si>
  <si>
    <t>22001836</t>
  </si>
  <si>
    <t>22003553</t>
  </si>
  <si>
    <t>22003474</t>
  </si>
  <si>
    <t>22003643</t>
  </si>
  <si>
    <t>22003636</t>
  </si>
  <si>
    <t>Cao Hoàng</t>
  </si>
  <si>
    <t>22C1-CNÔ7</t>
  </si>
  <si>
    <t>22002760</t>
  </si>
  <si>
    <t>22003136</t>
  </si>
  <si>
    <t>22001890</t>
  </si>
  <si>
    <t>Trần Hữu Duy</t>
  </si>
  <si>
    <t>22003107</t>
  </si>
  <si>
    <t>22001031</t>
  </si>
  <si>
    <t>Nguyễn Quốc</t>
  </si>
  <si>
    <t>22C3-CNÔ1</t>
  </si>
  <si>
    <t>22003616</t>
  </si>
  <si>
    <t>Vũ Đình</t>
  </si>
  <si>
    <t>22004165</t>
  </si>
  <si>
    <t>Ninh</t>
  </si>
  <si>
    <t>22002029</t>
  </si>
  <si>
    <t>22001292</t>
  </si>
  <si>
    <t>22C3-CNÔ2</t>
  </si>
  <si>
    <t>22000961</t>
  </si>
  <si>
    <t>Nguyễn Phạm Nhật</t>
  </si>
  <si>
    <t>22002498</t>
  </si>
  <si>
    <t>Trương Khắc</t>
  </si>
  <si>
    <t>22004239</t>
  </si>
  <si>
    <t>Vàng Seo</t>
  </si>
  <si>
    <t>22002493</t>
  </si>
  <si>
    <t>Trang Minh</t>
  </si>
  <si>
    <t>22002520</t>
  </si>
  <si>
    <t>22004191</t>
  </si>
  <si>
    <t>22004741</t>
  </si>
  <si>
    <t>22004871</t>
  </si>
  <si>
    <t>22004883</t>
  </si>
  <si>
    <t>22004881</t>
  </si>
  <si>
    <t>Đặng Phước</t>
  </si>
  <si>
    <t>22004187</t>
  </si>
  <si>
    <t>Phạm Thị Ánh</t>
  </si>
  <si>
    <t>Hồng</t>
  </si>
  <si>
    <t>22002839</t>
  </si>
  <si>
    <t>Nguyễn Hữu Trần</t>
  </si>
  <si>
    <t>22004854</t>
  </si>
  <si>
    <t>Trần Đặng Tuệ</t>
  </si>
  <si>
    <t>22004309</t>
  </si>
  <si>
    <t>22004247</t>
  </si>
  <si>
    <t>Chu Thuận</t>
  </si>
  <si>
    <t>Thu</t>
  </si>
  <si>
    <t>22004606</t>
  </si>
  <si>
    <t>Nguyễn Văn Bảo</t>
  </si>
  <si>
    <t>22004828</t>
  </si>
  <si>
    <t>Lê Trần Minh</t>
  </si>
  <si>
    <t>22004919</t>
  </si>
  <si>
    <t>22004836</t>
  </si>
  <si>
    <t>22004160</t>
  </si>
  <si>
    <t>Nguyễn Khắc Triệu</t>
  </si>
  <si>
    <t>22003885</t>
  </si>
  <si>
    <t>22C1-NNA2</t>
  </si>
  <si>
    <t>Nghỉ từ ngày 12/01/2023 đến nay</t>
  </si>
  <si>
    <t>Nghỉ từ ngày 02/01/2023 đến nay</t>
  </si>
  <si>
    <t>Nghỉ từ ngày 01/02/2023 đến nay</t>
  </si>
  <si>
    <t>22003752</t>
  </si>
  <si>
    <t>22002804</t>
  </si>
  <si>
    <t>22004036</t>
  </si>
  <si>
    <t>22C7-LTM1</t>
  </si>
  <si>
    <t>22004280</t>
  </si>
  <si>
    <t>Huỳnh Khánh</t>
  </si>
  <si>
    <t>22003280</t>
  </si>
  <si>
    <t>22003617</t>
  </si>
  <si>
    <t>Bùi Anh</t>
  </si>
  <si>
    <t>22C7-CCK1</t>
  </si>
  <si>
    <t>Nghỉ đầu năm học 22-23 đến nay</t>
  </si>
  <si>
    <t>22004440</t>
  </si>
  <si>
    <t>22001376</t>
  </si>
  <si>
    <t>Phạm Đình Gia</t>
  </si>
  <si>
    <t>22004281</t>
  </si>
  <si>
    <t>Ngô Thị Bích</t>
  </si>
  <si>
    <t>22C1-QLH1</t>
  </si>
  <si>
    <t>22002976</t>
  </si>
  <si>
    <t>22004647</t>
  </si>
  <si>
    <t>Võ Thị Cẩm</t>
  </si>
  <si>
    <t>22002668</t>
  </si>
  <si>
    <t>22003675</t>
  </si>
  <si>
    <t>Lê Thị Bích</t>
  </si>
  <si>
    <t>22C1-QKS1</t>
  </si>
  <si>
    <t>22003766</t>
  </si>
  <si>
    <t>22005557</t>
  </si>
  <si>
    <t>Đào Nguyễn Minh</t>
  </si>
  <si>
    <t>22004568</t>
  </si>
  <si>
    <t>Đỗ Vinh</t>
  </si>
  <si>
    <t>22002841</t>
  </si>
  <si>
    <t>22C1-QNH1</t>
  </si>
  <si>
    <t>22005577</t>
  </si>
  <si>
    <t>22003147</t>
  </si>
  <si>
    <t>22004833</t>
  </si>
  <si>
    <t>22005664</t>
  </si>
  <si>
    <t>Phố</t>
  </si>
  <si>
    <t>22005556</t>
  </si>
  <si>
    <t>Hoàng Lê Thanh</t>
  </si>
  <si>
    <t>22002482</t>
  </si>
  <si>
    <t>22004877</t>
  </si>
  <si>
    <t>22004517</t>
  </si>
  <si>
    <t>22004920</t>
  </si>
  <si>
    <t>Vượng</t>
  </si>
  <si>
    <t>22C1-TMĐ1</t>
  </si>
  <si>
    <t>22000506</t>
  </si>
  <si>
    <t>22004583</t>
  </si>
  <si>
    <t>Lê Thị Thanh</t>
  </si>
  <si>
    <t>Nhàn</t>
  </si>
  <si>
    <t>22004355</t>
  </si>
  <si>
    <t>22C1-KLB1</t>
  </si>
  <si>
    <t>22001085</t>
  </si>
  <si>
    <t>Trần Hà Quang</t>
  </si>
  <si>
    <t>22004717</t>
  </si>
  <si>
    <t>Nghỉ từ ngày 12/3/2023 đến nay</t>
  </si>
  <si>
    <t>CVHT báo PH - SV nghỉ học</t>
  </si>
  <si>
    <t>22005685</t>
  </si>
  <si>
    <t>22002237</t>
  </si>
  <si>
    <t>22004097</t>
  </si>
  <si>
    <t>Nguyễn Đặng Minh</t>
  </si>
  <si>
    <t>22002362</t>
  </si>
  <si>
    <t>Nghỉ từ ngày 06/3/2023 đến nay</t>
  </si>
  <si>
    <t>Nghỉ từ ngày 28/3/2023 đến nay</t>
  </si>
  <si>
    <t>CBHT đã liên lạc với PH</t>
  </si>
  <si>
    <t>20003703</t>
  </si>
  <si>
    <t>21000007</t>
  </si>
  <si>
    <t>Lê Trương Đăng</t>
  </si>
  <si>
    <t>Nghỉ từ ngày 27/03/2023</t>
  </si>
  <si>
    <t>PH xin cho SV thôi học (Học GDTX)</t>
  </si>
  <si>
    <t>22001309</t>
  </si>
  <si>
    <t>Phùng Vĩnh</t>
  </si>
  <si>
    <t>Nghỉ từ ngày 31/3/2023</t>
  </si>
  <si>
    <t>Sinh viên làm đơn xin thôi học</t>
  </si>
  <si>
    <t>22002605</t>
  </si>
  <si>
    <t>Đinh Đức</t>
  </si>
  <si>
    <t>Nghỉ từ ngày 16/3/2023</t>
  </si>
  <si>
    <t xml:space="preserve">PH xin cho SV thôi học </t>
  </si>
  <si>
    <t>Khoa: May- Thời trang - Bậc đào tạo: Trung cấp</t>
  </si>
  <si>
    <t>21000152</t>
  </si>
  <si>
    <t>Đàm Huỳnh</t>
  </si>
  <si>
    <t>21001704</t>
  </si>
  <si>
    <t>Huỳnh Ngọc Tường</t>
  </si>
  <si>
    <t>Nghỉ từ đầu HKI/22-213 đến nay</t>
  </si>
  <si>
    <t>CVHT nhiều lần gọi điện và gửi Thông báo qua tin nhắn</t>
  </si>
  <si>
    <t>22001956</t>
  </si>
  <si>
    <t>Tô Tuấn</t>
  </si>
  <si>
    <t>22000498</t>
  </si>
  <si>
    <t>Hoàng Ngọc</t>
  </si>
  <si>
    <t>22000964</t>
  </si>
  <si>
    <t>Trương Huỳnh Linh</t>
  </si>
  <si>
    <t>22000963</t>
  </si>
  <si>
    <t>Trương Huỳnh Thanh</t>
  </si>
  <si>
    <t>22001312</t>
  </si>
  <si>
    <t>Hoàng Thanh</t>
  </si>
  <si>
    <t>22000555</t>
  </si>
  <si>
    <t>Hồ Duy</t>
  </si>
  <si>
    <t>22004843</t>
  </si>
  <si>
    <t>21003476</t>
  </si>
  <si>
    <t>21003222</t>
  </si>
  <si>
    <t>Trương Tâm</t>
  </si>
  <si>
    <t>21003420</t>
  </si>
  <si>
    <t>21003615</t>
  </si>
  <si>
    <t>21002942</t>
  </si>
  <si>
    <t>21004204</t>
  </si>
  <si>
    <t>21C1-CCK3</t>
  </si>
  <si>
    <t>PH xin nghỉ từ 23/12/2022</t>
  </si>
  <si>
    <t>PH xin nghỉ từ 29/11/2022</t>
  </si>
  <si>
    <t>21002908</t>
  </si>
  <si>
    <t>21003670</t>
  </si>
  <si>
    <t>22004532</t>
  </si>
  <si>
    <t>22003234</t>
  </si>
  <si>
    <t>Phạm Triều</t>
  </si>
  <si>
    <t>Nghỉ từ ngày 03/11/2022 đến nay</t>
  </si>
  <si>
    <t xml:space="preserve">DANH SÁCH HỌC SINH - SINH VIÊN ĐÃ RÚT HỌC PHÍ 
NĂM HỌC 2022-2023 ( ĐỢT 2) </t>
  </si>
  <si>
    <t>22000953</t>
  </si>
  <si>
    <t>Vũ Tiến Bảo</t>
  </si>
  <si>
    <t>22T4-LTM1</t>
  </si>
  <si>
    <t>22005646</t>
  </si>
  <si>
    <t>22000516</t>
  </si>
  <si>
    <t xml:space="preserve">Vũ Anh </t>
  </si>
  <si>
    <t>Rút học phí ngày 14/09/2022</t>
  </si>
  <si>
    <t>Rút học phí ngày 20/09/2022</t>
  </si>
  <si>
    <t>Rút học phí ngày 16/01/2023</t>
  </si>
  <si>
    <t>Rút học phí ngày 06/09/2022</t>
  </si>
  <si>
    <t>Rút học phí ngày 22/09/2022</t>
  </si>
  <si>
    <t>Rút học phí ngày 01/12/2022</t>
  </si>
  <si>
    <t>Rút học phí ngày 02/11/2022</t>
  </si>
  <si>
    <t>Rút học phí ngày 26/09/2022</t>
  </si>
  <si>
    <t>Rút học phí ngày 13/09/2022</t>
  </si>
  <si>
    <t>Rút học phí ngày 12/09/2022</t>
  </si>
  <si>
    <t>Rút học phí ngày 05/09/2022</t>
  </si>
  <si>
    <t>Rút học phí ngày 14/10/2022</t>
  </si>
  <si>
    <t>Rút học phí ngày 06/01/2023</t>
  </si>
  <si>
    <t>Thành phố Hồ Chí Minh, ngày 10 tháng 4 năm 2023</t>
  </si>
  <si>
    <t xml:space="preserve">DANH SÁCH HỌC SINH - SINH VIÊN ĐÃ RÚT HỌC PHÍ 
NĂM HỌC 2022-2023 ( ĐỢT 3) </t>
  </si>
  <si>
    <t xml:space="preserve">Dương Vỹ </t>
  </si>
  <si>
    <t xml:space="preserve">Võ Minh </t>
  </si>
  <si>
    <t xml:space="preserve">Đức </t>
  </si>
  <si>
    <t>22002977</t>
  </si>
  <si>
    <t>Lê Phạm Thanh</t>
  </si>
  <si>
    <t>22C1-KTD1</t>
  </si>
  <si>
    <t>22000511</t>
  </si>
  <si>
    <t>22004383</t>
  </si>
  <si>
    <t>22C1-TKW1</t>
  </si>
  <si>
    <t>22000103</t>
  </si>
  <si>
    <t xml:space="preserve">Phạm Tấn </t>
  </si>
  <si>
    <t>22004245</t>
  </si>
  <si>
    <t>Huỳnh Tường</t>
  </si>
  <si>
    <t>22004959</t>
  </si>
  <si>
    <t>22C2B-CCK1</t>
  </si>
  <si>
    <t>22004971</t>
  </si>
  <si>
    <t>Lý Thế</t>
  </si>
  <si>
    <t>22004977</t>
  </si>
  <si>
    <t>22005054</t>
  </si>
  <si>
    <t>22C2B-CNÔ1</t>
  </si>
  <si>
    <t>22005747</t>
  </si>
  <si>
    <t>22005062</t>
  </si>
  <si>
    <t>Nguyễn Trần Tiến</t>
  </si>
  <si>
    <t>22005072</t>
  </si>
  <si>
    <t>22005096</t>
  </si>
  <si>
    <t>22004996</t>
  </si>
  <si>
    <t>Lâm Hải</t>
  </si>
  <si>
    <t>22C2B-CTM1</t>
  </si>
  <si>
    <t>22004998</t>
  </si>
  <si>
    <t>22005000</t>
  </si>
  <si>
    <t>22005001</t>
  </si>
  <si>
    <t>Phạm Hải</t>
  </si>
  <si>
    <t>22005008</t>
  </si>
  <si>
    <t>22005728</t>
  </si>
  <si>
    <t>Nguyễn Phan</t>
  </si>
  <si>
    <t>22005013</t>
  </si>
  <si>
    <t>Chí Trương</t>
  </si>
  <si>
    <t>22005761</t>
  </si>
  <si>
    <t>Biêu</t>
  </si>
  <si>
    <t>22C2B-ĐCN1</t>
  </si>
  <si>
    <t>22005147</t>
  </si>
  <si>
    <t>22005149</t>
  </si>
  <si>
    <t>22005164</t>
  </si>
  <si>
    <t>22005766</t>
  </si>
  <si>
    <t>22005169</t>
  </si>
  <si>
    <t>Trưởng</t>
  </si>
  <si>
    <t>22005776</t>
  </si>
  <si>
    <t>22005549</t>
  </si>
  <si>
    <t xml:space="preserve">Nguyễn Thị Mai </t>
  </si>
  <si>
    <t>22C2B-KTD1</t>
  </si>
  <si>
    <t>22005260</t>
  </si>
  <si>
    <t>22C2B-LĐL1</t>
  </si>
  <si>
    <t>22005262</t>
  </si>
  <si>
    <t>Nguyễn Phạm Hoàng</t>
  </si>
  <si>
    <t>22005289</t>
  </si>
  <si>
    <t>22C2B-LTM1</t>
  </si>
  <si>
    <t>22005309</t>
  </si>
  <si>
    <t>Tô Anh</t>
  </si>
  <si>
    <t>22005843</t>
  </si>
  <si>
    <t>22C2B-QTM1</t>
  </si>
  <si>
    <t>22005410</t>
  </si>
  <si>
    <t>22005411</t>
  </si>
  <si>
    <t>22005419</t>
  </si>
  <si>
    <t>Dung Kiến</t>
  </si>
  <si>
    <t>22005844</t>
  </si>
  <si>
    <t>22005421</t>
  </si>
  <si>
    <t>Nguyễn Quang Trí</t>
  </si>
  <si>
    <t>22005431</t>
  </si>
  <si>
    <t>Nguyễn Vi Bảo</t>
  </si>
  <si>
    <t>22C2B-TCD1</t>
  </si>
  <si>
    <t>22005436</t>
  </si>
  <si>
    <t>Rút học phí vì lý do Không học liên thông</t>
  </si>
  <si>
    <t>Rút học phí ngày 06/10/2022
SV mất do bệnh sốt xuất huyết</t>
  </si>
  <si>
    <t>Rút học phí ngày 24/10/2022</t>
  </si>
  <si>
    <t>Rút học phí ngày 23/09/2022</t>
  </si>
  <si>
    <t>Rút học phí ngày 02/12/2022</t>
  </si>
  <si>
    <t>Rút học phí ngày 12/10/2022</t>
  </si>
  <si>
    <t>Rút học phí ngày 28/10/2022</t>
  </si>
  <si>
    <t>Rút học phí ngày 07/10/2022</t>
  </si>
  <si>
    <t>Rút học phí ngày 26/10/2022</t>
  </si>
  <si>
    <t>Rút học phí ngày 24/11/2022</t>
  </si>
  <si>
    <t>Rút học phí ngày 21/11/2022</t>
  </si>
  <si>
    <t>Rút học phí ngày 12/12/2022</t>
  </si>
  <si>
    <t>Rút học phí ngày 14/11/2022</t>
  </si>
  <si>
    <t>Rút học phí ngày 29/3/2023</t>
  </si>
  <si>
    <t>Rút học phí ngày 27/3/2023</t>
  </si>
  <si>
    <t>Rút học phí ngày 22/3/2023</t>
  </si>
  <si>
    <t>Rút học phí ngày 05/4/2023</t>
  </si>
  <si>
    <t>Rút học phí ngày 10/02/2023</t>
  </si>
  <si>
    <t>Rút học phí ngày 28/11/2022</t>
  </si>
  <si>
    <t>19 SV Trung cấp</t>
  </si>
  <si>
    <t>09 SV TC, 38 SC CĐ, 76 SV LTCĐ</t>
  </si>
  <si>
    <t>Rút học phí ngày 06/02/2023</t>
  </si>
  <si>
    <t>Rút học phí ngày 06/9/2022</t>
  </si>
  <si>
    <t>Rút học phí ngày 26/9/2022</t>
  </si>
  <si>
    <t>Rút học phí ngày 22/9/2022</t>
  </si>
  <si>
    <t>Rút học phi ngày 12/12/2022</t>
  </si>
  <si>
    <t>Không học liên thông</t>
  </si>
  <si>
    <t>Nguyễn Thị Mai</t>
  </si>
  <si>
    <t>Rút học phí ngày29/3/2023</t>
  </si>
  <si>
    <t>22000752</t>
  </si>
  <si>
    <t>Rút học phí ngày 13/9/2022</t>
  </si>
  <si>
    <t>409/QÐ-LTT-TTGD_30/7/2022</t>
  </si>
  <si>
    <t>22003948</t>
  </si>
  <si>
    <t>22004699</t>
  </si>
  <si>
    <t>22004501</t>
  </si>
  <si>
    <t>Diệp Lý</t>
  </si>
  <si>
    <t>22003595</t>
  </si>
  <si>
    <t>22004922</t>
  </si>
  <si>
    <t>Phạm Vũ Quang</t>
  </si>
  <si>
    <t>22004660</t>
  </si>
  <si>
    <t>22003548</t>
  </si>
  <si>
    <t>22004669</t>
  </si>
  <si>
    <t>Thuấn</t>
  </si>
  <si>
    <t>22004659</t>
  </si>
  <si>
    <t>Tăng Bảo</t>
  </si>
  <si>
    <t>22004698</t>
  </si>
  <si>
    <t>22004865</t>
  </si>
  <si>
    <t>Lưu Diệu</t>
  </si>
  <si>
    <t>22004806</t>
  </si>
  <si>
    <t>Đào Gia</t>
  </si>
  <si>
    <t>22004546</t>
  </si>
  <si>
    <t>Trần Đình Quang</t>
  </si>
  <si>
    <t>22003786</t>
  </si>
  <si>
    <t>22004506</t>
  </si>
  <si>
    <t>Đỗ Hoài</t>
  </si>
  <si>
    <t>22005663</t>
  </si>
  <si>
    <t>22003757</t>
  </si>
  <si>
    <t>Nghỉ từ ngày 20/01/2023 đến nay</t>
  </si>
  <si>
    <t>22002833</t>
  </si>
  <si>
    <t>22004200</t>
  </si>
  <si>
    <t>Hà Phạm Gia</t>
  </si>
  <si>
    <t>22004172</t>
  </si>
  <si>
    <t>Nguyễn Trung Thành</t>
  </si>
  <si>
    <t>22C1-CMT1</t>
  </si>
  <si>
    <t>22004668</t>
  </si>
  <si>
    <t>22005559</t>
  </si>
  <si>
    <t>Huỳnh Chấn</t>
  </si>
  <si>
    <t>22003651</t>
  </si>
  <si>
    <t>22003213</t>
  </si>
  <si>
    <t>Hồ Nguyễn Duy</t>
  </si>
  <si>
    <t>22004870</t>
  </si>
  <si>
    <t>Tô Tấn</t>
  </si>
  <si>
    <t>22003483</t>
  </si>
  <si>
    <t>Phạm Hồ Thanh</t>
  </si>
  <si>
    <t>22001175</t>
  </si>
  <si>
    <t>Phạm Nhất</t>
  </si>
  <si>
    <t>Nghỉ từ ngày 10/4/2023</t>
  </si>
  <si>
    <t>PH vào trường xin cho SV thôi học</t>
  </si>
  <si>
    <t>Tháng: 4/2023 - Năm học 2022-2023</t>
  </si>
  <si>
    <t>20000436</t>
  </si>
  <si>
    <t>Hồ Phương</t>
  </si>
  <si>
    <t>21004341</t>
  </si>
  <si>
    <t>CVHT đã thông báo đến PH</t>
  </si>
  <si>
    <t>22005693</t>
  </si>
  <si>
    <t>22004595</t>
  </si>
  <si>
    <t>22003964</t>
  </si>
  <si>
    <t>22001479</t>
  </si>
  <si>
    <t>Nghỉ từ ngày 10/02/2023 đến nay</t>
  </si>
  <si>
    <t>22002884</t>
  </si>
  <si>
    <t>Phan Kim</t>
  </si>
  <si>
    <t>22004684</t>
  </si>
  <si>
    <t>20006703</t>
  </si>
  <si>
    <t>Phan Thị Nữ</t>
  </si>
  <si>
    <t>22004100</t>
  </si>
  <si>
    <t>Thang Minh</t>
  </si>
  <si>
    <t>22004274</t>
  </si>
  <si>
    <t>22003906</t>
  </si>
  <si>
    <t>Nghỉ từ ngày 09/12/2022 đến nay</t>
  </si>
  <si>
    <t>22004645</t>
  </si>
  <si>
    <t>21001671</t>
  </si>
  <si>
    <t>21001672</t>
  </si>
  <si>
    <t>21002540</t>
  </si>
  <si>
    <t>Bùi Hữu</t>
  </si>
  <si>
    <t>21004194</t>
  </si>
  <si>
    <t>Lâm Gia</t>
  </si>
  <si>
    <t>21002457</t>
  </si>
  <si>
    <t>21001470</t>
  </si>
  <si>
    <t>Đoàn Hoài</t>
  </si>
  <si>
    <t>21001592</t>
  </si>
  <si>
    <t>21004182</t>
  </si>
  <si>
    <t>21002104</t>
  </si>
  <si>
    <t>21C1-CCK2</t>
  </si>
  <si>
    <t>BL.KQHT.07/12/2022_Điều trị bệnh (TrC)</t>
  </si>
  <si>
    <t>05 TC, 28 CĐ tự ý nghỉ; 09 CĐ Rút học phí</t>
  </si>
  <si>
    <t>20 TC, 72 CĐ Tự ý nghỉ; 15 CĐ Rút học phí</t>
  </si>
  <si>
    <t>01 TC, 85 CĐ tự ý nghỉ; 12 CĐ Rút học phí</t>
  </si>
  <si>
    <t>04 TC, 43 CĐ Tự ý nghỉ; 03 TC, 12 CĐ Rút học phí</t>
  </si>
  <si>
    <t>09 TC, 34 CĐ tự ý nghỉ; 11 CĐ Rút học phí</t>
  </si>
  <si>
    <t>12 TC, 18 Tự ý nghỉ; 05 Rút học phí</t>
  </si>
  <si>
    <t>08 TC, 42 CĐ tự ý nghỉ; 06 CĐ Rút học phí</t>
  </si>
  <si>
    <t>(Kèm theo Quyết định số 202/QĐ-LTT-TTGD ngày 25 tháng 4 năm 2023
 của Trường Cao đẳng Lý Tự Trọng Thành phố Hồ Chí Minh)</t>
  </si>
  <si>
    <t>202/QĐ-LTT-TTGD_25/4/2023</t>
  </si>
  <si>
    <t>198/QĐ-LTT-TTGD_25/4/2023</t>
  </si>
  <si>
    <t>(Kèm theo Quyết định số 198/QĐ-LTT-TTGD ngày 25 tháng 4 năm 2023
 của Trường Cao đẳng Lý Tự Trọng Thành phố Hồ Chí Minh)</t>
  </si>
  <si>
    <t>200/QĐ-LTT-TTGD_25/4/2023</t>
  </si>
  <si>
    <t>(Kèm theo Quyết định số 200/QĐ-LTT-TTGD ngày 25 tháng 4 năm 2023
 của Trường Cao đẳng Lý Tự Trọng Thành phố Hồ Chí Minh)</t>
  </si>
  <si>
    <t>(Kèm theo Quyết định số 201/QĐ-LTT-TTGD ngày 25 tháng 4 năm 2023
 của Trường Cao đẳng Lý Tự Trọng Thành phố Hồ Chí Minh)</t>
  </si>
  <si>
    <t>201/QĐ-LTT-TTGD_25/4/2023</t>
  </si>
  <si>
    <t>(Kèm theo Quyết định số 203/QĐ-LTT-TTGD ngày 25 tháng 4 năm 2023
 của Trường Cao đẳng Lý Tự Trọng Thành phố Hồ Chí Minh)</t>
  </si>
  <si>
    <t>203/QĐ-LTT-TTGD_25/4/2023</t>
  </si>
  <si>
    <t>(Kèm theo Quyết định số 199/QĐ-LTT-TTGD ngày 25 tháng 4 năm 2023
 của Trường Cao đẳng Lý Tự Trọng Thành phố Hồ Chí Minh)</t>
  </si>
  <si>
    <t>199/QĐ-LTT-TTGD_25/4/2023</t>
  </si>
  <si>
    <t>(Kèm theo Quyết định số 205/QĐ-LTT-TTGD ngày 25 tháng 4 năm 2023
 của Trường Cao đẳng Lý Tự Trọng Thành phố Hồ Chí Minh)</t>
  </si>
  <si>
    <t>205/QĐ-LTT-TTGD_25/4/2023</t>
  </si>
  <si>
    <t>(Kèm theo Quyết định số 204/QĐ-LTT-TTGD ngày 25 tháng 4 năm 2023
 của Trường Cao đẳng Lý Tự Trọng Thành phố Hồ Chí Minh)</t>
  </si>
  <si>
    <t>204/QĐ-LTT-TTGD_25/4/2023</t>
  </si>
  <si>
    <t>Cập nhật PM ngày 25/4/2023</t>
  </si>
  <si>
    <t>DANH SÁCH ĐỀ NGHỊ CHUYỂN TRẠNG THÁI TẠM NGƯNG HỌC
THÁNG 5/ NĂM 2023</t>
  </si>
  <si>
    <t>21000262</t>
  </si>
  <si>
    <t>Từ Hoàng Ngọc</t>
  </si>
  <si>
    <t>21002836</t>
  </si>
  <si>
    <t>Nghỉ từ ngày 20/4/2023 đến nay</t>
  </si>
  <si>
    <t>22002650</t>
  </si>
  <si>
    <t>Võ Kim Diễm</t>
  </si>
  <si>
    <t>22002389</t>
  </si>
  <si>
    <t>Lâm Nguyễn Quỳnh</t>
  </si>
  <si>
    <t>22002799</t>
  </si>
  <si>
    <t>Tiết Trần Thuỳ</t>
  </si>
  <si>
    <t>22002208</t>
  </si>
  <si>
    <t>Phạm Mai Thủy</t>
  </si>
  <si>
    <t>22001280</t>
  </si>
  <si>
    <t>Trịnh Trần Ái</t>
  </si>
  <si>
    <t>22T4-QDL1</t>
  </si>
  <si>
    <t>DANH SÁCH ĐỀ NGHỊ TẠM NGƯNG HỌC ĐỐI VỚI SINH VIÊN TỰ Ý NGHỈ HỌC
THÁNG 5/NĂM 2023</t>
  </si>
  <si>
    <t>22000973</t>
  </si>
  <si>
    <t>Phan Thị Thu</t>
  </si>
  <si>
    <t>22000948</t>
  </si>
  <si>
    <t>22001493</t>
  </si>
  <si>
    <t>Đỗ Thị Ánh</t>
  </si>
  <si>
    <t>Tuyết</t>
  </si>
  <si>
    <t>22004105</t>
  </si>
  <si>
    <t>Thái Minh</t>
  </si>
  <si>
    <t>22003968</t>
  </si>
  <si>
    <t>22004010</t>
  </si>
  <si>
    <t>22002350</t>
  </si>
  <si>
    <t>Trần Ngọc Thủy</t>
  </si>
  <si>
    <t>Gọi điện cho PH không được</t>
  </si>
  <si>
    <t>22005292</t>
  </si>
  <si>
    <t>22005294</t>
  </si>
  <si>
    <t>Phan Mậu</t>
  </si>
  <si>
    <t>22005315</t>
  </si>
  <si>
    <t>22005317</t>
  </si>
  <si>
    <t>Hồ Đắc</t>
  </si>
  <si>
    <t>22005319</t>
  </si>
  <si>
    <t>Trần Ngọc Thành</t>
  </si>
  <si>
    <t>22005325</t>
  </si>
  <si>
    <t>Nguyễn Lê Hiếu</t>
  </si>
  <si>
    <t>22005802</t>
  </si>
  <si>
    <t>22005653</t>
  </si>
  <si>
    <t>22005811</t>
  </si>
  <si>
    <t>Lương Tuyết</t>
  </si>
  <si>
    <t>22005375</t>
  </si>
  <si>
    <t>Nghỉ từ tháng 09/2022 đến nay</t>
  </si>
  <si>
    <t>21000504</t>
  </si>
  <si>
    <t>Hồ Lê Thái</t>
  </si>
  <si>
    <t>21000316</t>
  </si>
  <si>
    <t>21000513</t>
  </si>
  <si>
    <t>Hoàng Anh</t>
  </si>
  <si>
    <t>CVHT đã xác minh với PH</t>
  </si>
  <si>
    <t>21000533</t>
  </si>
  <si>
    <t>21001350</t>
  </si>
  <si>
    <t>21000607</t>
  </si>
  <si>
    <t>21000403</t>
  </si>
  <si>
    <t>21001101</t>
  </si>
  <si>
    <t>Nghỉ từ đầu tháng 02/2023 đến nay</t>
  </si>
  <si>
    <t>Nghỉ từ đầu tháng 4/2023 đến nay</t>
  </si>
  <si>
    <t>22001183</t>
  </si>
  <si>
    <t>Phạm Thế</t>
  </si>
  <si>
    <t>22000493</t>
  </si>
  <si>
    <t>Nghỉ từ HKII/22-23 đến nay</t>
  </si>
  <si>
    <t>Xin thôi học định cư nước ngoài</t>
  </si>
  <si>
    <t>Nghỉ đi làm cùng anh trai</t>
  </si>
  <si>
    <t>22002309</t>
  </si>
  <si>
    <t>Dương Hoàng Kỳ</t>
  </si>
  <si>
    <t>22002299</t>
  </si>
  <si>
    <t>22001669</t>
  </si>
  <si>
    <t>22001846</t>
  </si>
  <si>
    <t>22002251</t>
  </si>
  <si>
    <t>Châu Kiến</t>
  </si>
  <si>
    <t>22002491</t>
  </si>
  <si>
    <t>22002513</t>
  </si>
  <si>
    <t>22002585</t>
  </si>
  <si>
    <t>Đậu Trọng</t>
  </si>
  <si>
    <t>Nghỉ đầu tháng 01/2023 đến nay</t>
  </si>
  <si>
    <t>22002926</t>
  </si>
  <si>
    <t>Biển</t>
  </si>
  <si>
    <t>22003142</t>
  </si>
  <si>
    <t>Nguyễn Trang</t>
  </si>
  <si>
    <t>Chủ</t>
  </si>
  <si>
    <t>22002993</t>
  </si>
  <si>
    <t>Đỗ Chơn</t>
  </si>
  <si>
    <t>22003104</t>
  </si>
  <si>
    <t>Huỳnh Trúc</t>
  </si>
  <si>
    <t>22003128</t>
  </si>
  <si>
    <t>22002913</t>
  </si>
  <si>
    <t>Phạm Chiến</t>
  </si>
  <si>
    <t>Nghỉ từ tháng 4/2023 đến nay</t>
  </si>
  <si>
    <t>22003454</t>
  </si>
  <si>
    <t>Lê Hoàng Ngọc</t>
  </si>
  <si>
    <t>22003684</t>
  </si>
  <si>
    <t>Trần Nguyễn</t>
  </si>
  <si>
    <t>22003627</t>
  </si>
  <si>
    <t>Võ Nguyễn Anh</t>
  </si>
  <si>
    <t>22003681</t>
  </si>
  <si>
    <t>22003585</t>
  </si>
  <si>
    <t>Phùng Đức</t>
  </si>
  <si>
    <t>22003601</t>
  </si>
  <si>
    <t>22003443</t>
  </si>
  <si>
    <t>22003834</t>
  </si>
  <si>
    <t>22003831</t>
  </si>
  <si>
    <t>22003746</t>
  </si>
  <si>
    <t>22003935</t>
  </si>
  <si>
    <t>22003764</t>
  </si>
  <si>
    <t>22003789</t>
  </si>
  <si>
    <t>Phing Ha</t>
  </si>
  <si>
    <t>22004278</t>
  </si>
  <si>
    <t>22002108</t>
  </si>
  <si>
    <t>22004136</t>
  </si>
  <si>
    <t>Sùng Đức</t>
  </si>
  <si>
    <t>22003999</t>
  </si>
  <si>
    <t>22004119</t>
  </si>
  <si>
    <t>Thái Tăng Nguyễn</t>
  </si>
  <si>
    <t>Tứ</t>
  </si>
  <si>
    <t>22004255</t>
  </si>
  <si>
    <t>22004076</t>
  </si>
  <si>
    <t>22001287</t>
  </si>
  <si>
    <t>22002740</t>
  </si>
  <si>
    <t>Châu Trần Châu</t>
  </si>
  <si>
    <t>22002723</t>
  </si>
  <si>
    <t>22001240</t>
  </si>
  <si>
    <t>Đoàn Gia</t>
  </si>
  <si>
    <t>22003143</t>
  </si>
  <si>
    <t>22001910</t>
  </si>
  <si>
    <t>Nghỉ từ tháng 3/2023 đến nay</t>
  </si>
  <si>
    <t>22002846</t>
  </si>
  <si>
    <t>Nguyễn Hoàng Thành</t>
  </si>
  <si>
    <t>22C6-CNÔ1</t>
  </si>
  <si>
    <t>22005112</t>
  </si>
  <si>
    <t>Lương Thiện</t>
  </si>
  <si>
    <t>22005679</t>
  </si>
  <si>
    <t>22003855</t>
  </si>
  <si>
    <t>22005750</t>
  </si>
  <si>
    <t>Ngô Vũ Hoàng</t>
  </si>
  <si>
    <t>22002861</t>
  </si>
  <si>
    <t>Nguyễn Châu Hoàng</t>
  </si>
  <si>
    <t>22002849</t>
  </si>
  <si>
    <t>22002781</t>
  </si>
  <si>
    <t>22002872</t>
  </si>
  <si>
    <t>22003263</t>
  </si>
  <si>
    <t>22004084</t>
  </si>
  <si>
    <t>22003251</t>
  </si>
  <si>
    <t>22003366</t>
  </si>
  <si>
    <t>22002651</t>
  </si>
  <si>
    <t>22003385</t>
  </si>
  <si>
    <t>Trần Ninh</t>
  </si>
  <si>
    <t>22002699</t>
  </si>
  <si>
    <t>Đinh Phước</t>
  </si>
  <si>
    <t>Nghỉ từ ngày 12/5/2023 đến nay</t>
  </si>
  <si>
    <t>22004075</t>
  </si>
  <si>
    <t>Đã gửi tin nhắn SMS về gia đình</t>
  </si>
  <si>
    <t>22005055</t>
  </si>
  <si>
    <t>Mach</t>
  </si>
  <si>
    <t>Arafin</t>
  </si>
  <si>
    <t>22005060</t>
  </si>
  <si>
    <t>Vũ Quang</t>
  </si>
  <si>
    <t>22004918</t>
  </si>
  <si>
    <t>22004897</t>
  </si>
  <si>
    <t>Dư Minh</t>
  </si>
  <si>
    <t>22005065</t>
  </si>
  <si>
    <t>22005748</t>
  </si>
  <si>
    <t>22005071</t>
  </si>
  <si>
    <t>Hà Văn</t>
  </si>
  <si>
    <t>22005743</t>
  </si>
  <si>
    <t>Bành Nguyễn Cao</t>
  </si>
  <si>
    <t>22005085</t>
  </si>
  <si>
    <t>22004913</t>
  </si>
  <si>
    <t>22005088</t>
  </si>
  <si>
    <t>Trần Phạm Minh</t>
  </si>
  <si>
    <t>22005745</t>
  </si>
  <si>
    <t>Giang Lê Đức</t>
  </si>
  <si>
    <t>22005090</t>
  </si>
  <si>
    <t>Thiệu</t>
  </si>
  <si>
    <t>22005091</t>
  </si>
  <si>
    <t>Nguyễn Lê Cường</t>
  </si>
  <si>
    <t>22005092</t>
  </si>
  <si>
    <t>22005093</t>
  </si>
  <si>
    <t>22005746</t>
  </si>
  <si>
    <t>22005077</t>
  </si>
  <si>
    <t>22002679</t>
  </si>
  <si>
    <t>Võ Hoàng Kỳ</t>
  </si>
  <si>
    <t>22005637</t>
  </si>
  <si>
    <t>22005148</t>
  </si>
  <si>
    <t>22005155</t>
  </si>
  <si>
    <t>22005767</t>
  </si>
  <si>
    <t>22005171</t>
  </si>
  <si>
    <t>BGH Duyệt cho HL.15/5/2023</t>
  </si>
  <si>
    <t>22002127</t>
  </si>
  <si>
    <t>Nguyễn Quỳnh</t>
  </si>
  <si>
    <t>22002634</t>
  </si>
  <si>
    <t>Lê Ngọc Quốc</t>
  </si>
  <si>
    <t>22005781</t>
  </si>
  <si>
    <t>Trần Hà Kiều</t>
  </si>
  <si>
    <t>22005209</t>
  </si>
  <si>
    <t>22005213</t>
  </si>
  <si>
    <t>Phan Nguyễn Ánh</t>
  </si>
  <si>
    <t>22005215</t>
  </si>
  <si>
    <t>22005223</t>
  </si>
  <si>
    <t>22005778</t>
  </si>
  <si>
    <t>Đào Bảo</t>
  </si>
  <si>
    <t>22005226</t>
  </si>
  <si>
    <t>Phan Thị Diễm</t>
  </si>
  <si>
    <t>22005233</t>
  </si>
  <si>
    <t>Ong Ái</t>
  </si>
  <si>
    <t>22005785</t>
  </si>
  <si>
    <t>Đào Thị Hoa</t>
  </si>
  <si>
    <t>22005239</t>
  </si>
  <si>
    <t>Thế</t>
  </si>
  <si>
    <t>22005250</t>
  </si>
  <si>
    <t>Nghỉ từ ngày 24/4/2023 đến nay</t>
  </si>
  <si>
    <t>22005203</t>
  </si>
  <si>
    <t>Vũ Thanh</t>
  </si>
  <si>
    <t>22005889</t>
  </si>
  <si>
    <t>Nghỉ từ tháng 03/2023 đến nay</t>
  </si>
  <si>
    <t>22000989</t>
  </si>
  <si>
    <t>Trần Thị Mai</t>
  </si>
  <si>
    <t>22002156</t>
  </si>
  <si>
    <t>22001416</t>
  </si>
  <si>
    <t>22001054</t>
  </si>
  <si>
    <t>22002292</t>
  </si>
  <si>
    <t>Trần Thị Diễm</t>
  </si>
  <si>
    <t>22003171</t>
  </si>
  <si>
    <t>22002274</t>
  </si>
  <si>
    <t>Võ Phụng</t>
  </si>
  <si>
    <t>22001487</t>
  </si>
  <si>
    <t>Nguyễn Lâm Yến</t>
  </si>
  <si>
    <t>22001798</t>
  </si>
  <si>
    <t>22005599</t>
  </si>
  <si>
    <t>Đặng Ngọc Thúy</t>
  </si>
  <si>
    <t>22T4-QKS1</t>
  </si>
  <si>
    <t>Nghỉ từ giữa HKII/22-23 đến nay</t>
  </si>
  <si>
    <t>Gọi điện và gửi tin nhắn cho PH</t>
  </si>
  <si>
    <t>22002729</t>
  </si>
  <si>
    <t>Phạm Nguyễn Cao</t>
  </si>
  <si>
    <t>22003097</t>
  </si>
  <si>
    <t>Nghỉ từ ngày 25/4/2023 đến nay</t>
  </si>
  <si>
    <t>PH đã làm đơn xin cho SV nghỉ</t>
  </si>
  <si>
    <t>22003944</t>
  </si>
  <si>
    <t>22004451</t>
  </si>
  <si>
    <t>Chu Hoàng</t>
  </si>
  <si>
    <t>22003520</t>
  </si>
  <si>
    <t>Phạm Thị Minh</t>
  </si>
  <si>
    <t>Nguyệt</t>
  </si>
  <si>
    <t>22004445</t>
  </si>
  <si>
    <t>Lê Thị Hoài</t>
  </si>
  <si>
    <t>22002999</t>
  </si>
  <si>
    <t>22001496</t>
  </si>
  <si>
    <t>22001138</t>
  </si>
  <si>
    <t>Nghỉ từ ngày 14/4/2023 đến nay</t>
  </si>
  <si>
    <t>22004688</t>
  </si>
  <si>
    <t>Danh Bình</t>
  </si>
  <si>
    <t>22004118</t>
  </si>
  <si>
    <t>22003841</t>
  </si>
  <si>
    <t>22004299</t>
  </si>
  <si>
    <t>Vũ Nguyễn Hoàng</t>
  </si>
  <si>
    <t>22002890</t>
  </si>
  <si>
    <t>Nguyễn Tâm</t>
  </si>
  <si>
    <t>22003603</t>
  </si>
  <si>
    <t>Phạm Nguyễn Duy</t>
  </si>
  <si>
    <t>Lập</t>
  </si>
  <si>
    <t>22003201</t>
  </si>
  <si>
    <t>Trần Huệ</t>
  </si>
  <si>
    <t>22004567</t>
  </si>
  <si>
    <t>Lê Huy</t>
  </si>
  <si>
    <t>Thuật</t>
  </si>
  <si>
    <t>22003792</t>
  </si>
  <si>
    <t>19001966</t>
  </si>
  <si>
    <t>Phạm Phước</t>
  </si>
  <si>
    <t>19002251</t>
  </si>
  <si>
    <t>Vũ Nhật</t>
  </si>
  <si>
    <t>19C4-CNÔ1</t>
  </si>
  <si>
    <t>22001791</t>
  </si>
  <si>
    <t>Châu Anh</t>
  </si>
  <si>
    <t>22005703</t>
  </si>
  <si>
    <t>Đỗ Ngọc Thùy</t>
  </si>
  <si>
    <t>22000676</t>
  </si>
  <si>
    <t>Sơn Thị Thúy</t>
  </si>
  <si>
    <t>22003264</t>
  </si>
  <si>
    <t>Đinh Hoàng Minh</t>
  </si>
  <si>
    <t>22001171</t>
  </si>
  <si>
    <t>Thuyền</t>
  </si>
  <si>
    <t>22002725</t>
  </si>
  <si>
    <t>22005866</t>
  </si>
  <si>
    <t>Phạm Nguyễn Hoàng</t>
  </si>
  <si>
    <t>22005861</t>
  </si>
  <si>
    <t>22005862</t>
  </si>
  <si>
    <t>Phan Thị Thanh</t>
  </si>
  <si>
    <t>22004960</t>
  </si>
  <si>
    <t>22004961</t>
  </si>
  <si>
    <t>Phan Trần</t>
  </si>
  <si>
    <t>22005716</t>
  </si>
  <si>
    <t>Nguyễn Hoàn</t>
  </si>
  <si>
    <t>22004968</t>
  </si>
  <si>
    <t>22005628</t>
  </si>
  <si>
    <t>22005719</t>
  </si>
  <si>
    <t>22004978</t>
  </si>
  <si>
    <t>22005725</t>
  </si>
  <si>
    <t>Nguyễn Gia Hoài</t>
  </si>
  <si>
    <t>22005731</t>
  </si>
  <si>
    <t>22005003</t>
  </si>
  <si>
    <t>22005572</t>
  </si>
  <si>
    <t>22005007</t>
  </si>
  <si>
    <t>22001937</t>
  </si>
  <si>
    <t>Vũ Bá Xuân</t>
  </si>
  <si>
    <t>Hạo</t>
  </si>
  <si>
    <t>22001874</t>
  </si>
  <si>
    <t>Vũ Khôi</t>
  </si>
  <si>
    <t>Nghỉ từ ngày 20/03/2023 đến nay</t>
  </si>
  <si>
    <t>22005787</t>
  </si>
  <si>
    <t>22005790</t>
  </si>
  <si>
    <t>22005267</t>
  </si>
  <si>
    <t>Trịnh Huỳnh Minh</t>
  </si>
  <si>
    <t>22005792</t>
  </si>
  <si>
    <t>22004510</t>
  </si>
  <si>
    <t>Hoàng Thùy Mỹ</t>
  </si>
  <si>
    <t>22002393</t>
  </si>
  <si>
    <t>Ngô Lê</t>
  </si>
  <si>
    <t>22004332</t>
  </si>
  <si>
    <t>22002260</t>
  </si>
  <si>
    <t>Gọi điện nhiều lần không được</t>
  </si>
  <si>
    <t>Tháng: 5/2023 - Năm học 2022-2023</t>
  </si>
  <si>
    <t>Khoa Ngoại Ngữ</t>
  </si>
  <si>
    <t>CVHT đã báo Phụ huynh</t>
  </si>
  <si>
    <t>Phụ huynh báo chi SV nghỉ</t>
  </si>
  <si>
    <t>Khoa: Ngoại ngữ - Bậc đào tạo: Trung cấp và Cao đẳng</t>
  </si>
  <si>
    <t>(Kèm theo Quyết định số  298/QĐ-LTT-TTGD ngày 29 tháng 5 năm 2023
 của Trường Cao đẳng Lý Tự Trọng Thành phố Hồ Chí Minh)</t>
  </si>
  <si>
    <t>Cập nhật PM ngày 29/5/2023</t>
  </si>
  <si>
    <t>298/QĐ-LTT-TTGD_29/5/2023</t>
  </si>
  <si>
    <t>(Kèm theo Quyết định số  299/QĐ-LTT-TTGD ngày 29 tháng 5 năm 2023
 của Trường Cao đẳng Lý Tự Trọng Thành phố Hồ Chí Minh)</t>
  </si>
  <si>
    <t>299/QĐ-LTT-TTGD_29/5/2023</t>
  </si>
  <si>
    <t>(Kèm theo Quyết định số  301/QĐ-LTT-TTGD ngày 29 tháng 5 năm 2023
 của Trường Cao đẳng Lý Tự Trọng Thành phố Hồ Chí Minh)</t>
  </si>
  <si>
    <t>301/QĐ-LTT-TTGD_29/5/2023</t>
  </si>
  <si>
    <t>(Kèm theo Quyết định số 302/QĐ-LTT-TTGD ngày 29 tháng 5 năm 2023
 của Trường Cao đẳng Lý Tự Trọng Thành phố Hồ Chí Minh)</t>
  </si>
  <si>
    <t>302/QĐ-LTT-TTGD_29/5/2023</t>
  </si>
  <si>
    <t>(Kèm theo Quyết định số 303/QĐ-LTT-TTGD ngày 29 tháng 5 năm 2023
 của Trường Cao đẳng Lý Tự Trọng Thành phố Hồ Chí Minh)</t>
  </si>
  <si>
    <t>303/QĐ-LTT-TTGD_29/5/2023</t>
  </si>
  <si>
    <t>(Kèm theo Quyết định số 300/QĐ-LTT-TTGD ngày 29 tháng 5 năm 2023
 của Trường Cao đẳng Lý Tự Trọng Thành phố Hồ Chí Minh)</t>
  </si>
  <si>
    <t>300/QĐ-LTT-TTGD_29/5/2023</t>
  </si>
  <si>
    <t>(Kèm theo Quyết định số 304/QĐ-LTT-TTGD ngày 29 tháng 5 năm 2023
 của Trường Cao đẳng Lý Tự Trọng Thành phố Hồ Chí Minh)</t>
  </si>
  <si>
    <t>304/QĐ-LTT-TTGD_29/5/2023</t>
  </si>
  <si>
    <t>DANH SÁCH ĐỀ NGHỊ CHUYỂN TRẠNG THÁI TẠM NGƯNG HỌC
THÁNG 6/ NĂM 2023</t>
  </si>
  <si>
    <t>21000055</t>
  </si>
  <si>
    <t>Hà Quang Bảo</t>
  </si>
  <si>
    <t>DANH SÁCH ĐỀ NGHỊ TẠM NGƯNG HỌC ĐỐI VỚI SINH VIÊN TỰ Ý NGHỈ HỌC
THÁNG 6/NĂM 2023</t>
  </si>
  <si>
    <t>22002435</t>
  </si>
  <si>
    <t>Tô Ngọc</t>
  </si>
  <si>
    <t>22002228</t>
  </si>
  <si>
    <t>22001963</t>
  </si>
  <si>
    <t>22005406</t>
  </si>
  <si>
    <t>Nguyễn Nhất</t>
  </si>
  <si>
    <t>22005408</t>
  </si>
  <si>
    <t>22005420</t>
  </si>
  <si>
    <t>22004282</t>
  </si>
  <si>
    <t>22002697</t>
  </si>
  <si>
    <t>22005019</t>
  </si>
  <si>
    <t>22005735</t>
  </si>
  <si>
    <t>22005023</t>
  </si>
  <si>
    <t>22005734</t>
  </si>
  <si>
    <t>Chương Thạch</t>
  </si>
  <si>
    <t>22C2B-CMT1</t>
  </si>
  <si>
    <t>22005796</t>
  </si>
  <si>
    <t>22005797</t>
  </si>
  <si>
    <t>Phạm Nguyễn Thanh</t>
  </si>
  <si>
    <t>22005798</t>
  </si>
  <si>
    <t>Nguyễn Bùi Khánh</t>
  </si>
  <si>
    <t>22C2B-LGT1</t>
  </si>
  <si>
    <t>22005430</t>
  </si>
  <si>
    <t>Lê Đinh Thảo</t>
  </si>
  <si>
    <t>22004346</t>
  </si>
  <si>
    <t>Phan Bửu</t>
  </si>
  <si>
    <t>Điền</t>
  </si>
  <si>
    <t>22004168</t>
  </si>
  <si>
    <t>Hồ Hoàng</t>
  </si>
  <si>
    <t>Nghỉ từ ngày 17/4/2023 đến nay</t>
  </si>
  <si>
    <t>22005125</t>
  </si>
  <si>
    <t>22005755</t>
  </si>
  <si>
    <t>Nguyễn Huỳnh</t>
  </si>
  <si>
    <t>22003282</t>
  </si>
  <si>
    <t>Hồ Nhật Nam</t>
  </si>
  <si>
    <t>22002963</t>
  </si>
  <si>
    <t>22002374</t>
  </si>
  <si>
    <t>22004492</t>
  </si>
  <si>
    <t>Nghỉ từ ngày 02/3/2023 đến nay</t>
  </si>
  <si>
    <t>Nghỉ từ ngày 12/4/2023 đến nay</t>
  </si>
  <si>
    <t>Khoa: Nhiệt lạnh - Bậc đào tạo:  Cao đẳng</t>
  </si>
  <si>
    <t>Khoa: Điện - Điện tử - Bậc đào tạo: Trung cấp</t>
  </si>
  <si>
    <t>22002758</t>
  </si>
  <si>
    <t>Bùi Trương Quốc</t>
  </si>
  <si>
    <t>PH gửi đơn xin cho SV nghỉ nhập học khóa 2023</t>
  </si>
  <si>
    <t xml:space="preserve">Nghỉ học từ ngày 25/6/2023 </t>
  </si>
  <si>
    <t>Khoa: Động lực  - Bậc đào tạo:  Trung cấp và Cao đẳng</t>
  </si>
  <si>
    <t>22001134</t>
  </si>
  <si>
    <t>22001035</t>
  </si>
  <si>
    <t>Tháng: 6/2023 - Năm học 2022-2023</t>
  </si>
  <si>
    <t>(Kèm theo Quyết định số 359/QĐ-LTT-TTGD ngày 29 tháng 6  năm 2023
 của Trường Cao đẳng Lý Tự Trọng Thành phố Hồ Chí Minh)</t>
  </si>
  <si>
    <t>359/QĐ-LTT-TTGD_29/6/2023</t>
  </si>
  <si>
    <t>(Kèm theo Quyết định số  359/QĐ-LTT-TTGD ngày 29 tháng 6 năm 2023
 của Trường Cao đẳng Lý Tự Trọng Thành phố Hồ Chí Minh)</t>
  </si>
  <si>
    <t>Cập nhật PM ngày 03/7/2023</t>
  </si>
  <si>
    <t>(Kèm theo Quyết định số 365/QĐ-LTT-TTGD ngày 29  tháng 6 năm 2023
 của Trường Cao đẳng Lý Tự Trọng Thành phố Hồ Chí Minh)</t>
  </si>
  <si>
    <t>365/QĐ-LTT-TTGD_29/6/2023</t>
  </si>
  <si>
    <t>(Kèm theo Quyết định số 366/QĐ-LTT-TTGD ngày 29 tháng 6 năm 2023
 của Trường Cao đẳng Lý Tự Trọng Thành phố Hồ Chí Minh)</t>
  </si>
  <si>
    <t>366/QĐ-LTT-TTGD_29/6/2023</t>
  </si>
  <si>
    <t>(Kèm theo Quyết định số 367/QĐ-LTT-TTGD ngày 29  tháng 6 năm 2023
 của Trường Cao đẳng Lý Tự Trọng Thành phố Hồ Chí Minh)</t>
  </si>
  <si>
    <t>367/QĐ-LTT-TTGD_29/6/2023</t>
  </si>
  <si>
    <t>DANH SÁCH ĐỀ NGHỊ TẠM NGƯNG HỌC ĐỐI VỚI SINH VIÊN TỰ Ý NGHỈ HỌC
THÁNG 7/NĂM 2023</t>
  </si>
  <si>
    <t>21000350</t>
  </si>
  <si>
    <t xml:space="preserve">CVHT đã xác minh </t>
  </si>
  <si>
    <t>21001217</t>
  </si>
  <si>
    <t>21004501</t>
  </si>
  <si>
    <t>Hồ Đông</t>
  </si>
  <si>
    <t>20005562</t>
  </si>
  <si>
    <t>21003459</t>
  </si>
  <si>
    <t>21002535</t>
  </si>
  <si>
    <t>21004129</t>
  </si>
  <si>
    <t>Văn Quốc</t>
  </si>
  <si>
    <t>21000937</t>
  </si>
  <si>
    <t>21000936</t>
  </si>
  <si>
    <t>21004207</t>
  </si>
  <si>
    <t>Thôi Huỳnh Quốc</t>
  </si>
  <si>
    <t>21002362</t>
  </si>
  <si>
    <t>Nguyễn Thái Quốc</t>
  </si>
  <si>
    <t>21001914</t>
  </si>
  <si>
    <t>Nguyễn Huỳnh Hiếu</t>
  </si>
  <si>
    <t>21001663</t>
  </si>
  <si>
    <t>Chiếng Hoàng</t>
  </si>
  <si>
    <t>21002965</t>
  </si>
  <si>
    <t>21002196</t>
  </si>
  <si>
    <t>21002521</t>
  </si>
  <si>
    <t>21001754</t>
  </si>
  <si>
    <t>21003201</t>
  </si>
  <si>
    <t>21000789</t>
  </si>
  <si>
    <t>21C7-LTM1</t>
  </si>
  <si>
    <t>DANH SÁCH ĐỀ NGHỊ CHUYỂN TRẠNG THÁI TẠM NGƯNG HỌC
THÁNG 7/ NĂM 2023</t>
  </si>
  <si>
    <t>21002339</t>
  </si>
  <si>
    <t>Âu Nhật</t>
  </si>
  <si>
    <t>21001843</t>
  </si>
  <si>
    <t>Đoàn Thảo</t>
  </si>
  <si>
    <t>21002660</t>
  </si>
  <si>
    <t>Chung Thị Quỳnh</t>
  </si>
  <si>
    <t>21000503</t>
  </si>
  <si>
    <t>21001860</t>
  </si>
  <si>
    <t>Đoàn Thị Như</t>
  </si>
  <si>
    <t>21002559</t>
  </si>
  <si>
    <t>Đặng Ngọc Phương</t>
  </si>
  <si>
    <t>21001638</t>
  </si>
  <si>
    <t>Chung Quang</t>
  </si>
  <si>
    <t>21C1-TMĐ1</t>
  </si>
  <si>
    <t>Nghỉ từ ngày 03/4/2023 đến nay</t>
  </si>
  <si>
    <t>21001454</t>
  </si>
  <si>
    <t>Từ Hoài</t>
  </si>
  <si>
    <t>Nghỉ từ ngày 02/5/2023 đến nay</t>
  </si>
  <si>
    <t>21004586</t>
  </si>
  <si>
    <t>Nguyện</t>
  </si>
  <si>
    <t>20005801</t>
  </si>
  <si>
    <t>Huỳnh Nguyễn Xuân</t>
  </si>
  <si>
    <t>Nghỉ từ ngày 27/3/2023 đến nay</t>
  </si>
  <si>
    <t>21002616</t>
  </si>
  <si>
    <t>21002509</t>
  </si>
  <si>
    <t>Đặng Thị Thanh</t>
  </si>
  <si>
    <t>21C1-CNM1</t>
  </si>
  <si>
    <t>21001327</t>
  </si>
  <si>
    <t>21002737</t>
  </si>
  <si>
    <t>Nguyễn Phạm Duy</t>
  </si>
  <si>
    <t>21002794</t>
  </si>
  <si>
    <t>21003263</t>
  </si>
  <si>
    <t>Trần Chí</t>
  </si>
  <si>
    <t>Ngạn</t>
  </si>
  <si>
    <t>21003339</t>
  </si>
  <si>
    <t>Nghỉ từ ngày 25/3/2023 đến nay</t>
  </si>
  <si>
    <t>21004276</t>
  </si>
  <si>
    <t>Cao Tấn</t>
  </si>
  <si>
    <t>21003974</t>
  </si>
  <si>
    <t>Võ Phú</t>
  </si>
  <si>
    <t>21001201</t>
  </si>
  <si>
    <t>21002537</t>
  </si>
  <si>
    <t>Đoàn Tuấn</t>
  </si>
  <si>
    <t>21003795</t>
  </si>
  <si>
    <t>21004585</t>
  </si>
  <si>
    <t>21000465</t>
  </si>
  <si>
    <t>Nguyễn Trần Ý</t>
  </si>
  <si>
    <t>21004380</t>
  </si>
  <si>
    <t>21002280</t>
  </si>
  <si>
    <t>21003028</t>
  </si>
  <si>
    <t>21003255</t>
  </si>
  <si>
    <t>21002471</t>
  </si>
  <si>
    <t>21000651</t>
  </si>
  <si>
    <t>Huỳnh Khải</t>
  </si>
  <si>
    <t>21003708</t>
  </si>
  <si>
    <t>21000161</t>
  </si>
  <si>
    <t>Cao Trần Hoàng</t>
  </si>
  <si>
    <t>PH xác nhận SV nghỉ học</t>
  </si>
  <si>
    <t>21003840</t>
  </si>
  <si>
    <t>Bùi Phạm Tuấn</t>
  </si>
  <si>
    <t>Nghỉ từ ngày 05/02/2023 đến nay</t>
  </si>
  <si>
    <t>21002869</t>
  </si>
  <si>
    <t>Hồ Sỹ Ngọc</t>
  </si>
  <si>
    <t>21001326</t>
  </si>
  <si>
    <t>Ngô Trung</t>
  </si>
  <si>
    <t>21001605</t>
  </si>
  <si>
    <t>Nghỉ từ ngày 07/4/2023 đến nay</t>
  </si>
  <si>
    <t>21004184</t>
  </si>
  <si>
    <t>21004052</t>
  </si>
  <si>
    <t>21003952</t>
  </si>
  <si>
    <t>21003951</t>
  </si>
  <si>
    <t>21002081</t>
  </si>
  <si>
    <t>Đặng Hoài</t>
  </si>
  <si>
    <t>21002937</t>
  </si>
  <si>
    <t>21002888</t>
  </si>
  <si>
    <t>21002064</t>
  </si>
  <si>
    <t>Hoàng Ngô Anh</t>
  </si>
  <si>
    <t>Nghỉ từ ngày 22/3/2023 đến nay</t>
  </si>
  <si>
    <t>Nghỉ từ ngày 08/3/2023 đến nay</t>
  </si>
  <si>
    <t>Nghỉ từ ngày 05/4/2023 đến nay</t>
  </si>
  <si>
    <t>21002546</t>
  </si>
  <si>
    <t>21003739</t>
  </si>
  <si>
    <t>21003914</t>
  </si>
  <si>
    <t>SV đăng ký học khóa 2023</t>
  </si>
  <si>
    <t>21002731</t>
  </si>
  <si>
    <t>Phạm Song Ngọc</t>
  </si>
  <si>
    <t>21002264</t>
  </si>
  <si>
    <t>21003852</t>
  </si>
  <si>
    <t>Nguyễn Vũ Minh</t>
  </si>
  <si>
    <t>21000102</t>
  </si>
  <si>
    <t>21004584</t>
  </si>
  <si>
    <t>Lâm Giang</t>
  </si>
  <si>
    <t>Nghỉ học từ HKII/22-23 đến nay</t>
  </si>
  <si>
    <t>21000615</t>
  </si>
  <si>
    <t>21000044</t>
  </si>
  <si>
    <t>21002094</t>
  </si>
  <si>
    <t>Lâm Trí</t>
  </si>
  <si>
    <t>PH đã xác nhận SV nghỉ học luôn</t>
  </si>
  <si>
    <t>SV xin chuyển ngành học</t>
  </si>
  <si>
    <t>21002825</t>
  </si>
  <si>
    <t>Phạm Duy</t>
  </si>
  <si>
    <t>21002320</t>
  </si>
  <si>
    <t>21002520</t>
  </si>
  <si>
    <t>Lê Vũ Minh</t>
  </si>
  <si>
    <t>21002454</t>
  </si>
  <si>
    <t>Hồ Gia</t>
  </si>
  <si>
    <t>21002851</t>
  </si>
  <si>
    <t>Trần Đình Minh</t>
  </si>
  <si>
    <t>21002852</t>
  </si>
  <si>
    <t>Tô Tiến</t>
  </si>
  <si>
    <t>21002484</t>
  </si>
  <si>
    <t>21003059</t>
  </si>
  <si>
    <t>21002628</t>
  </si>
  <si>
    <t>21003056</t>
  </si>
  <si>
    <t>Nguyễn Huỳnh Thành</t>
  </si>
  <si>
    <t>21002169</t>
  </si>
  <si>
    <t>Trần Nguyễn Văn</t>
  </si>
  <si>
    <t>21002188</t>
  </si>
  <si>
    <t>Đỗ Trần Phúc</t>
  </si>
  <si>
    <t>21002679</t>
  </si>
  <si>
    <t>Phụ huynh đã thông báo</t>
  </si>
  <si>
    <t>21004744</t>
  </si>
  <si>
    <t>Đoàn Võ Khánh</t>
  </si>
  <si>
    <t>21004365</t>
  </si>
  <si>
    <t>Phan Nguyễn Hoàng</t>
  </si>
  <si>
    <t>21003011</t>
  </si>
  <si>
    <t>Nguyễn Kim Trọng</t>
  </si>
  <si>
    <t>21000214</t>
  </si>
  <si>
    <t>Thòng Gia</t>
  </si>
  <si>
    <t>21000027</t>
  </si>
  <si>
    <t>21000850</t>
  </si>
  <si>
    <t>21000882</t>
  </si>
  <si>
    <t>21000753</t>
  </si>
  <si>
    <t>21001070</t>
  </si>
  <si>
    <t>21001030</t>
  </si>
  <si>
    <t>21001227</t>
  </si>
  <si>
    <t>Phạm Nguyễn Chí</t>
  </si>
  <si>
    <t>21001268</t>
  </si>
  <si>
    <t>21001338</t>
  </si>
  <si>
    <t>21001406</t>
  </si>
  <si>
    <t>Trà Khánh</t>
  </si>
  <si>
    <t>21001344</t>
  </si>
  <si>
    <t>Voòng Gia</t>
  </si>
  <si>
    <t>21001428</t>
  </si>
  <si>
    <t>Nguyễn Lê Tân</t>
  </si>
  <si>
    <t>21001380</t>
  </si>
  <si>
    <t>Hồ Lê</t>
  </si>
  <si>
    <t>21001315</t>
  </si>
  <si>
    <t>Bùi Đỗ Công</t>
  </si>
  <si>
    <t>Nghỉ từ ngày 07/3/2023 đến nay</t>
  </si>
  <si>
    <t>Nghỉ từ ngày 14/3/2023 đến nay</t>
  </si>
  <si>
    <t>Nghỉ từ ngày 01/4/2023 đến nay</t>
  </si>
  <si>
    <t>Nghỉ từ ngày 15/4/2023 đến nay</t>
  </si>
  <si>
    <t>21001523</t>
  </si>
  <si>
    <t>21001456</t>
  </si>
  <si>
    <t>Đặng Tấn</t>
  </si>
  <si>
    <t>Nghỉ từ ngày 17/12/2023 đến nay</t>
  </si>
  <si>
    <t>21001707</t>
  </si>
  <si>
    <t>Lai Thị</t>
  </si>
  <si>
    <t>Bang</t>
  </si>
  <si>
    <t>21001654</t>
  </si>
  <si>
    <t>Trần Hoàng Vỹ</t>
  </si>
  <si>
    <t>21001689</t>
  </si>
  <si>
    <t>Huỳnh Dương Tuấn</t>
  </si>
  <si>
    <t>21001751</t>
  </si>
  <si>
    <t>21002553</t>
  </si>
  <si>
    <t>Nghỉ từ ngày 07/02/2023 đến nay</t>
  </si>
  <si>
    <t>21002056</t>
  </si>
  <si>
    <t>21002225</t>
  </si>
  <si>
    <t>Trương Hoàng Quốc</t>
  </si>
  <si>
    <t>Nghỉ từ ngày 04/5/2023 đến nay</t>
  </si>
  <si>
    <t>21003505</t>
  </si>
  <si>
    <t>21003905</t>
  </si>
  <si>
    <t>Gọi điện PH báo SV nghỉ học</t>
  </si>
  <si>
    <t>21002798</t>
  </si>
  <si>
    <t>Hồ Lê Hoàng</t>
  </si>
  <si>
    <t>21001941</t>
  </si>
  <si>
    <t>Bạch Hà</t>
  </si>
  <si>
    <t>21002123</t>
  </si>
  <si>
    <t>21002399</t>
  </si>
  <si>
    <t>Huỳnh Ngọc Trâm</t>
  </si>
  <si>
    <t>21000520</t>
  </si>
  <si>
    <t>Đỗ Trần Gia</t>
  </si>
  <si>
    <t>21000239</t>
  </si>
  <si>
    <t>Đỗ Đặng Trà</t>
  </si>
  <si>
    <t>21002782</t>
  </si>
  <si>
    <t>Huỳnh Trần Trọng</t>
  </si>
  <si>
    <t>21000643</t>
  </si>
  <si>
    <t>Nguyễn Hoàng Mai</t>
  </si>
  <si>
    <t>21000469</t>
  </si>
  <si>
    <t>Gọi điện PH báo SV nghỉ học luôn</t>
  </si>
  <si>
    <t>21002874</t>
  </si>
  <si>
    <t>21003785</t>
  </si>
  <si>
    <t>21003169</t>
  </si>
  <si>
    <t>Đào Minh</t>
  </si>
  <si>
    <t>Triết</t>
  </si>
  <si>
    <t>Phụ huynh đã xác nhận SV nghỉ học</t>
  </si>
  <si>
    <t>21003436</t>
  </si>
  <si>
    <t>Lê Nhật</t>
  </si>
  <si>
    <t>21000515</t>
  </si>
  <si>
    <t>21004443</t>
  </si>
  <si>
    <t>Không liên lạc được GĐ-SV</t>
  </si>
  <si>
    <t>21001132</t>
  </si>
  <si>
    <t>21004646</t>
  </si>
  <si>
    <t>Lý Gia</t>
  </si>
  <si>
    <t>Bảo</t>
  </si>
  <si>
    <t>21001996</t>
  </si>
  <si>
    <t>Nguyễn Thanh Trịnh</t>
  </si>
  <si>
    <t>21004717</t>
  </si>
  <si>
    <t>Bành Thế</t>
  </si>
  <si>
    <t>21002656</t>
  </si>
  <si>
    <t>21002990</t>
  </si>
  <si>
    <t>Lê Thiên</t>
  </si>
  <si>
    <t>21003775</t>
  </si>
  <si>
    <t>21003090</t>
  </si>
  <si>
    <t>Nghỉ từ ngày 16/3/2023 đến nay</t>
  </si>
  <si>
    <t>SV xác nhận nghỉ học luôn</t>
  </si>
  <si>
    <t>22002275</t>
  </si>
  <si>
    <t>Vũ Lê Hải</t>
  </si>
  <si>
    <t>21001551</t>
  </si>
  <si>
    <t>Nghỉ từ ngày 02/10/2022 đến nay</t>
  </si>
  <si>
    <t>21000547</t>
  </si>
  <si>
    <t>Phạm Thị Thanh</t>
  </si>
  <si>
    <t>21003626</t>
  </si>
  <si>
    <t>Nguyễn Lan</t>
  </si>
  <si>
    <t>21000502</t>
  </si>
  <si>
    <t>Nguyễn Thị Thùy</t>
  </si>
  <si>
    <t>21003091</t>
  </si>
  <si>
    <t>21000404</t>
  </si>
  <si>
    <t>Nguyễn Đinh Gia</t>
  </si>
  <si>
    <t>21004734</t>
  </si>
  <si>
    <t>Trần Lương Ngọc Thùy</t>
  </si>
  <si>
    <t>21000217</t>
  </si>
  <si>
    <t>Nguyễn Đoàn Huy</t>
  </si>
  <si>
    <t>21003084</t>
  </si>
  <si>
    <t>Hoàng Gia</t>
  </si>
  <si>
    <t>21002449</t>
  </si>
  <si>
    <t>21002996</t>
  </si>
  <si>
    <t>Phạm Trung</t>
  </si>
  <si>
    <t>21003963</t>
  </si>
  <si>
    <t>21002567</t>
  </si>
  <si>
    <t>21003188</t>
  </si>
  <si>
    <t>CVHT đã thông báo cho GĐ SV</t>
  </si>
  <si>
    <t>21003756</t>
  </si>
  <si>
    <t>Phạm Huỳnh Kim</t>
  </si>
  <si>
    <t>21003354</t>
  </si>
  <si>
    <t>21002576</t>
  </si>
  <si>
    <t>21000617</t>
  </si>
  <si>
    <t>Huỳnh Đình Tiến</t>
  </si>
  <si>
    <t>21003890</t>
  </si>
  <si>
    <t>Lê Phúc</t>
  </si>
  <si>
    <t>21002651</t>
  </si>
  <si>
    <t>21004233</t>
  </si>
  <si>
    <t>Tạ Ngọc</t>
  </si>
  <si>
    <t>21000058</t>
  </si>
  <si>
    <t>Huỳnh Phú</t>
  </si>
  <si>
    <t>20004897</t>
  </si>
  <si>
    <t>Y- Yô Sia Buôn</t>
  </si>
  <si>
    <t>Yă</t>
  </si>
  <si>
    <t>21000566</t>
  </si>
  <si>
    <t>21003252</t>
  </si>
  <si>
    <t>21004116</t>
  </si>
  <si>
    <t>Trần Quang Nguyên</t>
  </si>
  <si>
    <t>21003052</t>
  </si>
  <si>
    <t>21003096</t>
  </si>
  <si>
    <t>21000260</t>
  </si>
  <si>
    <t>21000057</t>
  </si>
  <si>
    <t>Nguyễn Tăng Thái</t>
  </si>
  <si>
    <t>Thụy</t>
  </si>
  <si>
    <t>21001746</t>
  </si>
  <si>
    <t>Đoàn Nguyễn Hữu</t>
  </si>
  <si>
    <t>Tiến</t>
  </si>
  <si>
    <t>21000569</t>
  </si>
  <si>
    <t>21003392</t>
  </si>
  <si>
    <t>Phan Ngọc</t>
  </si>
  <si>
    <t>21003020</t>
  </si>
  <si>
    <t>21003761</t>
  </si>
  <si>
    <t>Lâm Nhật</t>
  </si>
  <si>
    <t>21002774</t>
  </si>
  <si>
    <t>Võ Chu Nhật</t>
  </si>
  <si>
    <t>21004126</t>
  </si>
  <si>
    <t>21004123</t>
  </si>
  <si>
    <t>21002849</t>
  </si>
  <si>
    <t>21002811</t>
  </si>
  <si>
    <t>21003467</t>
  </si>
  <si>
    <t>21002555</t>
  </si>
  <si>
    <t>21002703</t>
  </si>
  <si>
    <t>Mai Nguyễn Quang</t>
  </si>
  <si>
    <t>21004591</t>
  </si>
  <si>
    <t>21001399</t>
  </si>
  <si>
    <t>Nguyễn Phùng Anh</t>
  </si>
  <si>
    <t>21003536</t>
  </si>
  <si>
    <t>CVHT đã liên hệ phụ huynh</t>
  </si>
  <si>
    <t>21004197</t>
  </si>
  <si>
    <t>21004196</t>
  </si>
  <si>
    <t>Lâm Triển</t>
  </si>
  <si>
    <t>Nghỉ từ ngày 04/3/2023 đến nay</t>
  </si>
  <si>
    <t>21001906</t>
  </si>
  <si>
    <t>Vũ Chí</t>
  </si>
  <si>
    <t>21001830</t>
  </si>
  <si>
    <t>Phạm Huy</t>
  </si>
  <si>
    <t>21001904</t>
  </si>
  <si>
    <t>21000706</t>
  </si>
  <si>
    <t>21002197</t>
  </si>
  <si>
    <t>21001601</t>
  </si>
  <si>
    <t>Lê Nguyễn Ngọc</t>
  </si>
  <si>
    <t>21000923</t>
  </si>
  <si>
    <t>21003242</t>
  </si>
  <si>
    <t>Võ Nguyễn Uyên</t>
  </si>
  <si>
    <t>21004291</t>
  </si>
  <si>
    <t>Ngô Kim</t>
  </si>
  <si>
    <t>21001600</t>
  </si>
  <si>
    <t>Lê Nguyễn Huyền</t>
  </si>
  <si>
    <t>22002378</t>
  </si>
  <si>
    <t>22000932</t>
  </si>
  <si>
    <t>Đỗ Hữu</t>
  </si>
  <si>
    <t>Nghỉ nhiều từ HKI/22-23 đến nay</t>
  </si>
  <si>
    <t>PH vào xin cho SV thôi học 02/7/2023</t>
  </si>
  <si>
    <t>PH vào xin cho SV thôi học 29/6/2023</t>
  </si>
  <si>
    <t>22000879</t>
  </si>
  <si>
    <t>Bùi Phạm Quốc</t>
  </si>
  <si>
    <t>PH vào xin cho SV thôi học 12/7/2023</t>
  </si>
  <si>
    <t>21003386</t>
  </si>
  <si>
    <t>Ngô Trương Diễm Phương</t>
  </si>
  <si>
    <t>21000558</t>
  </si>
  <si>
    <t>Hoàng Tuấn</t>
  </si>
  <si>
    <t>Nghỉ từ cuối HKII/22-23 đến nay</t>
  </si>
  <si>
    <t>20005369</t>
  </si>
  <si>
    <t>Nguyễn Thị Giang</t>
  </si>
  <si>
    <t>Nghỉ từ ngày 05/01/2023 đến nay</t>
  </si>
  <si>
    <t>21003541</t>
  </si>
  <si>
    <t>Huỳnh Thị Kim</t>
  </si>
  <si>
    <t>Huê</t>
  </si>
  <si>
    <t>21003549</t>
  </si>
  <si>
    <t>20000370</t>
  </si>
  <si>
    <t>Vy Trần Minh</t>
  </si>
  <si>
    <t>Nghỉ từ ngày 04/03/2023 đến nay</t>
  </si>
  <si>
    <t xml:space="preserve">PH vào xin cho SV thôi học </t>
  </si>
  <si>
    <t>21001872</t>
  </si>
  <si>
    <t>Lý Bửu</t>
  </si>
  <si>
    <t>22000041</t>
  </si>
  <si>
    <t>Nguyễn Minh Quốc</t>
  </si>
  <si>
    <t>22000113</t>
  </si>
  <si>
    <t>Lê Bùi Hồng</t>
  </si>
  <si>
    <t>Nghỉ từ đầu HKI/23-24 đến nay</t>
  </si>
  <si>
    <t>22004175</t>
  </si>
  <si>
    <t>22005658</t>
  </si>
  <si>
    <t>22004686</t>
  </si>
  <si>
    <t>22002732</t>
  </si>
  <si>
    <t>22004479</t>
  </si>
  <si>
    <t>Đinh Trần Cao</t>
  </si>
  <si>
    <t>22000854</t>
  </si>
  <si>
    <t>Nguyễn Ngọc Long</t>
  </si>
  <si>
    <t>22003819</t>
  </si>
  <si>
    <t>22001173</t>
  </si>
  <si>
    <t>22002548</t>
  </si>
  <si>
    <t>Võ Hữu</t>
  </si>
  <si>
    <t>22001012</t>
  </si>
  <si>
    <t>Trần Nguyễn Tuấn</t>
  </si>
  <si>
    <t>22002073</t>
  </si>
  <si>
    <t>Đỗ Việt</t>
  </si>
  <si>
    <t>22001878</t>
  </si>
  <si>
    <t>Nguyễn Trần Hoàng</t>
  </si>
  <si>
    <t>22004737</t>
  </si>
  <si>
    <t>Nguyễn Hà Thành</t>
  </si>
  <si>
    <t>PH báo nghỉ chuyển khóa 2023</t>
  </si>
  <si>
    <t>CVHT đã gửi tin nhắn điện tử</t>
  </si>
  <si>
    <t>22001263</t>
  </si>
  <si>
    <t>Vũ Gia</t>
  </si>
  <si>
    <t>PH vào xin cho SV thôi học 05/6/2023</t>
  </si>
  <si>
    <t>22000934</t>
  </si>
  <si>
    <t>PH cho SV chuyển ngành_22T4-TKĐ3</t>
  </si>
  <si>
    <t>22002278</t>
  </si>
  <si>
    <t>22004938</t>
  </si>
  <si>
    <t>Nguyễn Bảo Gia</t>
  </si>
  <si>
    <t>22003983</t>
  </si>
  <si>
    <t>Nguyễn Trần Thanh</t>
  </si>
  <si>
    <t>22001488</t>
  </si>
  <si>
    <t>22004901</t>
  </si>
  <si>
    <t>Hồ Phúc</t>
  </si>
  <si>
    <t>Nghỉ từ đầu tháng 3/2023 đến nay</t>
  </si>
  <si>
    <t>22003499</t>
  </si>
  <si>
    <t>Phan Hoàng</t>
  </si>
  <si>
    <t>22001297</t>
  </si>
  <si>
    <t>22004835</t>
  </si>
  <si>
    <t>22001363</t>
  </si>
  <si>
    <t>22000568</t>
  </si>
  <si>
    <t>22001187</t>
  </si>
  <si>
    <t>22001162</t>
  </si>
  <si>
    <t>22004879</t>
  </si>
  <si>
    <t>Châu Nguyễn Hoàng</t>
  </si>
  <si>
    <t>22001960</t>
  </si>
  <si>
    <t>Trần Phạm Trí</t>
  </si>
  <si>
    <t>22001738</t>
  </si>
  <si>
    <t>Châu Phạm Vĩnh</t>
  </si>
  <si>
    <t>PH báo cho SV nghỉ học luôn</t>
  </si>
  <si>
    <t>PH báo cho SV nghỉ đi du học Mỹ</t>
  </si>
  <si>
    <t>22004658</t>
  </si>
  <si>
    <t>Nghỉ từ ngày 21/3/2023 đến nay</t>
  </si>
  <si>
    <t>PH cho SV nghỉ chuyển về Hà Nội</t>
  </si>
  <si>
    <t>22005907</t>
  </si>
  <si>
    <t>22000849</t>
  </si>
  <si>
    <t>Trần Thị Thúy</t>
  </si>
  <si>
    <t>22000596</t>
  </si>
  <si>
    <t>Trần Nguyễn Phi</t>
  </si>
  <si>
    <t>22005678</t>
  </si>
  <si>
    <t>Nghỉ từ ngày 26/4/2023 đến nay</t>
  </si>
  <si>
    <t>Nghỉ từ ngày 08/4/2023 đến nay</t>
  </si>
  <si>
    <t>Nghỉ từ ngày 11/05/2023 đến nay</t>
  </si>
  <si>
    <t>CVHT liên hệ PH không bắt máy</t>
  </si>
  <si>
    <t>SV báo chuyển ngành học</t>
  </si>
  <si>
    <t>Sinh viên báo nghỉ học luôn</t>
  </si>
  <si>
    <t>22001893</t>
  </si>
  <si>
    <t>22001172</t>
  </si>
  <si>
    <t>22002007</t>
  </si>
  <si>
    <t>Trần Cao Nhật</t>
  </si>
  <si>
    <t>22001350</t>
  </si>
  <si>
    <t>22005688</t>
  </si>
  <si>
    <t>Nghỉ từ ngày 13/5/2023 đến nay</t>
  </si>
  <si>
    <t>PH báo cho Sinh viên nghỉ</t>
  </si>
  <si>
    <t>22001024</t>
  </si>
  <si>
    <t>22000939</t>
  </si>
  <si>
    <t>Phạm Trương Tùng</t>
  </si>
  <si>
    <t>22000887</t>
  </si>
  <si>
    <t>22002365</t>
  </si>
  <si>
    <t>22002293</t>
  </si>
  <si>
    <t>Sanauy</t>
  </si>
  <si>
    <t>22002472</t>
  </si>
  <si>
    <t>CVHT đã báo Phụ huynh SV</t>
  </si>
  <si>
    <t>Không liên lạc được Phụ huynh</t>
  </si>
  <si>
    <t>PH xin cho xin viên nghỉ học luôn</t>
  </si>
  <si>
    <t>22001071</t>
  </si>
  <si>
    <t>Đặng Lê Yến</t>
  </si>
  <si>
    <t>22001074</t>
  </si>
  <si>
    <t>Trần Việt</t>
  </si>
  <si>
    <t>22001064</t>
  </si>
  <si>
    <t>22001073</t>
  </si>
  <si>
    <t>22001445</t>
  </si>
  <si>
    <t>Nghỉ từ đầu HKII/22-123 đến nay</t>
  </si>
  <si>
    <t>22004665</t>
  </si>
  <si>
    <t>22001710</t>
  </si>
  <si>
    <t>22004596</t>
  </si>
  <si>
    <t>Nghỉ từ ngày 10/5/2023 đến nay</t>
  </si>
  <si>
    <t>22001744</t>
  </si>
  <si>
    <t>21003226</t>
  </si>
  <si>
    <t>Lê Đinh Minh</t>
  </si>
  <si>
    <t>21004317</t>
  </si>
  <si>
    <t>21002850</t>
  </si>
  <si>
    <t>Lâm Nguyễn Lê</t>
  </si>
  <si>
    <t>21003683</t>
  </si>
  <si>
    <t>Đặng Tuấn</t>
  </si>
  <si>
    <t>21002730</t>
  </si>
  <si>
    <t>Cù Huy Đức</t>
  </si>
  <si>
    <t>21004650</t>
  </si>
  <si>
    <t>22000512</t>
  </si>
  <si>
    <t>Lai</t>
  </si>
  <si>
    <t>22003384</t>
  </si>
  <si>
    <t>22002514</t>
  </si>
  <si>
    <t>22002985</t>
  </si>
  <si>
    <t>22003646</t>
  </si>
  <si>
    <t>Hồ Công</t>
  </si>
  <si>
    <t>22000166</t>
  </si>
  <si>
    <t>Kim Minh</t>
  </si>
  <si>
    <t>22004015</t>
  </si>
  <si>
    <t>22001775</t>
  </si>
  <si>
    <t>22001007</t>
  </si>
  <si>
    <t>Lê Đào Quang</t>
  </si>
  <si>
    <t>22004874</t>
  </si>
  <si>
    <t>22001999</t>
  </si>
  <si>
    <t>Phan Văn Nhật</t>
  </si>
  <si>
    <t>Nghỉ từ ngày 25/02/2023 đến nay</t>
  </si>
  <si>
    <t>22001096</t>
  </si>
  <si>
    <t>22004125</t>
  </si>
  <si>
    <t>Lâm Tạ Thành</t>
  </si>
  <si>
    <t>22001444</t>
  </si>
  <si>
    <t>Hoàng Đại</t>
  </si>
  <si>
    <t>22002801</t>
  </si>
  <si>
    <t>Nguyễn Ngọc Như</t>
  </si>
  <si>
    <t>22002424</t>
  </si>
  <si>
    <t>Nguyễn Ngọc Yến</t>
  </si>
  <si>
    <t>22005640</t>
  </si>
  <si>
    <t>Nguyễn Hiếu</t>
  </si>
  <si>
    <t>22T4-NTN1</t>
  </si>
  <si>
    <t>Nghỉ từ ngày 06/4/2023 đến nay</t>
  </si>
  <si>
    <t>22000080</t>
  </si>
  <si>
    <t>22000349</t>
  </si>
  <si>
    <t>Đàm Hồ</t>
  </si>
  <si>
    <t>22000878</t>
  </si>
  <si>
    <t>22001713</t>
  </si>
  <si>
    <t>Nguyễn Đồng Kim</t>
  </si>
  <si>
    <t>22003857</t>
  </si>
  <si>
    <t>22002590</t>
  </si>
  <si>
    <t>Lữ Phương</t>
  </si>
  <si>
    <t>22004232</t>
  </si>
  <si>
    <t>Lâm Hoàng Thanh</t>
  </si>
  <si>
    <t>Nghỉ từ ngày 18/4/2023 đến nay</t>
  </si>
  <si>
    <t>Nghỉ từ ngày 20/3/2023 đến nay</t>
  </si>
  <si>
    <t>22000911</t>
  </si>
  <si>
    <t>Dương Văn Thành</t>
  </si>
  <si>
    <t>22000946</t>
  </si>
  <si>
    <t>Trần Phong</t>
  </si>
  <si>
    <t>22000838</t>
  </si>
  <si>
    <t>22000915</t>
  </si>
  <si>
    <t>22000793</t>
  </si>
  <si>
    <t>Tô Đình</t>
  </si>
  <si>
    <t>22000891</t>
  </si>
  <si>
    <t>Trương Trọng</t>
  </si>
  <si>
    <t>22000899</t>
  </si>
  <si>
    <t>CVHT đã thông báo cho PH</t>
  </si>
  <si>
    <t>22000626</t>
  </si>
  <si>
    <t>Phạm Nguyễn Đăng</t>
  </si>
  <si>
    <t>SV đăng ký học lại khóa 2023T4</t>
  </si>
  <si>
    <t>22001716</t>
  </si>
  <si>
    <t>Lô Thái</t>
  </si>
  <si>
    <t>22001499</t>
  </si>
  <si>
    <t>22001581</t>
  </si>
  <si>
    <t>22001746</t>
  </si>
  <si>
    <t>22001498</t>
  </si>
  <si>
    <t>22001871</t>
  </si>
  <si>
    <t>Hà Huy</t>
  </si>
  <si>
    <t>Nghỉ từ ngày 02/6/2023 đến nay</t>
  </si>
  <si>
    <t>Nghỉ từ ngày 26/3/2023 đến nay</t>
  </si>
  <si>
    <t>Nghỉ từ ngày 20/6/2023 đến nay</t>
  </si>
  <si>
    <t>PH xin rút hồ sơ ngày 26/6/2023</t>
  </si>
  <si>
    <t>PH báo cho SV ngưng học</t>
  </si>
  <si>
    <t>Khoa: May- Thời trang - Bậc đào tạo: Cao đẳng</t>
  </si>
  <si>
    <t>Tháng: 7/2023 - Năm học 2022-2023</t>
  </si>
  <si>
    <t>22001237</t>
  </si>
  <si>
    <t>22001245</t>
  </si>
  <si>
    <t>22001368</t>
  </si>
  <si>
    <t>22001219</t>
  </si>
  <si>
    <t>22002986</t>
  </si>
  <si>
    <t>Lê Nguyễn Gia</t>
  </si>
  <si>
    <t>22002838</t>
  </si>
  <si>
    <t>Khéo</t>
  </si>
  <si>
    <t>22002614</t>
  </si>
  <si>
    <t>Em</t>
  </si>
  <si>
    <t>22005668</t>
  </si>
  <si>
    <t>22002444</t>
  </si>
  <si>
    <t>Đoàn Ngọc Thanh</t>
  </si>
  <si>
    <t>22001536</t>
  </si>
  <si>
    <t>22005698</t>
  </si>
  <si>
    <t>22005585</t>
  </si>
  <si>
    <t>Lưu Thiên</t>
  </si>
  <si>
    <t>22002423</t>
  </si>
  <si>
    <t>(Kèm theo Quyết định số 427/QĐ-LTT-TTGD ngày 27 tháng 7 năm 2023
 của Trường Cao đẳng Lý Tự Trọng Thành phố Hồ Chí Minh)</t>
  </si>
  <si>
    <t>Cập nhật PM ngày 28/7/2023</t>
  </si>
  <si>
    <t>427/QĐ-LTT-TTGD_27/7/2023</t>
  </si>
  <si>
    <t>(Kèm theo Quyết định số 428/QĐ-LTT-TTGD ngày 27 tháng 7 năm 2023
 của Trường Cao đẳng Lý Tự Trọng Thành phố Hồ Chí Minh)</t>
  </si>
  <si>
    <t>428/QĐ-LTT-TTGD_28/7/2023</t>
  </si>
  <si>
    <t>Cập nhật PM ngày 27/7/2023</t>
  </si>
  <si>
    <t>428/QĐ-LTT-TTGD_27/7/2023</t>
  </si>
  <si>
    <t>(Kèm theo Quyết định số 429/QĐ-LTT-TTGD ngày 27 tháng  7  năm 2023
 của Trường Cao đẳng Lý Tự Trọng Thành phố Hồ Chí Minh)</t>
  </si>
  <si>
    <t>429/QĐ-LTT-TTGD_27/7/2023</t>
  </si>
  <si>
    <t>(Kèm theo Quyết định số 430/QĐ-LTT-TTGD ngày 27 tháng 7 năm 2023
 của Trường Cao đẳng Lý Tự Trọng Thành phố Hồ Chí Minh)</t>
  </si>
  <si>
    <t>430/QĐ-LTT-TTGD_27/7/2023</t>
  </si>
  <si>
    <t>(Kèm theo Quyết định số 431/QĐ-LTT-TTGD ngày 27 tháng 7 năm 2023
 của Trường Cao đẳng Lý Tự Trọng Thành phố Hồ Chí Minh)</t>
  </si>
  <si>
    <t>431/QĐ-LTT-TTGD_27/7/2023</t>
  </si>
  <si>
    <t>(Kèm theo Quyết định số 432/QĐ-LTT-TTGD ngày 27  tháng 7 năm 2023
 của Trường Cao đẳng Lý Tự Trọng Thành phố Hồ Chí Minh)</t>
  </si>
  <si>
    <t>432/QĐ-LTT-TTGD_27/7/2023</t>
  </si>
  <si>
    <t>(Kèm theo Quyết định số 433/QĐ-LTT-TTGD ngày 27 tháng  7  năm 2023
 của Trường Cao đẳng Lý Tự Trọng Thành phố Hồ Chí Minh)</t>
  </si>
  <si>
    <t>433/QĐ-LTT-TTGD_27/7/2023</t>
  </si>
  <si>
    <t>(Kèm theo Quyết định số 434/QĐ-LTT-TTGD ngày 27 tháng 7 năm 2023
 của Trường Cao đẳng Lý Tự Trọng Thành phố Hồ Chí Minh)</t>
  </si>
  <si>
    <t>434/QĐ-LTT-TTGD_27/7/2023</t>
  </si>
  <si>
    <t>DANH SÁCH ĐỀ NGHỊ TẠM NGƯNG HỌC ĐỐI VỚI SINH VIÊN TỰ Ý NGHỈ HỌC
THÁNG 8/NĂM 2023</t>
  </si>
  <si>
    <t>(Kèm theo Quyết định số          /QĐ-LTT-TTGD ngày      tháng 8 năm 2023
 của Trường Cao đẳng Lý Tự Trọng Thành phố Hồ Chí Minh)</t>
  </si>
  <si>
    <t>22002973</t>
  </si>
  <si>
    <t>22004544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</si>
</sst>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_(* #,##0_);_(* \(#,##0\);_(* &quot;-&quot;??_);_(@_)"/>
  </numFmts>
  <fonts count="65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12"/>
      <color indexed="10"/>
      <name val="Times New Roman"/>
      <family val="1"/>
    </font>
    <font>
      <sz val="11"/>
      <color indexed="9"/>
      <name val="Times New Roman"/>
      <family val="1"/>
    </font>
    <font>
      <sz val="6"/>
      <color indexed="8"/>
      <name val="Times New Roman"/>
      <family val="1"/>
    </font>
    <font>
      <i/>
      <sz val="13"/>
      <name val="Times New Roman"/>
      <family val="1"/>
    </font>
    <font>
      <sz val="8"/>
      <color indexed="10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6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8"/>
      <color theme="0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0.5"/>
      <name val="Times New Roman"/>
      <family val="1"/>
    </font>
    <font>
      <b/>
      <sz val="11"/>
      <color theme="0"/>
      <name val="Times New Roman"/>
      <family val="1"/>
    </font>
    <font>
      <sz val="11"/>
      <name val="VNI-Times"/>
    </font>
    <font>
      <b/>
      <sz val="13"/>
      <color theme="1"/>
      <name val="Times New Roman"/>
      <family val="1"/>
    </font>
    <font>
      <sz val="15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color rgb="FFFF0000"/>
      <name val="Times New Roman"/>
      <family val="1"/>
    </font>
    <font>
      <i/>
      <sz val="13"/>
      <color theme="1"/>
      <name val="Times New Roman"/>
      <family val="1"/>
    </font>
    <font>
      <sz val="9"/>
      <color indexed="8"/>
      <name val="Times New Roman"/>
      <family val="1"/>
    </font>
    <font>
      <i/>
      <sz val="12"/>
      <color theme="1"/>
      <name val="Times New Roman"/>
      <family val="1"/>
    </font>
    <font>
      <sz val="9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</borders>
  <cellStyleXfs count="22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49" fillId="0" borderId="0"/>
    <xf numFmtId="43" fontId="55" fillId="0" borderId="0" applyFont="0" applyFill="0" applyBorder="0" applyAlignment="0" applyProtection="0"/>
  </cellStyleXfs>
  <cellXfs count="794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10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15" fillId="0" borderId="0" xfId="0" applyFont="1" applyAlignment="1">
      <alignment horizontal="left"/>
    </xf>
    <xf numFmtId="14" fontId="10" fillId="0" borderId="2" xfId="0" applyNumberFormat="1" applyFont="1" applyBorder="1" applyAlignment="1">
      <alignment horizontal="center" vertical="center"/>
    </xf>
    <xf numFmtId="0" fontId="24" fillId="0" borderId="2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20" fillId="0" borderId="0" xfId="0" applyFont="1" applyBorder="1" applyAlignment="1">
      <alignment horizontal="center" vertical="center"/>
    </xf>
    <xf numFmtId="0" fontId="19" fillId="2" borderId="7" xfId="0" applyFont="1" applyFill="1" applyBorder="1" applyAlignment="1">
      <alignment horizontal="left" vertical="center"/>
    </xf>
    <xf numFmtId="0" fontId="24" fillId="0" borderId="2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/>
    </xf>
    <xf numFmtId="14" fontId="10" fillId="0" borderId="2" xfId="0" quotePrefix="1" applyNumberFormat="1" applyFont="1" applyBorder="1" applyAlignment="1">
      <alignment horizontal="center" vertical="center"/>
    </xf>
    <xf numFmtId="0" fontId="24" fillId="2" borderId="7" xfId="0" applyFont="1" applyFill="1" applyBorder="1" applyAlignment="1">
      <alignment horizontal="left" vertical="center"/>
    </xf>
    <xf numFmtId="0" fontId="19" fillId="2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1" fillId="0" borderId="0" xfId="0" applyFont="1" applyBorder="1" applyAlignment="1">
      <alignment horizontal="left"/>
    </xf>
    <xf numFmtId="0" fontId="22" fillId="0" borderId="0" xfId="0" applyFont="1" applyAlignment="1">
      <alignment horizontal="center"/>
    </xf>
    <xf numFmtId="0" fontId="29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19" fillId="2" borderId="7" xfId="0" quotePrefix="1" applyFont="1" applyFill="1" applyBorder="1" applyAlignment="1">
      <alignment horizontal="center" vertical="center"/>
    </xf>
    <xf numFmtId="0" fontId="26" fillId="2" borderId="7" xfId="0" applyFont="1" applyFill="1" applyBorder="1" applyAlignment="1">
      <alignment horizontal="left" vertical="center"/>
    </xf>
    <xf numFmtId="0" fontId="21" fillId="0" borderId="0" xfId="0" applyFont="1"/>
    <xf numFmtId="0" fontId="31" fillId="0" borderId="2" xfId="0" applyFont="1" applyBorder="1" applyAlignment="1">
      <alignment horizontal="left" vertical="center"/>
    </xf>
    <xf numFmtId="0" fontId="31" fillId="0" borderId="0" xfId="0" applyFont="1" applyAlignment="1">
      <alignment horizontal="left"/>
    </xf>
    <xf numFmtId="0" fontId="32" fillId="0" borderId="0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6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3" fillId="2" borderId="7" xfId="0" applyFont="1" applyFill="1" applyBorder="1" applyAlignment="1">
      <alignment horizontal="left" vertical="center"/>
    </xf>
    <xf numFmtId="0" fontId="36" fillId="2" borderId="7" xfId="0" applyFont="1" applyFill="1" applyBorder="1" applyAlignment="1">
      <alignment horizontal="left" vertical="center"/>
    </xf>
    <xf numFmtId="0" fontId="35" fillId="2" borderId="7" xfId="0" quotePrefix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1" fillId="0" borderId="2" xfId="0" applyFont="1" applyBorder="1" applyAlignment="1">
      <alignment vertical="center"/>
    </xf>
    <xf numFmtId="0" fontId="11" fillId="3" borderId="3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9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/>
    </xf>
    <xf numFmtId="0" fontId="21" fillId="2" borderId="12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36" fillId="2" borderId="12" xfId="0" applyFont="1" applyFill="1" applyBorder="1" applyAlignment="1">
      <alignment horizontal="left" vertical="center"/>
    </xf>
    <xf numFmtId="0" fontId="36" fillId="2" borderId="13" xfId="0" applyFont="1" applyFill="1" applyBorder="1" applyAlignment="1">
      <alignment horizontal="left" vertical="center"/>
    </xf>
    <xf numFmtId="0" fontId="36" fillId="2" borderId="7" xfId="0" quotePrefix="1" applyFont="1" applyFill="1" applyBorder="1" applyAlignment="1">
      <alignment horizontal="center" vertical="center"/>
    </xf>
    <xf numFmtId="0" fontId="39" fillId="0" borderId="0" xfId="0" applyFont="1" applyBorder="1" applyAlignment="1">
      <alignment horizontal="left" vertical="center"/>
    </xf>
    <xf numFmtId="0" fontId="38" fillId="0" borderId="0" xfId="0" applyFont="1"/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5" fillId="5" borderId="2" xfId="0" applyFont="1" applyFill="1" applyBorder="1" applyAlignment="1">
      <alignment horizontal="center" vertical="center"/>
    </xf>
    <xf numFmtId="0" fontId="36" fillId="2" borderId="7" xfId="0" applyFont="1" applyFill="1" applyBorder="1" applyAlignment="1">
      <alignment horizontal="center" vertical="center"/>
    </xf>
    <xf numFmtId="0" fontId="42" fillId="0" borderId="0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41" fillId="0" borderId="0" xfId="0" applyFont="1"/>
    <xf numFmtId="14" fontId="10" fillId="0" borderId="0" xfId="0" applyNumberFormat="1" applyFont="1"/>
    <xf numFmtId="0" fontId="14" fillId="4" borderId="3" xfId="0" applyFont="1" applyFill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vertical="center"/>
    </xf>
    <xf numFmtId="2" fontId="10" fillId="4" borderId="2" xfId="0" applyNumberFormat="1" applyFont="1" applyFill="1" applyBorder="1" applyAlignment="1">
      <alignment vertical="center"/>
    </xf>
    <xf numFmtId="0" fontId="31" fillId="0" borderId="2" xfId="0" applyFont="1" applyBorder="1" applyAlignment="1">
      <alignment horizontal="center" vertical="center"/>
    </xf>
    <xf numFmtId="0" fontId="35" fillId="0" borderId="2" xfId="0" applyFont="1" applyBorder="1" applyAlignment="1">
      <alignment horizontal="left" vertical="center"/>
    </xf>
    <xf numFmtId="0" fontId="40" fillId="0" borderId="2" xfId="0" applyFont="1" applyBorder="1" applyAlignment="1">
      <alignment vertical="center"/>
    </xf>
    <xf numFmtId="0" fontId="38" fillId="0" borderId="0" xfId="0" applyFont="1" applyAlignment="1">
      <alignment vertical="center"/>
    </xf>
    <xf numFmtId="0" fontId="28" fillId="2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1" fillId="0" borderId="0" xfId="0" applyFont="1"/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2" fontId="14" fillId="4" borderId="3" xfId="0" applyNumberFormat="1" applyFont="1" applyFill="1" applyBorder="1" applyAlignment="1">
      <alignment horizontal="center" vertical="center"/>
    </xf>
    <xf numFmtId="2" fontId="11" fillId="4" borderId="2" xfId="0" applyNumberFormat="1" applyFont="1" applyFill="1" applyBorder="1" applyAlignment="1">
      <alignment vertical="center"/>
    </xf>
    <xf numFmtId="0" fontId="14" fillId="6" borderId="7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2" fontId="15" fillId="6" borderId="2" xfId="0" applyNumberFormat="1" applyFont="1" applyFill="1" applyBorder="1" applyAlignment="1">
      <alignment horizontal="center" vertical="center"/>
    </xf>
    <xf numFmtId="0" fontId="44" fillId="0" borderId="2" xfId="0" applyFont="1" applyBorder="1" applyAlignment="1">
      <alignment vertical="center" wrapText="1"/>
    </xf>
    <xf numFmtId="0" fontId="45" fillId="0" borderId="2" xfId="0" applyFont="1" applyBorder="1" applyAlignment="1">
      <alignment horizontal="center" vertical="center"/>
    </xf>
    <xf numFmtId="0" fontId="39" fillId="2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 wrapText="1"/>
    </xf>
    <xf numFmtId="0" fontId="30" fillId="0" borderId="2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10" fillId="7" borderId="0" xfId="0" applyFont="1" applyFill="1"/>
    <xf numFmtId="0" fontId="39" fillId="7" borderId="2" xfId="0" applyFont="1" applyFill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48" fillId="0" borderId="14" xfId="0" applyFont="1" applyBorder="1" applyAlignment="1">
      <alignment vertical="center"/>
    </xf>
    <xf numFmtId="0" fontId="48" fillId="0" borderId="7" xfId="0" applyFont="1" applyBorder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36" fillId="0" borderId="14" xfId="0" applyFont="1" applyBorder="1" applyAlignment="1">
      <alignment vertical="center"/>
    </xf>
    <xf numFmtId="0" fontId="43" fillId="0" borderId="7" xfId="0" applyFont="1" applyBorder="1" applyAlignment="1">
      <alignment vertical="center"/>
    </xf>
    <xf numFmtId="0" fontId="36" fillId="0" borderId="7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 wrapText="1"/>
    </xf>
    <xf numFmtId="0" fontId="43" fillId="7" borderId="2" xfId="0" applyFont="1" applyFill="1" applyBorder="1" applyAlignment="1">
      <alignment horizontal="center" vertical="center" wrapText="1"/>
    </xf>
    <xf numFmtId="0" fontId="20" fillId="8" borderId="2" xfId="0" applyFont="1" applyFill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1" fillId="2" borderId="2" xfId="20" applyFont="1" applyFill="1" applyBorder="1" applyAlignment="1">
      <alignment horizontal="left" vertical="center" wrapText="1"/>
    </xf>
    <xf numFmtId="0" fontId="31" fillId="0" borderId="2" xfId="0" applyFont="1" applyFill="1" applyBorder="1" applyAlignment="1">
      <alignment horizontal="center" vertical="center"/>
    </xf>
    <xf numFmtId="4" fontId="36" fillId="7" borderId="2" xfId="0" applyNumberFormat="1" applyFont="1" applyFill="1" applyBorder="1" applyAlignment="1">
      <alignment horizontal="center" vertical="center"/>
    </xf>
    <xf numFmtId="0" fontId="20" fillId="2" borderId="7" xfId="20" applyFont="1" applyFill="1" applyBorder="1" applyAlignment="1">
      <alignment horizontal="left" vertical="center" wrapText="1"/>
    </xf>
    <xf numFmtId="0" fontId="31" fillId="0" borderId="7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36" fillId="0" borderId="2" xfId="0" applyFont="1" applyFill="1" applyBorder="1" applyAlignment="1">
      <alignment horizontal="center" vertical="center"/>
    </xf>
    <xf numFmtId="0" fontId="43" fillId="0" borderId="2" xfId="0" applyFont="1" applyFill="1" applyBorder="1" applyAlignment="1">
      <alignment horizontal="center" vertical="center"/>
    </xf>
    <xf numFmtId="0" fontId="31" fillId="2" borderId="7" xfId="20" applyFont="1" applyFill="1" applyBorder="1" applyAlignment="1">
      <alignment horizontal="left" vertical="center" wrapText="1"/>
    </xf>
    <xf numFmtId="0" fontId="36" fillId="0" borderId="2" xfId="0" applyFont="1" applyFill="1" applyBorder="1" applyAlignment="1">
      <alignment horizontal="center" vertical="center" wrapText="1"/>
    </xf>
    <xf numFmtId="0" fontId="20" fillId="2" borderId="2" xfId="20" applyFont="1" applyFill="1" applyBorder="1" applyAlignment="1">
      <alignment horizontal="left" vertical="center" wrapText="1"/>
    </xf>
    <xf numFmtId="0" fontId="43" fillId="0" borderId="2" xfId="0" applyFont="1" applyFill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/>
    </xf>
    <xf numFmtId="0" fontId="20" fillId="2" borderId="7" xfId="20" applyFont="1" applyFill="1" applyBorder="1" applyAlignment="1">
      <alignment horizontal="right" vertical="center" wrapText="1"/>
    </xf>
    <xf numFmtId="0" fontId="31" fillId="7" borderId="7" xfId="0" applyFont="1" applyFill="1" applyBorder="1" applyAlignment="1">
      <alignment horizontal="center" vertical="center"/>
    </xf>
    <xf numFmtId="0" fontId="43" fillId="7" borderId="2" xfId="0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/>
    </xf>
    <xf numFmtId="0" fontId="36" fillId="0" borderId="7" xfId="0" applyFont="1" applyBorder="1" applyAlignment="1">
      <alignment vertical="center"/>
    </xf>
    <xf numFmtId="0" fontId="20" fillId="4" borderId="2" xfId="0" applyFont="1" applyFill="1" applyBorder="1" applyAlignment="1">
      <alignment horizontal="center" vertical="center"/>
    </xf>
    <xf numFmtId="0" fontId="36" fillId="0" borderId="2" xfId="0" applyFont="1" applyBorder="1" applyAlignment="1">
      <alignment vertical="center"/>
    </xf>
    <xf numFmtId="0" fontId="31" fillId="0" borderId="2" xfId="0" applyFont="1" applyFill="1" applyBorder="1" applyAlignment="1">
      <alignment horizontal="center" vertical="center" wrapText="1"/>
    </xf>
    <xf numFmtId="0" fontId="36" fillId="7" borderId="2" xfId="0" applyFont="1" applyFill="1" applyBorder="1" applyAlignment="1">
      <alignment vertical="center"/>
    </xf>
    <xf numFmtId="0" fontId="31" fillId="7" borderId="2" xfId="0" applyFont="1" applyFill="1" applyBorder="1" applyAlignment="1">
      <alignment vertical="center"/>
    </xf>
    <xf numFmtId="0" fontId="20" fillId="7" borderId="2" xfId="0" applyFont="1" applyFill="1" applyBorder="1" applyAlignment="1">
      <alignment horizontal="right" vertical="center"/>
    </xf>
    <xf numFmtId="0" fontId="31" fillId="7" borderId="2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40" fillId="7" borderId="2" xfId="0" applyFont="1" applyFill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 wrapText="1"/>
    </xf>
    <xf numFmtId="0" fontId="38" fillId="0" borderId="14" xfId="0" applyFont="1" applyBorder="1"/>
    <xf numFmtId="0" fontId="38" fillId="0" borderId="2" xfId="0" applyFont="1" applyBorder="1"/>
    <xf numFmtId="0" fontId="38" fillId="0" borderId="2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6" fillId="2" borderId="2" xfId="0" applyFont="1" applyFill="1" applyBorder="1" applyAlignment="1">
      <alignment horizontal="left" vertical="center"/>
    </xf>
    <xf numFmtId="0" fontId="47" fillId="0" borderId="0" xfId="0" applyFont="1" applyBorder="1" applyAlignment="1">
      <alignment horizontal="left"/>
    </xf>
    <xf numFmtId="0" fontId="21" fillId="0" borderId="0" xfId="0" applyFont="1" applyAlignment="1">
      <alignment horizontal="center"/>
    </xf>
    <xf numFmtId="0" fontId="50" fillId="0" borderId="0" xfId="0" applyFont="1" applyBorder="1" applyAlignment="1">
      <alignment horizontal="left"/>
    </xf>
    <xf numFmtId="0" fontId="39" fillId="0" borderId="3" xfId="0" applyFont="1" applyBorder="1" applyAlignment="1">
      <alignment horizontal="center" vertical="center"/>
    </xf>
    <xf numFmtId="0" fontId="37" fillId="2" borderId="2" xfId="0" applyFont="1" applyFill="1" applyBorder="1" applyAlignment="1">
      <alignment horizontal="left" vertical="center"/>
    </xf>
    <xf numFmtId="0" fontId="24" fillId="2" borderId="2" xfId="0" applyFont="1" applyFill="1" applyBorder="1" applyAlignment="1">
      <alignment horizontal="left" vertical="center"/>
    </xf>
    <xf numFmtId="0" fontId="24" fillId="0" borderId="7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34" fillId="0" borderId="0" xfId="0" applyFont="1"/>
    <xf numFmtId="0" fontId="43" fillId="2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5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/>
    </xf>
    <xf numFmtId="0" fontId="38" fillId="0" borderId="2" xfId="0" applyFont="1" applyBorder="1" applyAlignment="1">
      <alignment horizontal="center" vertical="center"/>
    </xf>
    <xf numFmtId="0" fontId="38" fillId="0" borderId="2" xfId="0" applyFont="1" applyBorder="1" applyAlignment="1">
      <alignment vertical="center"/>
    </xf>
    <xf numFmtId="0" fontId="40" fillId="10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right" vertical="center"/>
    </xf>
    <xf numFmtId="0" fontId="40" fillId="0" borderId="0" xfId="0" applyFont="1"/>
    <xf numFmtId="0" fontId="35" fillId="0" borderId="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38" fillId="8" borderId="2" xfId="0" applyFont="1" applyFill="1" applyBorder="1" applyAlignment="1">
      <alignment horizontal="center" vertical="center"/>
    </xf>
    <xf numFmtId="0" fontId="38" fillId="8" borderId="2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35" fillId="0" borderId="2" xfId="0" applyFont="1" applyBorder="1" applyAlignment="1">
      <alignment horizontal="center" vertical="center"/>
    </xf>
    <xf numFmtId="0" fontId="19" fillId="2" borderId="8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1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38" fillId="2" borderId="8" xfId="0" applyFont="1" applyFill="1" applyBorder="1" applyAlignment="1">
      <alignment horizontal="left" vertical="center"/>
    </xf>
    <xf numFmtId="0" fontId="38" fillId="2" borderId="17" xfId="0" applyFont="1" applyFill="1" applyBorder="1" applyAlignment="1">
      <alignment horizontal="left" vertical="center"/>
    </xf>
    <xf numFmtId="0" fontId="21" fillId="2" borderId="8" xfId="0" applyFont="1" applyFill="1" applyBorder="1" applyAlignment="1">
      <alignment horizontal="left" vertical="center"/>
    </xf>
    <xf numFmtId="0" fontId="21" fillId="2" borderId="17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38" fillId="0" borderId="6" xfId="0" applyFont="1" applyBorder="1"/>
    <xf numFmtId="0" fontId="10" fillId="0" borderId="0" xfId="0" applyFont="1" applyAlignment="1">
      <alignment horizontal="center"/>
    </xf>
    <xf numFmtId="0" fontId="34" fillId="2" borderId="8" xfId="0" applyFont="1" applyFill="1" applyBorder="1" applyAlignment="1">
      <alignment horizontal="left" vertical="center"/>
    </xf>
    <xf numFmtId="0" fontId="34" fillId="2" borderId="17" xfId="0" applyFont="1" applyFill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69" fontId="57" fillId="0" borderId="0" xfId="21" applyNumberFormat="1" applyFont="1" applyFill="1"/>
    <xf numFmtId="0" fontId="57" fillId="0" borderId="0" xfId="0" applyFont="1" applyFill="1"/>
    <xf numFmtId="0" fontId="40" fillId="0" borderId="2" xfId="0" applyFont="1" applyFill="1" applyBorder="1" applyAlignment="1">
      <alignment horizontal="center" vertical="center" wrapText="1"/>
    </xf>
    <xf numFmtId="0" fontId="40" fillId="0" borderId="4" xfId="0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horizontal="center" vertical="center" wrapText="1"/>
    </xf>
    <xf numFmtId="0" fontId="40" fillId="0" borderId="2" xfId="0" applyFont="1" applyFill="1" applyBorder="1" applyAlignment="1">
      <alignment horizontal="center" vertical="center"/>
    </xf>
    <xf numFmtId="0" fontId="40" fillId="0" borderId="3" xfId="0" applyFont="1" applyFill="1" applyBorder="1" applyAlignment="1">
      <alignment horizontal="center" vertical="center"/>
    </xf>
    <xf numFmtId="169" fontId="40" fillId="0" borderId="7" xfId="21" applyNumberFormat="1" applyFont="1" applyFill="1" applyBorder="1" applyAlignment="1">
      <alignment vertical="center"/>
    </xf>
    <xf numFmtId="14" fontId="40" fillId="0" borderId="2" xfId="0" applyNumberFormat="1" applyFont="1" applyFill="1" applyBorder="1" applyAlignment="1">
      <alignment horizontal="center" vertical="center" wrapText="1"/>
    </xf>
    <xf numFmtId="169" fontId="40" fillId="0" borderId="2" xfId="21" applyNumberFormat="1" applyFont="1" applyFill="1" applyBorder="1" applyAlignment="1">
      <alignment vertical="center"/>
    </xf>
    <xf numFmtId="0" fontId="40" fillId="0" borderId="2" xfId="0" applyFont="1" applyFill="1" applyBorder="1" applyAlignment="1">
      <alignment vertical="center"/>
    </xf>
    <xf numFmtId="0" fontId="40" fillId="0" borderId="0" xfId="0" applyFont="1" applyFill="1" applyAlignment="1">
      <alignment vertical="center"/>
    </xf>
    <xf numFmtId="0" fontId="38" fillId="0" borderId="2" xfId="0" applyFont="1" applyFill="1" applyBorder="1" applyAlignment="1">
      <alignment horizontal="center" vertical="center"/>
    </xf>
    <xf numFmtId="0" fontId="38" fillId="0" borderId="4" xfId="0" applyFont="1" applyFill="1" applyBorder="1" applyAlignment="1">
      <alignment horizontal="center" vertical="center"/>
    </xf>
    <xf numFmtId="0" fontId="38" fillId="0" borderId="4" xfId="0" applyFont="1" applyFill="1" applyBorder="1" applyAlignment="1">
      <alignment vertical="center"/>
    </xf>
    <xf numFmtId="0" fontId="38" fillId="0" borderId="2" xfId="0" quotePrefix="1" applyFont="1" applyFill="1" applyBorder="1" applyAlignment="1">
      <alignment horizontal="center" vertical="center"/>
    </xf>
    <xf numFmtId="0" fontId="38" fillId="0" borderId="3" xfId="0" applyFont="1" applyFill="1" applyBorder="1" applyAlignment="1">
      <alignment vertical="center"/>
    </xf>
    <xf numFmtId="169" fontId="38" fillId="0" borderId="2" xfId="21" applyNumberFormat="1" applyFont="1" applyFill="1" applyBorder="1" applyAlignment="1">
      <alignment vertical="center"/>
    </xf>
    <xf numFmtId="169" fontId="38" fillId="0" borderId="2" xfId="21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>
      <alignment vertical="center"/>
    </xf>
    <xf numFmtId="0" fontId="38" fillId="0" borderId="2" xfId="0" quotePrefix="1" applyFont="1" applyFill="1" applyBorder="1" applyAlignment="1">
      <alignment vertical="center"/>
    </xf>
    <xf numFmtId="0" fontId="38" fillId="0" borderId="0" xfId="0" applyFont="1" applyFill="1" applyAlignment="1">
      <alignment vertical="center"/>
    </xf>
    <xf numFmtId="0" fontId="40" fillId="0" borderId="0" xfId="0" applyFont="1" applyFill="1" applyAlignment="1">
      <alignment horizontal="center" vertical="center"/>
    </xf>
    <xf numFmtId="0" fontId="40" fillId="0" borderId="6" xfId="0" applyFont="1" applyFill="1" applyBorder="1" applyAlignment="1">
      <alignment vertical="center"/>
    </xf>
    <xf numFmtId="169" fontId="40" fillId="0" borderId="0" xfId="21" applyNumberFormat="1" applyFont="1" applyFill="1" applyAlignment="1">
      <alignment vertical="center"/>
    </xf>
    <xf numFmtId="0" fontId="57" fillId="0" borderId="0" xfId="0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52" fillId="0" borderId="0" xfId="0" applyFont="1" applyFill="1"/>
    <xf numFmtId="169" fontId="56" fillId="0" borderId="0" xfId="21" applyNumberFormat="1" applyFont="1" applyFill="1" applyAlignment="1">
      <alignment vertical="top"/>
    </xf>
    <xf numFmtId="0" fontId="56" fillId="0" borderId="0" xfId="0" applyFont="1" applyFill="1" applyAlignment="1">
      <alignment vertical="top"/>
    </xf>
    <xf numFmtId="0" fontId="56" fillId="0" borderId="0" xfId="0" applyFont="1" applyFill="1"/>
    <xf numFmtId="169" fontId="52" fillId="0" borderId="0" xfId="21" applyNumberFormat="1" applyFont="1" applyFill="1" applyAlignment="1">
      <alignment horizontal="center"/>
    </xf>
    <xf numFmtId="14" fontId="52" fillId="0" borderId="0" xfId="0" applyNumberFormat="1" applyFont="1" applyFill="1" applyAlignment="1">
      <alignment horizontal="center"/>
    </xf>
    <xf numFmtId="169" fontId="52" fillId="0" borderId="0" xfId="21" applyNumberFormat="1" applyFont="1" applyFill="1"/>
    <xf numFmtId="0" fontId="59" fillId="0" borderId="0" xfId="0" applyFont="1" applyFill="1" applyAlignment="1">
      <alignment horizontal="center"/>
    </xf>
    <xf numFmtId="169" fontId="59" fillId="0" borderId="0" xfId="21" applyNumberFormat="1" applyFont="1" applyFill="1"/>
    <xf numFmtId="0" fontId="59" fillId="0" borderId="0" xfId="0" applyFont="1" applyFill="1"/>
    <xf numFmtId="0" fontId="56" fillId="0" borderId="0" xfId="0" applyFont="1" applyFill="1" applyAlignment="1"/>
    <xf numFmtId="14" fontId="48" fillId="0" borderId="0" xfId="0" applyNumberFormat="1" applyFont="1" applyFill="1" applyAlignment="1">
      <alignment horizontal="center"/>
    </xf>
    <xf numFmtId="0" fontId="40" fillId="0" borderId="0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vertical="center"/>
    </xf>
    <xf numFmtId="0" fontId="40" fillId="0" borderId="19" xfId="0" applyFont="1" applyFill="1" applyBorder="1" applyAlignment="1">
      <alignment vertical="center"/>
    </xf>
    <xf numFmtId="0" fontId="40" fillId="0" borderId="19" xfId="0" applyFont="1" applyFill="1" applyBorder="1" applyAlignment="1">
      <alignment horizontal="center" vertical="center"/>
    </xf>
    <xf numFmtId="169" fontId="40" fillId="0" borderId="19" xfId="21" applyNumberFormat="1" applyFont="1" applyFill="1" applyBorder="1" applyAlignment="1">
      <alignment vertical="center"/>
    </xf>
    <xf numFmtId="169" fontId="40" fillId="0" borderId="19" xfId="21" applyNumberFormat="1" applyFont="1" applyFill="1" applyBorder="1" applyAlignment="1">
      <alignment horizontal="center" vertical="center"/>
    </xf>
    <xf numFmtId="14" fontId="40" fillId="0" borderId="19" xfId="0" applyNumberFormat="1" applyFont="1" applyFill="1" applyBorder="1" applyAlignment="1">
      <alignment horizontal="center" vertical="center"/>
    </xf>
    <xf numFmtId="14" fontId="38" fillId="0" borderId="2" xfId="0" quotePrefix="1" applyNumberFormat="1" applyFont="1" applyFill="1" applyBorder="1" applyAlignment="1">
      <alignment horizontal="left" vertical="center"/>
    </xf>
    <xf numFmtId="0" fontId="19" fillId="0" borderId="2" xfId="0" applyFont="1" applyBorder="1" applyAlignment="1">
      <alignment horizontal="left" vertical="center" wrapText="1"/>
    </xf>
    <xf numFmtId="0" fontId="43" fillId="0" borderId="2" xfId="0" applyFont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4" fillId="0" borderId="0" xfId="0" applyFont="1"/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0" fillId="0" borderId="6" xfId="0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vertical="center"/>
    </xf>
    <xf numFmtId="0" fontId="38" fillId="2" borderId="7" xfId="0" applyFont="1" applyFill="1" applyBorder="1" applyAlignment="1">
      <alignment horizontal="left" vertical="center"/>
    </xf>
    <xf numFmtId="0" fontId="40" fillId="0" borderId="4" xfId="0" applyFont="1" applyFill="1" applyBorder="1" applyAlignment="1">
      <alignment horizontal="right" vertical="center"/>
    </xf>
    <xf numFmtId="0" fontId="21" fillId="2" borderId="7" xfId="0" quotePrefix="1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1" fillId="2" borderId="18" xfId="0" applyFont="1" applyFill="1" applyBorder="1" applyAlignment="1">
      <alignment horizontal="left" vertical="center"/>
    </xf>
    <xf numFmtId="0" fontId="21" fillId="2" borderId="20" xfId="0" applyFont="1" applyFill="1" applyBorder="1" applyAlignment="1">
      <alignment horizontal="left" vertical="center"/>
    </xf>
    <xf numFmtId="0" fontId="38" fillId="0" borderId="17" xfId="0" applyFont="1" applyFill="1" applyBorder="1" applyAlignment="1">
      <alignment vertical="center"/>
    </xf>
    <xf numFmtId="0" fontId="38" fillId="0" borderId="7" xfId="0" applyFont="1" applyFill="1" applyBorder="1" applyAlignment="1">
      <alignment horizontal="center" vertical="center"/>
    </xf>
    <xf numFmtId="169" fontId="38" fillId="0" borderId="7" xfId="21" applyNumberFormat="1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43" fillId="0" borderId="2" xfId="0" applyFont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left" vertical="center"/>
    </xf>
    <xf numFmtId="0" fontId="21" fillId="2" borderId="3" xfId="0" applyFont="1" applyFill="1" applyBorder="1" applyAlignment="1">
      <alignment horizontal="left" vertical="center"/>
    </xf>
    <xf numFmtId="0" fontId="38" fillId="2" borderId="12" xfId="0" applyFont="1" applyFill="1" applyBorder="1" applyAlignment="1">
      <alignment horizontal="left" vertical="center"/>
    </xf>
    <xf numFmtId="0" fontId="38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33" fillId="0" borderId="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36" fillId="0" borderId="0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38" fillId="0" borderId="0" xfId="0" applyFont="1" applyBorder="1"/>
    <xf numFmtId="0" fontId="6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47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4" fillId="2" borderId="7" xfId="0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3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62" fillId="2" borderId="7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9" fillId="2" borderId="0" xfId="0" quotePrefix="1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left" vertical="center" wrapText="1"/>
    </xf>
    <xf numFmtId="0" fontId="19" fillId="2" borderId="2" xfId="0" quotePrefix="1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left" vertical="center"/>
    </xf>
    <xf numFmtId="0" fontId="19" fillId="2" borderId="3" xfId="0" applyFont="1" applyFill="1" applyBorder="1" applyAlignment="1">
      <alignment horizontal="left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left" vertical="center" wrapText="1"/>
    </xf>
    <xf numFmtId="0" fontId="19" fillId="2" borderId="2" xfId="0" applyFont="1" applyFill="1" applyBorder="1" applyAlignment="1">
      <alignment horizontal="left" vertical="center"/>
    </xf>
    <xf numFmtId="0" fontId="10" fillId="0" borderId="2" xfId="0" applyFont="1" applyBorder="1"/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5" fillId="2" borderId="8" xfId="0" applyFont="1" applyFill="1" applyBorder="1" applyAlignment="1">
      <alignment horizontal="left" vertical="center"/>
    </xf>
    <xf numFmtId="0" fontId="35" fillId="2" borderId="17" xfId="0" applyFont="1" applyFill="1" applyBorder="1" applyAlignment="1">
      <alignment horizontal="left" vertical="center"/>
    </xf>
    <xf numFmtId="14" fontId="31" fillId="0" borderId="2" xfId="0" quotePrefix="1" applyNumberFormat="1" applyFont="1" applyBorder="1" applyAlignment="1">
      <alignment horizontal="center" vertical="center"/>
    </xf>
    <xf numFmtId="14" fontId="31" fillId="0" borderId="2" xfId="0" applyNumberFormat="1" applyFont="1" applyBorder="1" applyAlignment="1">
      <alignment horizontal="center" vertical="center"/>
    </xf>
    <xf numFmtId="0" fontId="36" fillId="2" borderId="7" xfId="0" applyFont="1" applyFill="1" applyBorder="1" applyAlignment="1">
      <alignment horizontal="left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 wrapText="1"/>
    </xf>
    <xf numFmtId="0" fontId="64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1" fillId="0" borderId="7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9" fillId="8" borderId="7" xfId="0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1" fillId="2" borderId="22" xfId="0" applyFont="1" applyFill="1" applyBorder="1" applyAlignment="1">
      <alignment horizontal="left" vertical="center"/>
    </xf>
    <xf numFmtId="0" fontId="21" fillId="2" borderId="2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3" fillId="0" borderId="2" xfId="0" applyFont="1" applyBorder="1" applyAlignment="1">
      <alignment horizontal="center" vertical="center" wrapText="1"/>
    </xf>
    <xf numFmtId="14" fontId="19" fillId="2" borderId="7" xfId="0" applyNumberFormat="1" applyFont="1" applyFill="1" applyBorder="1" applyAlignment="1">
      <alignment horizontal="center" vertical="center"/>
    </xf>
    <xf numFmtId="0" fontId="19" fillId="0" borderId="0" xfId="0" applyFont="1"/>
    <xf numFmtId="0" fontId="38" fillId="2" borderId="4" xfId="0" applyFont="1" applyFill="1" applyBorder="1" applyAlignment="1">
      <alignment horizontal="left" vertical="center"/>
    </xf>
    <xf numFmtId="0" fontId="38" fillId="2" borderId="3" xfId="0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38" fillId="2" borderId="11" xfId="0" applyFont="1" applyFill="1" applyBorder="1" applyAlignment="1">
      <alignment horizontal="left" vertical="center"/>
    </xf>
    <xf numFmtId="0" fontId="38" fillId="2" borderId="10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35" fillId="2" borderId="7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1" fillId="0" borderId="2" xfId="0" applyFont="1" applyBorder="1" applyAlignment="1">
      <alignment horizontal="left" vertical="center" wrapText="1"/>
    </xf>
    <xf numFmtId="0" fontId="21" fillId="2" borderId="11" xfId="0" applyFont="1" applyFill="1" applyBorder="1" applyAlignment="1">
      <alignment horizontal="left" vertical="center"/>
    </xf>
    <xf numFmtId="0" fontId="21" fillId="2" borderId="10" xfId="0" applyFont="1" applyFill="1" applyBorder="1" applyAlignment="1">
      <alignment horizontal="left" vertical="center"/>
    </xf>
    <xf numFmtId="169" fontId="56" fillId="0" borderId="0" xfId="21" applyNumberFormat="1" applyFont="1" applyFill="1" applyAlignment="1">
      <alignment horizontal="center" vertical="top"/>
    </xf>
    <xf numFmtId="0" fontId="56" fillId="0" borderId="0" xfId="0" applyFont="1" applyFill="1" applyAlignment="1">
      <alignment horizontal="center" vertical="top"/>
    </xf>
    <xf numFmtId="0" fontId="56" fillId="0" borderId="0" xfId="0" applyFont="1" applyFill="1" applyAlignment="1">
      <alignment horizontal="center"/>
    </xf>
    <xf numFmtId="0" fontId="40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right" vertical="center"/>
    </xf>
    <xf numFmtId="0" fontId="40" fillId="0" borderId="0" xfId="0" applyFont="1" applyFill="1" applyBorder="1" applyAlignment="1">
      <alignment horizontal="left" vertical="center"/>
    </xf>
    <xf numFmtId="14" fontId="40" fillId="0" borderId="0" xfId="0" applyNumberFormat="1" applyFont="1" applyFill="1" applyBorder="1" applyAlignment="1">
      <alignment horizontal="center" vertical="center" wrapText="1"/>
    </xf>
    <xf numFmtId="169" fontId="40" fillId="0" borderId="0" xfId="21" applyNumberFormat="1" applyFont="1" applyFill="1" applyBorder="1" applyAlignment="1">
      <alignment vertical="center"/>
    </xf>
    <xf numFmtId="0" fontId="40" fillId="0" borderId="2" xfId="0" applyFont="1" applyFill="1" applyBorder="1" applyAlignment="1">
      <alignment horizontal="left" vertical="center"/>
    </xf>
    <xf numFmtId="169" fontId="10" fillId="0" borderId="2" xfId="21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2" xfId="0" quotePrefix="1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14" fontId="38" fillId="0" borderId="2" xfId="0" applyNumberFormat="1" applyFont="1" applyFill="1" applyBorder="1" applyAlignment="1">
      <alignment horizontal="left" vertical="center" wrapText="1"/>
    </xf>
    <xf numFmtId="0" fontId="40" fillId="0" borderId="2" xfId="0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69" fontId="10" fillId="0" borderId="4" xfId="21" applyNumberFormat="1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10" fillId="0" borderId="3" xfId="0" applyFont="1" applyFill="1" applyBorder="1" applyAlignment="1">
      <alignment vertical="center"/>
    </xf>
    <xf numFmtId="0" fontId="10" fillId="0" borderId="2" xfId="0" quotePrefix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0" fontId="10" fillId="0" borderId="4" xfId="0" quotePrefix="1" applyFont="1" applyFill="1" applyBorder="1" applyAlignment="1">
      <alignment horizontal="center" vertical="center"/>
    </xf>
    <xf numFmtId="14" fontId="35" fillId="0" borderId="2" xfId="0" applyNumberFormat="1" applyFont="1" applyFill="1" applyBorder="1" applyAlignment="1">
      <alignment horizontal="left" vertical="center" wrapText="1"/>
    </xf>
    <xf numFmtId="0" fontId="29" fillId="2" borderId="7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36" fillId="0" borderId="0" xfId="0" applyFont="1" applyFill="1" applyAlignment="1">
      <alignment vertical="center"/>
    </xf>
    <xf numFmtId="0" fontId="43" fillId="0" borderId="2" xfId="0" applyFont="1" applyBorder="1" applyAlignment="1">
      <alignment horizontal="center" vertical="center" wrapText="1"/>
    </xf>
    <xf numFmtId="0" fontId="34" fillId="0" borderId="2" xfId="0" quotePrefix="1" applyFont="1" applyFill="1" applyBorder="1" applyAlignment="1">
      <alignment horizontal="center" vertical="center"/>
    </xf>
    <xf numFmtId="0" fontId="34" fillId="0" borderId="4" xfId="0" applyFont="1" applyFill="1" applyBorder="1" applyAlignment="1">
      <alignment vertical="center"/>
    </xf>
    <xf numFmtId="0" fontId="34" fillId="0" borderId="3" xfId="0" applyFont="1" applyFill="1" applyBorder="1" applyAlignment="1">
      <alignment vertical="center"/>
    </xf>
    <xf numFmtId="0" fontId="34" fillId="0" borderId="4" xfId="0" quotePrefix="1" applyFont="1" applyFill="1" applyBorder="1" applyAlignment="1">
      <alignment horizontal="center" vertical="center"/>
    </xf>
    <xf numFmtId="0" fontId="35" fillId="2" borderId="7" xfId="0" applyFont="1" applyFill="1" applyBorder="1" applyAlignment="1">
      <alignment horizontal="left" vertical="center" wrapText="1"/>
    </xf>
    <xf numFmtId="0" fontId="35" fillId="2" borderId="2" xfId="0" applyFont="1" applyFill="1" applyBorder="1" applyAlignment="1">
      <alignment horizontal="left" vertical="center" wrapText="1"/>
    </xf>
    <xf numFmtId="0" fontId="35" fillId="2" borderId="7" xfId="0" applyFont="1" applyFill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/>
    </xf>
    <xf numFmtId="0" fontId="35" fillId="2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6" fillId="0" borderId="7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3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6" fillId="0" borderId="0" xfId="0" applyFont="1" applyBorder="1" applyAlignment="1">
      <alignment horizontal="left"/>
    </xf>
    <xf numFmtId="0" fontId="48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62" fillId="2" borderId="7" xfId="0" applyFont="1" applyFill="1" applyBorder="1" applyAlignment="1">
      <alignment horizontal="center" vertical="center" wrapText="1"/>
    </xf>
    <xf numFmtId="0" fontId="38" fillId="2" borderId="9" xfId="0" applyFont="1" applyFill="1" applyBorder="1" applyAlignment="1">
      <alignment horizontal="left" vertical="center"/>
    </xf>
    <xf numFmtId="0" fontId="3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36" fillId="2" borderId="2" xfId="0" applyFont="1" applyFill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/>
    </xf>
    <xf numFmtId="0" fontId="36" fillId="8" borderId="7" xfId="0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3" fillId="0" borderId="2" xfId="0" applyFont="1" applyBorder="1" applyAlignment="1">
      <alignment horizontal="center" vertical="center" wrapText="1"/>
    </xf>
    <xf numFmtId="0" fontId="38" fillId="8" borderId="8" xfId="0" applyFont="1" applyFill="1" applyBorder="1" applyAlignment="1">
      <alignment horizontal="left" vertical="center"/>
    </xf>
    <xf numFmtId="0" fontId="38" fillId="8" borderId="17" xfId="0" applyFont="1" applyFill="1" applyBorder="1" applyAlignment="1">
      <alignment horizontal="left" vertical="center"/>
    </xf>
    <xf numFmtId="0" fontId="38" fillId="2" borderId="22" xfId="0" applyFont="1" applyFill="1" applyBorder="1" applyAlignment="1">
      <alignment horizontal="left" vertical="center"/>
    </xf>
    <xf numFmtId="0" fontId="38" fillId="2" borderId="2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5" fillId="0" borderId="4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59" fillId="0" borderId="6" xfId="0" applyFont="1" applyFill="1" applyBorder="1" applyAlignment="1">
      <alignment horizontal="center" vertical="center"/>
    </xf>
    <xf numFmtId="0" fontId="59" fillId="0" borderId="3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56" fillId="0" borderId="0" xfId="0" applyFont="1" applyFill="1" applyAlignment="1">
      <alignment horizontal="center" vertical="top"/>
    </xf>
    <xf numFmtId="0" fontId="56" fillId="0" borderId="0" xfId="0" applyFont="1" applyFill="1" applyAlignment="1">
      <alignment horizontal="center"/>
    </xf>
    <xf numFmtId="0" fontId="48" fillId="0" borderId="0" xfId="0" applyFont="1" applyFill="1" applyAlignment="1">
      <alignment horizontal="center"/>
    </xf>
    <xf numFmtId="0" fontId="51" fillId="0" borderId="0" xfId="0" applyFont="1" applyFill="1" applyBorder="1" applyAlignment="1">
      <alignment horizontal="center" vertical="center" wrapText="1"/>
    </xf>
    <xf numFmtId="0" fontId="39" fillId="0" borderId="4" xfId="0" applyFont="1" applyFill="1" applyBorder="1" applyAlignment="1">
      <alignment horizontal="right" vertical="center"/>
    </xf>
    <xf numFmtId="0" fontId="39" fillId="0" borderId="6" xfId="0" applyFont="1" applyFill="1" applyBorder="1" applyAlignment="1">
      <alignment horizontal="right" vertical="center"/>
    </xf>
    <xf numFmtId="169" fontId="40" fillId="0" borderId="4" xfId="21" applyNumberFormat="1" applyFont="1" applyFill="1" applyBorder="1" applyAlignment="1">
      <alignment horizontal="center" vertical="center"/>
    </xf>
    <xf numFmtId="169" fontId="40" fillId="0" borderId="3" xfId="21" applyNumberFormat="1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horizontal="left" vertical="center"/>
    </xf>
    <xf numFmtId="0" fontId="40" fillId="0" borderId="6" xfId="0" applyFont="1" applyFill="1" applyBorder="1" applyAlignment="1">
      <alignment horizontal="left" vertical="center"/>
    </xf>
    <xf numFmtId="0" fontId="40" fillId="0" borderId="3" xfId="0" applyFont="1" applyFill="1" applyBorder="1" applyAlignment="1">
      <alignment horizontal="left" vertical="center"/>
    </xf>
    <xf numFmtId="0" fontId="39" fillId="0" borderId="0" xfId="0" applyFont="1" applyFill="1" applyAlignment="1">
      <alignment horizontal="center" vertical="center"/>
    </xf>
    <xf numFmtId="169" fontId="56" fillId="0" borderId="0" xfId="21" applyNumberFormat="1" applyFont="1" applyFill="1" applyAlignment="1">
      <alignment horizontal="center" vertical="top"/>
    </xf>
    <xf numFmtId="169" fontId="56" fillId="0" borderId="0" xfId="21" applyNumberFormat="1" applyFont="1" applyFill="1" applyBorder="1" applyAlignment="1">
      <alignment horizontal="center" vertical="top"/>
    </xf>
    <xf numFmtId="0" fontId="58" fillId="0" borderId="0" xfId="0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horizontal="center" vertical="center"/>
    </xf>
    <xf numFmtId="0" fontId="40" fillId="0" borderId="3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43" fillId="0" borderId="4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61" fillId="0" borderId="0" xfId="0" applyFont="1" applyAlignment="1">
      <alignment horizontal="center" vertical="center" wrapText="1"/>
    </xf>
    <xf numFmtId="0" fontId="46" fillId="0" borderId="4" xfId="0" applyFont="1" applyBorder="1" applyAlignment="1">
      <alignment horizontal="center" vertical="center"/>
    </xf>
    <xf numFmtId="0" fontId="46" fillId="0" borderId="3" xfId="0" applyFont="1" applyBorder="1" applyAlignment="1">
      <alignment horizontal="center" vertical="center"/>
    </xf>
    <xf numFmtId="0" fontId="52" fillId="0" borderId="0" xfId="0" applyFont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40" fillId="0" borderId="4" xfId="0" applyFont="1" applyBorder="1" applyAlignment="1">
      <alignment horizontal="left" vertical="center"/>
    </xf>
    <xf numFmtId="0" fontId="40" fillId="0" borderId="6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27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43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1" fillId="0" borderId="0" xfId="0" applyFont="1" applyAlignment="1">
      <alignment horizontal="center"/>
    </xf>
    <xf numFmtId="0" fontId="39" fillId="0" borderId="2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10" borderId="14" xfId="0" applyFont="1" applyFill="1" applyBorder="1" applyAlignment="1">
      <alignment horizontal="center" vertical="center" wrapText="1"/>
    </xf>
    <xf numFmtId="0" fontId="40" fillId="10" borderId="7" xfId="0" applyFont="1" applyFill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3" fillId="10" borderId="14" xfId="0" applyFont="1" applyFill="1" applyBorder="1" applyAlignment="1">
      <alignment horizontal="center" vertical="center" wrapText="1"/>
    </xf>
    <xf numFmtId="0" fontId="43" fillId="10" borderId="7" xfId="0" applyFont="1" applyFill="1" applyBorder="1" applyAlignment="1">
      <alignment horizontal="center" vertical="center"/>
    </xf>
    <xf numFmtId="0" fontId="43" fillId="10" borderId="7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41" fillId="0" borderId="0" xfId="0" applyFont="1" applyAlignment="1">
      <alignment horizontal="left"/>
    </xf>
    <xf numFmtId="0" fontId="63" fillId="0" borderId="0" xfId="0" applyFont="1" applyAlignment="1">
      <alignment horizontal="center" vertical="center" wrapText="1"/>
    </xf>
    <xf numFmtId="0" fontId="34" fillId="0" borderId="0" xfId="0" applyFont="1" applyAlignment="1">
      <alignment horizontal="left"/>
    </xf>
    <xf numFmtId="0" fontId="53" fillId="0" borderId="4" xfId="0" applyFont="1" applyBorder="1" applyAlignment="1">
      <alignment horizontal="left" vertical="center" wrapText="1"/>
    </xf>
    <xf numFmtId="0" fontId="53" fillId="0" borderId="6" xfId="0" applyFont="1" applyBorder="1" applyAlignment="1">
      <alignment horizontal="left" vertical="center"/>
    </xf>
    <xf numFmtId="0" fontId="53" fillId="0" borderId="3" xfId="0" applyFont="1" applyBorder="1" applyAlignment="1">
      <alignment horizontal="left" vertical="center"/>
    </xf>
    <xf numFmtId="0" fontId="39" fillId="0" borderId="4" xfId="0" applyFont="1" applyBorder="1" applyAlignment="1">
      <alignment horizontal="left" vertical="center"/>
    </xf>
    <xf numFmtId="0" fontId="39" fillId="0" borderId="6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 wrapText="1"/>
    </xf>
  </cellXfs>
  <cellStyles count="22">
    <cellStyle name="Comma" xfId="21" builtinId="3"/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28575</xdr:rowOff>
    </xdr:from>
    <xdr:to>
      <xdr:col>2</xdr:col>
      <xdr:colOff>800100</xdr:colOff>
      <xdr:row>3</xdr:row>
      <xdr:rowOff>28575</xdr:rowOff>
    </xdr:to>
    <xdr:sp macro="" textlink="">
      <xdr:nvSpPr>
        <xdr:cNvPr id="10247" name="Line 3"/>
        <xdr:cNvSpPr>
          <a:spLocks noChangeShapeType="1"/>
        </xdr:cNvSpPr>
      </xdr:nvSpPr>
      <xdr:spPr bwMode="auto">
        <a:xfrm>
          <a:off x="971550" y="6286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323850</xdr:colOff>
      <xdr:row>2</xdr:row>
      <xdr:rowOff>19050</xdr:rowOff>
    </xdr:from>
    <xdr:to>
      <xdr:col>6</xdr:col>
      <xdr:colOff>609600</xdr:colOff>
      <xdr:row>2</xdr:row>
      <xdr:rowOff>19050</xdr:rowOff>
    </xdr:to>
    <xdr:sp macro="" textlink="">
      <xdr:nvSpPr>
        <xdr:cNvPr id="10248" name="Line 4"/>
        <xdr:cNvSpPr>
          <a:spLocks noChangeShapeType="1"/>
        </xdr:cNvSpPr>
      </xdr:nvSpPr>
      <xdr:spPr bwMode="auto">
        <a:xfrm>
          <a:off x="3924300" y="419100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7" name="Line 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18" name="Line 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9" name="Line 1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0" name="Line 1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1" name="Line 1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2" name="Line 1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3" name="Line 1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4" name="Line 1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5" name="Line 1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6" name="Line 1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7" name="Line 2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8" name="Line 2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9" name="Line 2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0" name="Line 2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1" name="Line 3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2" name="Line 3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3" name="Line 39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4" name="Line 4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5" name="Line 4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6" name="Line 4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39" name="Line 4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0" name="Line 5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41" name="Line 5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2" name="Line 5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49" name="Line 6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0" name="Line 6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1" name="Line 6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2" name="Line 6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3" name="Line 69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4" name="Line 7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5" name="Line 71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6" name="Line 7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7" name="Line 73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8" name="Line 7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9" name="Line 7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4260" name="Line 76"/>
        <xdr:cNvSpPr>
          <a:spLocks noChangeShapeType="1"/>
        </xdr:cNvSpPr>
      </xdr:nvSpPr>
      <xdr:spPr bwMode="auto">
        <a:xfrm>
          <a:off x="3771900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202</xdr:row>
      <xdr:rowOff>57150</xdr:rowOff>
    </xdr:from>
    <xdr:to>
      <xdr:col>2</xdr:col>
      <xdr:colOff>962025</xdr:colOff>
      <xdr:row>202</xdr:row>
      <xdr:rowOff>57150</xdr:rowOff>
    </xdr:to>
    <xdr:sp macro="" textlink="">
      <xdr:nvSpPr>
        <xdr:cNvPr id="4261" name="Line 53"/>
        <xdr:cNvSpPr>
          <a:spLocks noChangeShapeType="1"/>
        </xdr:cNvSpPr>
      </xdr:nvSpPr>
      <xdr:spPr bwMode="auto">
        <a:xfrm>
          <a:off x="895350" y="6967537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201</xdr:row>
      <xdr:rowOff>28575</xdr:rowOff>
    </xdr:from>
    <xdr:to>
      <xdr:col>6</xdr:col>
      <xdr:colOff>581025</xdr:colOff>
      <xdr:row>201</xdr:row>
      <xdr:rowOff>28575</xdr:rowOff>
    </xdr:to>
    <xdr:sp macro="" textlink="">
      <xdr:nvSpPr>
        <xdr:cNvPr id="4262" name="Line 54"/>
        <xdr:cNvSpPr>
          <a:spLocks noChangeShapeType="1"/>
        </xdr:cNvSpPr>
      </xdr:nvSpPr>
      <xdr:spPr bwMode="auto">
        <a:xfrm>
          <a:off x="4133850" y="694372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157</xdr:row>
      <xdr:rowOff>85725</xdr:rowOff>
    </xdr:from>
    <xdr:to>
      <xdr:col>2</xdr:col>
      <xdr:colOff>895350</xdr:colOff>
      <xdr:row>157</xdr:row>
      <xdr:rowOff>85725</xdr:rowOff>
    </xdr:to>
    <xdr:sp macro="" textlink="">
      <xdr:nvSpPr>
        <xdr:cNvPr id="4275" name="Line 59"/>
        <xdr:cNvSpPr>
          <a:spLocks noChangeShapeType="1"/>
        </xdr:cNvSpPr>
      </xdr:nvSpPr>
      <xdr:spPr bwMode="auto">
        <a:xfrm>
          <a:off x="828675" y="597979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156</xdr:row>
      <xdr:rowOff>19050</xdr:rowOff>
    </xdr:from>
    <xdr:to>
      <xdr:col>6</xdr:col>
      <xdr:colOff>628650</xdr:colOff>
      <xdr:row>156</xdr:row>
      <xdr:rowOff>19050</xdr:rowOff>
    </xdr:to>
    <xdr:sp macro="" textlink="">
      <xdr:nvSpPr>
        <xdr:cNvPr id="4276" name="Line 60"/>
        <xdr:cNvSpPr>
          <a:spLocks noChangeShapeType="1"/>
        </xdr:cNvSpPr>
      </xdr:nvSpPr>
      <xdr:spPr bwMode="auto">
        <a:xfrm>
          <a:off x="4029075" y="595217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57150</xdr:rowOff>
    </xdr:from>
    <xdr:to>
      <xdr:col>2</xdr:col>
      <xdr:colOff>762000</xdr:colOff>
      <xdr:row>3</xdr:row>
      <xdr:rowOff>57150</xdr:rowOff>
    </xdr:to>
    <xdr:sp macro="" textlink="">
      <xdr:nvSpPr>
        <xdr:cNvPr id="4283" name="Line 59"/>
        <xdr:cNvSpPr>
          <a:spLocks noChangeShapeType="1"/>
        </xdr:cNvSpPr>
      </xdr:nvSpPr>
      <xdr:spPr bwMode="auto">
        <a:xfrm>
          <a:off x="933450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19050</xdr:rowOff>
    </xdr:from>
    <xdr:to>
      <xdr:col>6</xdr:col>
      <xdr:colOff>17145</xdr:colOff>
      <xdr:row>2</xdr:row>
      <xdr:rowOff>19050</xdr:rowOff>
    </xdr:to>
    <xdr:sp macro="" textlink="">
      <xdr:nvSpPr>
        <xdr:cNvPr id="49" name="Line 36"/>
        <xdr:cNvSpPr>
          <a:spLocks noChangeShapeType="1"/>
        </xdr:cNvSpPr>
      </xdr:nvSpPr>
      <xdr:spPr bwMode="auto">
        <a:xfrm>
          <a:off x="4086225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719</xdr:row>
      <xdr:rowOff>57150</xdr:rowOff>
    </xdr:from>
    <xdr:to>
      <xdr:col>2</xdr:col>
      <xdr:colOff>962025</xdr:colOff>
      <xdr:row>719</xdr:row>
      <xdr:rowOff>57150</xdr:rowOff>
    </xdr:to>
    <xdr:sp macro="" textlink="">
      <xdr:nvSpPr>
        <xdr:cNvPr id="38" name="Line 53"/>
        <xdr:cNvSpPr>
          <a:spLocks noChangeShapeType="1"/>
        </xdr:cNvSpPr>
      </xdr:nvSpPr>
      <xdr:spPr bwMode="auto">
        <a:xfrm>
          <a:off x="895350" y="6867525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718</xdr:row>
      <xdr:rowOff>28575</xdr:rowOff>
    </xdr:from>
    <xdr:to>
      <xdr:col>6</xdr:col>
      <xdr:colOff>581025</xdr:colOff>
      <xdr:row>718</xdr:row>
      <xdr:rowOff>28575</xdr:rowOff>
    </xdr:to>
    <xdr:sp macro="" textlink="">
      <xdr:nvSpPr>
        <xdr:cNvPr id="39" name="Line 54"/>
        <xdr:cNvSpPr>
          <a:spLocks noChangeShapeType="1"/>
        </xdr:cNvSpPr>
      </xdr:nvSpPr>
      <xdr:spPr bwMode="auto">
        <a:xfrm>
          <a:off x="4419600" y="68456175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674</xdr:row>
      <xdr:rowOff>85725</xdr:rowOff>
    </xdr:from>
    <xdr:to>
      <xdr:col>2</xdr:col>
      <xdr:colOff>895350</xdr:colOff>
      <xdr:row>674</xdr:row>
      <xdr:rowOff>85725</xdr:rowOff>
    </xdr:to>
    <xdr:sp macro="" textlink="">
      <xdr:nvSpPr>
        <xdr:cNvPr id="40" name="Line 59"/>
        <xdr:cNvSpPr>
          <a:spLocks noChangeShapeType="1"/>
        </xdr:cNvSpPr>
      </xdr:nvSpPr>
      <xdr:spPr bwMode="auto">
        <a:xfrm>
          <a:off x="828675" y="601313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673</xdr:row>
      <xdr:rowOff>19050</xdr:rowOff>
    </xdr:from>
    <xdr:to>
      <xdr:col>6</xdr:col>
      <xdr:colOff>628650</xdr:colOff>
      <xdr:row>673</xdr:row>
      <xdr:rowOff>19050</xdr:rowOff>
    </xdr:to>
    <xdr:sp macro="" textlink="">
      <xdr:nvSpPr>
        <xdr:cNvPr id="41" name="Line 60"/>
        <xdr:cNvSpPr>
          <a:spLocks noChangeShapeType="1"/>
        </xdr:cNvSpPr>
      </xdr:nvSpPr>
      <xdr:spPr bwMode="auto">
        <a:xfrm>
          <a:off x="4314825" y="5987415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417</xdr:row>
      <xdr:rowOff>57150</xdr:rowOff>
    </xdr:from>
    <xdr:to>
      <xdr:col>2</xdr:col>
      <xdr:colOff>1000125</xdr:colOff>
      <xdr:row>417</xdr:row>
      <xdr:rowOff>57150</xdr:rowOff>
    </xdr:to>
    <xdr:sp macro="" textlink="">
      <xdr:nvSpPr>
        <xdr:cNvPr id="42" name="Line 59"/>
        <xdr:cNvSpPr>
          <a:spLocks noChangeShapeType="1"/>
        </xdr:cNvSpPr>
      </xdr:nvSpPr>
      <xdr:spPr bwMode="auto">
        <a:xfrm>
          <a:off x="933450" y="6572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28575</xdr:colOff>
      <xdr:row>416</xdr:row>
      <xdr:rowOff>19050</xdr:rowOff>
    </xdr:from>
    <xdr:to>
      <xdr:col>6</xdr:col>
      <xdr:colOff>407670</xdr:colOff>
      <xdr:row>416</xdr:row>
      <xdr:rowOff>19050</xdr:rowOff>
    </xdr:to>
    <xdr:sp macro="" textlink="">
      <xdr:nvSpPr>
        <xdr:cNvPr id="43" name="Line 36"/>
        <xdr:cNvSpPr>
          <a:spLocks noChangeShapeType="1"/>
        </xdr:cNvSpPr>
      </xdr:nvSpPr>
      <xdr:spPr bwMode="auto">
        <a:xfrm>
          <a:off x="4000500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685800</xdr:colOff>
      <xdr:row>178</xdr:row>
      <xdr:rowOff>57150</xdr:rowOff>
    </xdr:from>
    <xdr:to>
      <xdr:col>2</xdr:col>
      <xdr:colOff>866775</xdr:colOff>
      <xdr:row>178</xdr:row>
      <xdr:rowOff>57150</xdr:rowOff>
    </xdr:to>
    <xdr:sp macro="" textlink="">
      <xdr:nvSpPr>
        <xdr:cNvPr id="8" name="Line 59"/>
        <xdr:cNvSpPr>
          <a:spLocks noChangeShapeType="1"/>
        </xdr:cNvSpPr>
      </xdr:nvSpPr>
      <xdr:spPr bwMode="auto">
        <a:xfrm>
          <a:off x="1038225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451315</xdr:colOff>
      <xdr:row>176</xdr:row>
      <xdr:rowOff>225799</xdr:rowOff>
    </xdr:from>
    <xdr:to>
      <xdr:col>10</xdr:col>
      <xdr:colOff>1318090</xdr:colOff>
      <xdr:row>176</xdr:row>
      <xdr:rowOff>225799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CxnSpPr/>
      </xdr:nvCxnSpPr>
      <xdr:spPr>
        <a:xfrm>
          <a:off x="3794590" y="454399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685800</xdr:colOff>
      <xdr:row>143</xdr:row>
      <xdr:rowOff>57150</xdr:rowOff>
    </xdr:from>
    <xdr:to>
      <xdr:col>2</xdr:col>
      <xdr:colOff>866775</xdr:colOff>
      <xdr:row>143</xdr:row>
      <xdr:rowOff>57150</xdr:rowOff>
    </xdr:to>
    <xdr:sp macro="" textlink="">
      <xdr:nvSpPr>
        <xdr:cNvPr id="11" name="Line 59"/>
        <xdr:cNvSpPr>
          <a:spLocks noChangeShapeType="1"/>
        </xdr:cNvSpPr>
      </xdr:nvSpPr>
      <xdr:spPr bwMode="auto">
        <a:xfrm>
          <a:off x="400050" y="2228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451315</xdr:colOff>
      <xdr:row>141</xdr:row>
      <xdr:rowOff>225799</xdr:rowOff>
    </xdr:from>
    <xdr:to>
      <xdr:col>10</xdr:col>
      <xdr:colOff>1318090</xdr:colOff>
      <xdr:row>141</xdr:row>
      <xdr:rowOff>225799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CxnSpPr/>
      </xdr:nvCxnSpPr>
      <xdr:spPr>
        <a:xfrm>
          <a:off x="3794590" y="1940299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685800</xdr:colOff>
      <xdr:row>3</xdr:row>
      <xdr:rowOff>57150</xdr:rowOff>
    </xdr:from>
    <xdr:to>
      <xdr:col>2</xdr:col>
      <xdr:colOff>866775</xdr:colOff>
      <xdr:row>3</xdr:row>
      <xdr:rowOff>57150</xdr:rowOff>
    </xdr:to>
    <xdr:sp macro="" textlink="">
      <xdr:nvSpPr>
        <xdr:cNvPr id="13" name="Line 59"/>
        <xdr:cNvSpPr>
          <a:spLocks noChangeShapeType="1"/>
        </xdr:cNvSpPr>
      </xdr:nvSpPr>
      <xdr:spPr bwMode="auto">
        <a:xfrm>
          <a:off x="400050" y="2228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451315</xdr:colOff>
      <xdr:row>1</xdr:row>
      <xdr:rowOff>225799</xdr:rowOff>
    </xdr:from>
    <xdr:to>
      <xdr:col>10</xdr:col>
      <xdr:colOff>1318090</xdr:colOff>
      <xdr:row>1</xdr:row>
      <xdr:rowOff>225799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CxnSpPr/>
      </xdr:nvCxnSpPr>
      <xdr:spPr>
        <a:xfrm>
          <a:off x="3794590" y="1940299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610</xdr:row>
      <xdr:rowOff>361950</xdr:rowOff>
    </xdr:from>
    <xdr:to>
      <xdr:col>4</xdr:col>
      <xdr:colOff>123825</xdr:colOff>
      <xdr:row>610</xdr:row>
      <xdr:rowOff>361950</xdr:rowOff>
    </xdr:to>
    <xdr:sp macro="" textlink="">
      <xdr:nvSpPr>
        <xdr:cNvPr id="9" name="Line 60"/>
        <xdr:cNvSpPr>
          <a:spLocks noChangeShapeType="1"/>
        </xdr:cNvSpPr>
      </xdr:nvSpPr>
      <xdr:spPr bwMode="auto">
        <a:xfrm>
          <a:off x="428625" y="1738312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635</xdr:row>
      <xdr:rowOff>361950</xdr:rowOff>
    </xdr:from>
    <xdr:to>
      <xdr:col>4</xdr:col>
      <xdr:colOff>123825</xdr:colOff>
      <xdr:row>635</xdr:row>
      <xdr:rowOff>361950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28625" y="2410777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583</xdr:row>
      <xdr:rowOff>361950</xdr:rowOff>
    </xdr:from>
    <xdr:to>
      <xdr:col>4</xdr:col>
      <xdr:colOff>123825</xdr:colOff>
      <xdr:row>583</xdr:row>
      <xdr:rowOff>361950</xdr:rowOff>
    </xdr:to>
    <xdr:sp macro="" textlink="">
      <xdr:nvSpPr>
        <xdr:cNvPr id="4" name="Line 60"/>
        <xdr:cNvSpPr>
          <a:spLocks noChangeShapeType="1"/>
        </xdr:cNvSpPr>
      </xdr:nvSpPr>
      <xdr:spPr bwMode="auto">
        <a:xfrm>
          <a:off x="428625" y="1302067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538</xdr:row>
      <xdr:rowOff>361950</xdr:rowOff>
    </xdr:from>
    <xdr:to>
      <xdr:col>4</xdr:col>
      <xdr:colOff>123825</xdr:colOff>
      <xdr:row>538</xdr:row>
      <xdr:rowOff>361950</xdr:rowOff>
    </xdr:to>
    <xdr:sp macro="" textlink="">
      <xdr:nvSpPr>
        <xdr:cNvPr id="5" name="Line 60"/>
        <xdr:cNvSpPr>
          <a:spLocks noChangeShapeType="1"/>
        </xdr:cNvSpPr>
      </xdr:nvSpPr>
      <xdr:spPr bwMode="auto">
        <a:xfrm>
          <a:off x="428625" y="1551622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503</xdr:row>
      <xdr:rowOff>361950</xdr:rowOff>
    </xdr:from>
    <xdr:to>
      <xdr:col>4</xdr:col>
      <xdr:colOff>123825</xdr:colOff>
      <xdr:row>503</xdr:row>
      <xdr:rowOff>361950</xdr:rowOff>
    </xdr:to>
    <xdr:sp macro="" textlink="">
      <xdr:nvSpPr>
        <xdr:cNvPr id="6" name="Line 60"/>
        <xdr:cNvSpPr>
          <a:spLocks noChangeShapeType="1"/>
        </xdr:cNvSpPr>
      </xdr:nvSpPr>
      <xdr:spPr bwMode="auto">
        <a:xfrm>
          <a:off x="428625" y="12668250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485</xdr:row>
      <xdr:rowOff>361950</xdr:rowOff>
    </xdr:from>
    <xdr:to>
      <xdr:col>4</xdr:col>
      <xdr:colOff>123825</xdr:colOff>
      <xdr:row>485</xdr:row>
      <xdr:rowOff>361950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428625" y="12649200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263</xdr:row>
      <xdr:rowOff>361950</xdr:rowOff>
    </xdr:from>
    <xdr:to>
      <xdr:col>4</xdr:col>
      <xdr:colOff>123825</xdr:colOff>
      <xdr:row>263</xdr:row>
      <xdr:rowOff>361950</xdr:rowOff>
    </xdr:to>
    <xdr:sp macro="" textlink="">
      <xdr:nvSpPr>
        <xdr:cNvPr id="8" name="Line 60"/>
        <xdr:cNvSpPr>
          <a:spLocks noChangeShapeType="1"/>
        </xdr:cNvSpPr>
      </xdr:nvSpPr>
      <xdr:spPr bwMode="auto">
        <a:xfrm>
          <a:off x="428625" y="54559200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169</xdr:row>
      <xdr:rowOff>361950</xdr:rowOff>
    </xdr:from>
    <xdr:to>
      <xdr:col>4</xdr:col>
      <xdr:colOff>123825</xdr:colOff>
      <xdr:row>169</xdr:row>
      <xdr:rowOff>361950</xdr:rowOff>
    </xdr:to>
    <xdr:sp macro="" textlink="">
      <xdr:nvSpPr>
        <xdr:cNvPr id="10" name="Line 60"/>
        <xdr:cNvSpPr>
          <a:spLocks noChangeShapeType="1"/>
        </xdr:cNvSpPr>
      </xdr:nvSpPr>
      <xdr:spPr bwMode="auto">
        <a:xfrm>
          <a:off x="428625" y="3245167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96</xdr:row>
      <xdr:rowOff>361950</xdr:rowOff>
    </xdr:from>
    <xdr:to>
      <xdr:col>4</xdr:col>
      <xdr:colOff>123825</xdr:colOff>
      <xdr:row>96</xdr:row>
      <xdr:rowOff>361950</xdr:rowOff>
    </xdr:to>
    <xdr:sp macro="" textlink="">
      <xdr:nvSpPr>
        <xdr:cNvPr id="11" name="Line 60"/>
        <xdr:cNvSpPr>
          <a:spLocks noChangeShapeType="1"/>
        </xdr:cNvSpPr>
      </xdr:nvSpPr>
      <xdr:spPr bwMode="auto">
        <a:xfrm>
          <a:off x="428625" y="3047047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54</xdr:row>
      <xdr:rowOff>361950</xdr:rowOff>
    </xdr:from>
    <xdr:to>
      <xdr:col>4</xdr:col>
      <xdr:colOff>123825</xdr:colOff>
      <xdr:row>54</xdr:row>
      <xdr:rowOff>361950</xdr:rowOff>
    </xdr:to>
    <xdr:sp macro="" textlink="">
      <xdr:nvSpPr>
        <xdr:cNvPr id="12" name="Line 60"/>
        <xdr:cNvSpPr>
          <a:spLocks noChangeShapeType="1"/>
        </xdr:cNvSpPr>
      </xdr:nvSpPr>
      <xdr:spPr bwMode="auto">
        <a:xfrm>
          <a:off x="428625" y="12668250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286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6667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152399</xdr:colOff>
      <xdr:row>2</xdr:row>
      <xdr:rowOff>9525</xdr:rowOff>
    </xdr:from>
    <xdr:to>
      <xdr:col>6</xdr:col>
      <xdr:colOff>638174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10024" y="428625"/>
          <a:ext cx="228600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667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view="pageBreakPreview" topLeftCell="A20" zoomScaleNormal="100" workbookViewId="0">
      <selection activeCell="D30" sqref="D30"/>
    </sheetView>
  </sheetViews>
  <sheetFormatPr defaultRowHeight="15"/>
  <cols>
    <col min="1" max="1" width="4.625" style="3" customWidth="1"/>
    <col min="2" max="2" width="9.625" style="3" customWidth="1"/>
    <col min="3" max="3" width="15.25" style="4" bestFit="1" customWidth="1"/>
    <col min="4" max="4" width="6.625" style="4" customWidth="1"/>
    <col min="5" max="5" width="9.75" style="3" customWidth="1"/>
    <col min="6" max="6" width="22.625" style="4" customWidth="1"/>
    <col min="7" max="7" width="10.625" style="4" customWidth="1"/>
    <col min="8" max="8" width="11.625" style="4" customWidth="1"/>
    <col min="9" max="16384" width="9" style="4"/>
  </cols>
  <sheetData>
    <row r="1" spans="1:9" ht="15.95" customHeight="1">
      <c r="A1" s="686" t="s">
        <v>7</v>
      </c>
      <c r="B1" s="686"/>
      <c r="C1" s="686"/>
      <c r="D1" s="686"/>
      <c r="E1" s="687" t="s">
        <v>21</v>
      </c>
      <c r="F1" s="687"/>
      <c r="G1" s="687"/>
      <c r="H1" s="687"/>
    </row>
    <row r="2" spans="1:9" ht="15.95" customHeight="1">
      <c r="A2" s="687" t="s">
        <v>17</v>
      </c>
      <c r="B2" s="687"/>
      <c r="C2" s="687"/>
      <c r="D2" s="687"/>
      <c r="E2" s="688" t="s">
        <v>22</v>
      </c>
      <c r="F2" s="688"/>
      <c r="G2" s="688"/>
      <c r="H2" s="688"/>
    </row>
    <row r="3" spans="1:9" ht="15.95" customHeight="1">
      <c r="A3" s="687" t="s">
        <v>29</v>
      </c>
      <c r="B3" s="687"/>
      <c r="C3" s="687"/>
      <c r="D3" s="687"/>
      <c r="E3" s="690"/>
      <c r="F3" s="690"/>
      <c r="G3" s="690"/>
      <c r="H3" s="690"/>
    </row>
    <row r="4" spans="1:9" ht="15.95" customHeight="1">
      <c r="A4" s="690"/>
      <c r="B4" s="690"/>
      <c r="C4" s="690"/>
      <c r="D4" s="690"/>
      <c r="E4" s="22"/>
      <c r="F4" s="692"/>
      <c r="G4" s="692"/>
    </row>
    <row r="5" spans="1:9" s="5" customFormat="1" ht="24.95" customHeight="1">
      <c r="A5" s="691" t="s">
        <v>961</v>
      </c>
      <c r="B5" s="691"/>
      <c r="C5" s="691"/>
      <c r="D5" s="691"/>
      <c r="E5" s="691"/>
      <c r="F5" s="691"/>
      <c r="G5" s="691"/>
      <c r="H5" s="691"/>
    </row>
    <row r="6" spans="1:9" s="10" customFormat="1" ht="20.100000000000001" customHeight="1">
      <c r="A6" s="691" t="s">
        <v>369</v>
      </c>
      <c r="B6" s="691"/>
      <c r="C6" s="691"/>
      <c r="D6" s="691"/>
      <c r="E6" s="691"/>
      <c r="F6" s="691"/>
      <c r="G6" s="691"/>
      <c r="H6" s="691"/>
    </row>
    <row r="7" spans="1:9" s="10" customFormat="1" ht="39.950000000000003" hidden="1" customHeight="1">
      <c r="A7" s="689" t="s">
        <v>19</v>
      </c>
      <c r="B7" s="689"/>
      <c r="C7" s="689"/>
      <c r="D7" s="689"/>
      <c r="E7" s="689"/>
      <c r="F7" s="689"/>
      <c r="G7" s="689"/>
      <c r="H7" s="689"/>
    </row>
    <row r="8" spans="1:9" ht="15" customHeight="1">
      <c r="A8" s="11"/>
      <c r="B8" s="11"/>
      <c r="C8" s="11"/>
      <c r="D8" s="11"/>
      <c r="E8" s="11"/>
      <c r="F8" s="11"/>
      <c r="G8" s="11"/>
      <c r="H8" s="29"/>
    </row>
    <row r="9" spans="1:9" s="8" customFormat="1" ht="28.5">
      <c r="A9" s="7" t="s">
        <v>20</v>
      </c>
      <c r="B9" s="21" t="s">
        <v>5</v>
      </c>
      <c r="C9" s="694" t="s">
        <v>23</v>
      </c>
      <c r="D9" s="695"/>
      <c r="E9" s="7" t="s">
        <v>24</v>
      </c>
      <c r="F9" s="7" t="s">
        <v>25</v>
      </c>
      <c r="G9" s="12" t="s">
        <v>27</v>
      </c>
      <c r="H9" s="7" t="s">
        <v>26</v>
      </c>
    </row>
    <row r="10" spans="1:9" s="8" customFormat="1" ht="18" customHeight="1">
      <c r="A10" s="7"/>
      <c r="B10" s="55" t="s">
        <v>2</v>
      </c>
      <c r="C10" s="427"/>
      <c r="D10" s="425">
        <f>A18</f>
        <v>8</v>
      </c>
      <c r="E10" s="42"/>
      <c r="F10" s="7"/>
      <c r="G10" s="12"/>
      <c r="H10" s="7"/>
    </row>
    <row r="11" spans="1:9" s="10" customFormat="1" ht="17.100000000000001" customHeight="1">
      <c r="A11" s="32">
        <v>1</v>
      </c>
      <c r="B11" s="67" t="s">
        <v>2066</v>
      </c>
      <c r="C11" s="431" t="s">
        <v>2067</v>
      </c>
      <c r="D11" s="432" t="s">
        <v>34</v>
      </c>
      <c r="E11" s="41" t="s">
        <v>2080</v>
      </c>
      <c r="F11" s="66" t="s">
        <v>2086</v>
      </c>
      <c r="G11" s="433">
        <v>44825</v>
      </c>
      <c r="H11" s="37"/>
      <c r="I11" s="65"/>
    </row>
    <row r="12" spans="1:9" s="10" customFormat="1" ht="17.100000000000001" customHeight="1">
      <c r="A12" s="32">
        <v>2</v>
      </c>
      <c r="B12" s="49" t="s">
        <v>2068</v>
      </c>
      <c r="C12" s="208" t="s">
        <v>161</v>
      </c>
      <c r="D12" s="209" t="s">
        <v>31</v>
      </c>
      <c r="E12" s="41" t="s">
        <v>2081</v>
      </c>
      <c r="F12" s="66" t="s">
        <v>2087</v>
      </c>
      <c r="G12" s="433">
        <v>44825</v>
      </c>
      <c r="H12" s="37" t="s">
        <v>2088</v>
      </c>
      <c r="I12" s="65"/>
    </row>
    <row r="13" spans="1:9" s="10" customFormat="1" ht="17.100000000000001" customHeight="1">
      <c r="A13" s="32">
        <v>3</v>
      </c>
      <c r="B13" s="49" t="s">
        <v>2069</v>
      </c>
      <c r="C13" s="208" t="s">
        <v>2070</v>
      </c>
      <c r="D13" s="209" t="s">
        <v>184</v>
      </c>
      <c r="E13" s="41" t="s">
        <v>1882</v>
      </c>
      <c r="F13" s="66" t="s">
        <v>193</v>
      </c>
      <c r="G13" s="434">
        <v>44867</v>
      </c>
      <c r="H13" s="119"/>
      <c r="I13" s="65"/>
    </row>
    <row r="14" spans="1:9" s="10" customFormat="1" ht="17.100000000000001" customHeight="1">
      <c r="A14" s="32">
        <v>4</v>
      </c>
      <c r="B14" s="49" t="s">
        <v>2071</v>
      </c>
      <c r="C14" s="208" t="s">
        <v>2072</v>
      </c>
      <c r="D14" s="209" t="s">
        <v>925</v>
      </c>
      <c r="E14" s="41" t="s">
        <v>1151</v>
      </c>
      <c r="F14" s="66" t="s">
        <v>2090</v>
      </c>
      <c r="G14" s="434">
        <v>44870</v>
      </c>
      <c r="H14" s="37" t="s">
        <v>2088</v>
      </c>
      <c r="I14" s="65"/>
    </row>
    <row r="15" spans="1:9" s="10" customFormat="1" ht="17.100000000000001" customHeight="1">
      <c r="A15" s="32">
        <v>5</v>
      </c>
      <c r="B15" s="49" t="s">
        <v>2073</v>
      </c>
      <c r="C15" s="208" t="s">
        <v>187</v>
      </c>
      <c r="D15" s="209" t="s">
        <v>129</v>
      </c>
      <c r="E15" s="41" t="s">
        <v>2082</v>
      </c>
      <c r="F15" s="66" t="s">
        <v>2089</v>
      </c>
      <c r="G15" s="434">
        <v>44872</v>
      </c>
      <c r="H15" s="37"/>
      <c r="I15" s="65"/>
    </row>
    <row r="16" spans="1:9" s="10" customFormat="1" ht="17.100000000000001" customHeight="1">
      <c r="A16" s="32">
        <v>6</v>
      </c>
      <c r="B16" s="49" t="s">
        <v>2074</v>
      </c>
      <c r="C16" s="208" t="s">
        <v>2075</v>
      </c>
      <c r="D16" s="209" t="s">
        <v>11</v>
      </c>
      <c r="E16" s="41" t="s">
        <v>2083</v>
      </c>
      <c r="F16" s="435" t="s">
        <v>193</v>
      </c>
      <c r="G16" s="434">
        <v>44873</v>
      </c>
      <c r="H16" s="37"/>
      <c r="I16" s="65"/>
    </row>
    <row r="17" spans="1:9" s="10" customFormat="1" ht="17.100000000000001" customHeight="1">
      <c r="A17" s="32">
        <v>7</v>
      </c>
      <c r="B17" s="49" t="s">
        <v>2076</v>
      </c>
      <c r="C17" s="208" t="s">
        <v>2077</v>
      </c>
      <c r="D17" s="209" t="s">
        <v>11</v>
      </c>
      <c r="E17" s="41" t="s">
        <v>2084</v>
      </c>
      <c r="F17" s="66" t="s">
        <v>2090</v>
      </c>
      <c r="G17" s="433">
        <v>44890</v>
      </c>
      <c r="H17" s="40"/>
      <c r="I17" s="65"/>
    </row>
    <row r="18" spans="1:9" s="10" customFormat="1" ht="17.100000000000001" customHeight="1">
      <c r="A18" s="32">
        <v>8</v>
      </c>
      <c r="B18" s="49" t="s">
        <v>2078</v>
      </c>
      <c r="C18" s="208" t="s">
        <v>2079</v>
      </c>
      <c r="D18" s="209" t="s">
        <v>107</v>
      </c>
      <c r="E18" s="41" t="s">
        <v>2085</v>
      </c>
      <c r="F18" s="66" t="s">
        <v>2091</v>
      </c>
      <c r="G18" s="433">
        <v>44903</v>
      </c>
      <c r="H18" s="40"/>
      <c r="I18" s="65"/>
    </row>
    <row r="19" spans="1:9" s="10" customFormat="1" ht="17.100000000000001" customHeight="1">
      <c r="A19" s="32"/>
      <c r="B19" s="49"/>
      <c r="C19" s="56"/>
      <c r="D19" s="57"/>
      <c r="E19" s="41"/>
      <c r="F19" s="66"/>
      <c r="G19" s="30"/>
      <c r="H19" s="40"/>
      <c r="I19" s="65"/>
    </row>
    <row r="20" spans="1:9" s="10" customFormat="1" ht="17.100000000000001" customHeight="1">
      <c r="A20" s="32"/>
      <c r="B20" s="86"/>
      <c r="C20" s="84"/>
      <c r="D20" s="85"/>
      <c r="E20" s="41"/>
      <c r="F20" s="66" t="s">
        <v>193</v>
      </c>
      <c r="G20" s="30"/>
      <c r="H20" s="40"/>
    </row>
    <row r="21" spans="1:9" s="8" customFormat="1" ht="18" customHeight="1">
      <c r="A21" s="7"/>
      <c r="B21" s="55" t="s">
        <v>3</v>
      </c>
      <c r="C21" s="436"/>
      <c r="D21" s="437">
        <f>A34</f>
        <v>13</v>
      </c>
      <c r="E21" s="42"/>
      <c r="F21" s="7"/>
      <c r="G21" s="12"/>
      <c r="H21" s="120"/>
    </row>
    <row r="22" spans="1:9" s="10" customFormat="1" ht="18" customHeight="1">
      <c r="A22" s="32">
        <v>1</v>
      </c>
      <c r="B22" s="49" t="s">
        <v>2092</v>
      </c>
      <c r="C22" s="208" t="s">
        <v>2093</v>
      </c>
      <c r="D22" s="209" t="s">
        <v>135</v>
      </c>
      <c r="E22" s="41" t="s">
        <v>1114</v>
      </c>
      <c r="F22" s="66" t="s">
        <v>193</v>
      </c>
      <c r="G22" s="434">
        <v>44718</v>
      </c>
      <c r="H22" s="31" t="s">
        <v>2123</v>
      </c>
      <c r="I22" s="65"/>
    </row>
    <row r="23" spans="1:9" s="10" customFormat="1" ht="18" customHeight="1">
      <c r="A23" s="32">
        <v>2</v>
      </c>
      <c r="B23" s="49" t="s">
        <v>2094</v>
      </c>
      <c r="C23" s="208" t="s">
        <v>2095</v>
      </c>
      <c r="D23" s="209" t="s">
        <v>1757</v>
      </c>
      <c r="E23" s="41" t="s">
        <v>1115</v>
      </c>
      <c r="F23" s="66" t="s">
        <v>193</v>
      </c>
      <c r="G23" s="434">
        <v>44718</v>
      </c>
      <c r="H23" s="31" t="s">
        <v>2123</v>
      </c>
      <c r="I23" s="65"/>
    </row>
    <row r="24" spans="1:9" s="10" customFormat="1" ht="18" customHeight="1">
      <c r="A24" s="32">
        <v>3</v>
      </c>
      <c r="B24" s="49" t="s">
        <v>2096</v>
      </c>
      <c r="C24" s="208" t="s">
        <v>2097</v>
      </c>
      <c r="D24" s="209" t="s">
        <v>11</v>
      </c>
      <c r="E24" s="41" t="s">
        <v>1015</v>
      </c>
      <c r="F24" s="66" t="s">
        <v>193</v>
      </c>
      <c r="G24" s="434">
        <v>44718</v>
      </c>
      <c r="H24" s="31" t="s">
        <v>2123</v>
      </c>
      <c r="I24" s="65"/>
    </row>
    <row r="25" spans="1:9" s="10" customFormat="1" ht="18" customHeight="1">
      <c r="A25" s="32">
        <v>4</v>
      </c>
      <c r="B25" s="49" t="s">
        <v>2098</v>
      </c>
      <c r="C25" s="56" t="s">
        <v>103</v>
      </c>
      <c r="D25" s="57" t="s">
        <v>111</v>
      </c>
      <c r="E25" s="41" t="s">
        <v>2116</v>
      </c>
      <c r="F25" s="66" t="s">
        <v>193</v>
      </c>
      <c r="G25" s="434">
        <v>44810</v>
      </c>
      <c r="H25" s="40"/>
      <c r="I25" s="65"/>
    </row>
    <row r="26" spans="1:9" s="10" customFormat="1" ht="18" customHeight="1">
      <c r="A26" s="32">
        <v>5</v>
      </c>
      <c r="B26" s="49" t="s">
        <v>2099</v>
      </c>
      <c r="C26" s="56" t="s">
        <v>2100</v>
      </c>
      <c r="D26" s="57" t="s">
        <v>393</v>
      </c>
      <c r="E26" s="41" t="s">
        <v>2117</v>
      </c>
      <c r="F26" s="66" t="s">
        <v>193</v>
      </c>
      <c r="G26" s="434">
        <v>44810</v>
      </c>
      <c r="H26" s="184"/>
      <c r="I26" s="65"/>
    </row>
    <row r="27" spans="1:9" s="10" customFormat="1" ht="18" customHeight="1">
      <c r="A27" s="32">
        <v>6</v>
      </c>
      <c r="B27" s="49" t="s">
        <v>2101</v>
      </c>
      <c r="C27" s="56" t="s">
        <v>1663</v>
      </c>
      <c r="D27" s="57" t="s">
        <v>13</v>
      </c>
      <c r="E27" s="41" t="s">
        <v>2118</v>
      </c>
      <c r="F27" s="66" t="s">
        <v>193</v>
      </c>
      <c r="G27" s="434">
        <v>44816</v>
      </c>
      <c r="H27" s="184"/>
      <c r="I27" s="65"/>
    </row>
    <row r="28" spans="1:9" s="10" customFormat="1" ht="18" customHeight="1">
      <c r="A28" s="32">
        <v>7</v>
      </c>
      <c r="B28" s="49" t="s">
        <v>2102</v>
      </c>
      <c r="C28" s="56" t="s">
        <v>2103</v>
      </c>
      <c r="D28" s="57" t="s">
        <v>433</v>
      </c>
      <c r="E28" s="41" t="s">
        <v>2119</v>
      </c>
      <c r="F28" s="66" t="s">
        <v>2086</v>
      </c>
      <c r="G28" s="434">
        <v>44816</v>
      </c>
      <c r="H28" s="184"/>
      <c r="I28" s="65"/>
    </row>
    <row r="29" spans="1:9" s="10" customFormat="1" ht="18" customHeight="1">
      <c r="A29" s="32">
        <v>8</v>
      </c>
      <c r="B29" s="49" t="s">
        <v>2104</v>
      </c>
      <c r="C29" s="208" t="s">
        <v>2105</v>
      </c>
      <c r="D29" s="209" t="s">
        <v>2106</v>
      </c>
      <c r="E29" s="41" t="s">
        <v>2120</v>
      </c>
      <c r="F29" s="66" t="s">
        <v>193</v>
      </c>
      <c r="G29" s="434">
        <v>44842</v>
      </c>
      <c r="H29" s="40"/>
      <c r="I29" s="65"/>
    </row>
    <row r="30" spans="1:9" s="10" customFormat="1" ht="18" customHeight="1">
      <c r="A30" s="32">
        <v>9</v>
      </c>
      <c r="B30" s="49" t="s">
        <v>2107</v>
      </c>
      <c r="C30" s="208" t="s">
        <v>2108</v>
      </c>
      <c r="D30" s="209" t="s">
        <v>82</v>
      </c>
      <c r="E30" s="41" t="s">
        <v>952</v>
      </c>
      <c r="F30" s="66" t="s">
        <v>2125</v>
      </c>
      <c r="G30" s="434">
        <v>44867</v>
      </c>
      <c r="H30" s="184"/>
      <c r="I30" s="65"/>
    </row>
    <row r="31" spans="1:9" s="10" customFormat="1" ht="18" customHeight="1">
      <c r="A31" s="32">
        <v>10</v>
      </c>
      <c r="B31" s="49" t="s">
        <v>2109</v>
      </c>
      <c r="C31" s="208" t="s">
        <v>2110</v>
      </c>
      <c r="D31" s="209" t="s">
        <v>132</v>
      </c>
      <c r="E31" s="41" t="s">
        <v>1016</v>
      </c>
      <c r="F31" s="66" t="s">
        <v>2124</v>
      </c>
      <c r="G31" s="434">
        <v>44870</v>
      </c>
      <c r="H31" s="184"/>
      <c r="I31" s="65"/>
    </row>
    <row r="32" spans="1:9" s="10" customFormat="1" ht="18" customHeight="1">
      <c r="A32" s="32">
        <v>11</v>
      </c>
      <c r="B32" s="49" t="s">
        <v>2111</v>
      </c>
      <c r="C32" s="208" t="s">
        <v>2112</v>
      </c>
      <c r="D32" s="209" t="s">
        <v>87</v>
      </c>
      <c r="E32" s="41" t="s">
        <v>2121</v>
      </c>
      <c r="F32" s="66" t="s">
        <v>2125</v>
      </c>
      <c r="G32" s="434">
        <v>44870</v>
      </c>
      <c r="H32" s="31" t="s">
        <v>2123</v>
      </c>
      <c r="I32" s="65"/>
    </row>
    <row r="33" spans="1:9" s="10" customFormat="1" ht="18" customHeight="1">
      <c r="A33" s="32">
        <v>12</v>
      </c>
      <c r="B33" s="49" t="s">
        <v>2113</v>
      </c>
      <c r="C33" s="208" t="s">
        <v>2114</v>
      </c>
      <c r="D33" s="209" t="s">
        <v>84</v>
      </c>
      <c r="E33" s="41" t="s">
        <v>2122</v>
      </c>
      <c r="F33" s="66" t="s">
        <v>193</v>
      </c>
      <c r="G33" s="434">
        <v>44901</v>
      </c>
      <c r="H33" s="31" t="s">
        <v>2123</v>
      </c>
      <c r="I33" s="65"/>
    </row>
    <row r="34" spans="1:9" s="10" customFormat="1" ht="18" customHeight="1">
      <c r="A34" s="32">
        <v>13</v>
      </c>
      <c r="B34" s="49" t="s">
        <v>2115</v>
      </c>
      <c r="C34" s="208" t="s">
        <v>161</v>
      </c>
      <c r="D34" s="209" t="s">
        <v>153</v>
      </c>
      <c r="E34" s="41" t="s">
        <v>1012</v>
      </c>
      <c r="F34" s="66" t="s">
        <v>2126</v>
      </c>
      <c r="G34" s="434">
        <v>44902</v>
      </c>
      <c r="H34" s="40"/>
      <c r="I34" s="65"/>
    </row>
    <row r="35" spans="1:9" s="10" customFormat="1" ht="18" customHeight="1">
      <c r="A35" s="32"/>
      <c r="B35" s="86"/>
      <c r="C35" s="84"/>
      <c r="D35" s="85"/>
      <c r="E35" s="41"/>
      <c r="F35" s="66" t="s">
        <v>193</v>
      </c>
      <c r="G35" s="30"/>
      <c r="H35" s="185"/>
      <c r="I35" s="65"/>
    </row>
    <row r="36" spans="1:9" s="10" customFormat="1" ht="18" customHeight="1">
      <c r="A36" s="32"/>
      <c r="B36" s="86"/>
      <c r="C36" s="84"/>
      <c r="D36" s="85"/>
      <c r="E36" s="41"/>
      <c r="F36" s="66" t="s">
        <v>66</v>
      </c>
      <c r="G36" s="39"/>
      <c r="H36" s="40"/>
    </row>
    <row r="37" spans="1:9" s="10" customFormat="1" ht="24.95" customHeight="1">
      <c r="A37" s="9"/>
      <c r="B37" s="9"/>
      <c r="C37" s="18" t="s">
        <v>28</v>
      </c>
      <c r="D37" s="17">
        <f>SUM(D10,D21)</f>
        <v>21</v>
      </c>
      <c r="E37" s="17" t="s">
        <v>231</v>
      </c>
      <c r="F37" s="696"/>
      <c r="G37" s="697"/>
      <c r="H37" s="698"/>
    </row>
    <row r="38" spans="1:9" s="10" customFormat="1" ht="24.95" customHeight="1">
      <c r="B38" s="25"/>
      <c r="C38" s="26"/>
      <c r="D38" s="26"/>
      <c r="E38" s="14"/>
      <c r="F38" s="14"/>
      <c r="G38" s="14"/>
    </row>
    <row r="39" spans="1:9" ht="18" customHeight="1">
      <c r="E39" s="693" t="s">
        <v>370</v>
      </c>
      <c r="F39" s="693"/>
      <c r="G39" s="693"/>
      <c r="H39" s="693"/>
    </row>
    <row r="40" spans="1:9" ht="18" customHeight="1">
      <c r="E40" s="688" t="s">
        <v>843</v>
      </c>
      <c r="F40" s="688"/>
      <c r="G40" s="688"/>
      <c r="H40" s="688"/>
    </row>
    <row r="41" spans="1:9" ht="18" customHeight="1"/>
    <row r="42" spans="1:9" ht="20.100000000000001" customHeight="1"/>
    <row r="43" spans="1:9" ht="20.100000000000001" customHeight="1"/>
    <row r="44" spans="1:9" ht="20.100000000000001" customHeight="1"/>
    <row r="45" spans="1:9" ht="20.100000000000001" customHeight="1">
      <c r="E45" s="688" t="s">
        <v>192</v>
      </c>
      <c r="F45" s="688"/>
      <c r="G45" s="688"/>
      <c r="H45" s="688"/>
    </row>
    <row r="46" spans="1:9" ht="18" customHeight="1">
      <c r="A46" s="13"/>
      <c r="B46" s="13"/>
      <c r="C46" s="13"/>
      <c r="D46" s="13"/>
      <c r="F46" s="13"/>
      <c r="G46" s="13"/>
      <c r="H46" s="13"/>
    </row>
    <row r="47" spans="1:9" ht="18" customHeight="1">
      <c r="A47" s="13"/>
      <c r="B47" s="13"/>
      <c r="C47" s="13"/>
      <c r="D47" s="13"/>
      <c r="F47" s="13"/>
      <c r="G47" s="13"/>
      <c r="H47" s="13"/>
    </row>
    <row r="48" spans="1:9" ht="18" customHeight="1">
      <c r="A48" s="13"/>
      <c r="B48" s="13"/>
      <c r="C48" s="13"/>
      <c r="D48" s="13"/>
      <c r="F48" s="13"/>
      <c r="G48" s="13"/>
      <c r="H48" s="13"/>
    </row>
    <row r="49" spans="1:8" ht="18" customHeight="1">
      <c r="A49" s="13"/>
      <c r="B49" s="13"/>
      <c r="C49" s="13"/>
      <c r="D49" s="13"/>
      <c r="F49" s="13"/>
      <c r="G49" s="13"/>
      <c r="H49" s="13"/>
    </row>
    <row r="50" spans="1:8" ht="18" customHeight="1">
      <c r="A50" s="13"/>
      <c r="B50" s="13"/>
      <c r="C50" s="13"/>
      <c r="D50" s="13"/>
      <c r="F50" s="13"/>
      <c r="G50" s="13"/>
      <c r="H50" s="13"/>
    </row>
    <row r="51" spans="1:8" ht="18" customHeight="1">
      <c r="A51" s="13"/>
      <c r="B51" s="13"/>
      <c r="C51" s="13"/>
      <c r="D51" s="13"/>
      <c r="F51" s="13"/>
      <c r="G51" s="13"/>
      <c r="H51" s="13"/>
    </row>
    <row r="52" spans="1:8" ht="18" customHeight="1">
      <c r="A52" s="13"/>
      <c r="B52" s="13"/>
      <c r="C52" s="13"/>
      <c r="D52" s="13"/>
      <c r="F52" s="13"/>
      <c r="G52" s="13"/>
      <c r="H52" s="13"/>
    </row>
  </sheetData>
  <sortState ref="A70:I71">
    <sortCondition ref="A70"/>
  </sortState>
  <mergeCells count="16">
    <mergeCell ref="E39:H39"/>
    <mergeCell ref="E40:H40"/>
    <mergeCell ref="E45:H45"/>
    <mergeCell ref="C9:D9"/>
    <mergeCell ref="F37:H37"/>
    <mergeCell ref="A1:D1"/>
    <mergeCell ref="A2:D2"/>
    <mergeCell ref="E1:H1"/>
    <mergeCell ref="E2:H2"/>
    <mergeCell ref="A7:H7"/>
    <mergeCell ref="A4:D4"/>
    <mergeCell ref="E3:H3"/>
    <mergeCell ref="A6:H6"/>
    <mergeCell ref="F4:G4"/>
    <mergeCell ref="A5:H5"/>
    <mergeCell ref="A3:D3"/>
  </mergeCells>
  <phoneticPr fontId="2" type="noConversion"/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Roman,Regular"&amp;8DS.BLKQ.HT_2017-2018&amp;R&amp;P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view="pageBreakPreview" topLeftCell="A4" zoomScaleNormal="100" zoomScaleSheetLayoutView="100" workbookViewId="0">
      <selection activeCell="A6" sqref="A6"/>
    </sheetView>
  </sheetViews>
  <sheetFormatPr defaultRowHeight="15"/>
  <cols>
    <col min="1" max="1" width="4.625" style="61" customWidth="1"/>
    <col min="2" max="2" width="9.625" style="61" customWidth="1"/>
    <col min="3" max="3" width="16.625" style="4" customWidth="1"/>
    <col min="4" max="4" width="7.625" style="4" customWidth="1"/>
    <col min="5" max="5" width="12.625" style="61" customWidth="1"/>
    <col min="6" max="6" width="29.875" style="61" bestFit="1" customWidth="1"/>
    <col min="7" max="7" width="15.625" style="4" customWidth="1"/>
    <col min="8" max="254" width="9" style="4"/>
    <col min="255" max="255" width="4.625" style="4" customWidth="1"/>
    <col min="256" max="256" width="9.625" style="4" customWidth="1"/>
    <col min="257" max="257" width="16.625" style="4" customWidth="1"/>
    <col min="258" max="258" width="7.625" style="4" customWidth="1"/>
    <col min="259" max="259" width="12.625" style="4" customWidth="1"/>
    <col min="260" max="260" width="20.625" style="4" customWidth="1"/>
    <col min="261" max="261" width="18.625" style="4" customWidth="1"/>
    <col min="262" max="510" width="9" style="4"/>
    <col min="511" max="511" width="4.625" style="4" customWidth="1"/>
    <col min="512" max="512" width="9.625" style="4" customWidth="1"/>
    <col min="513" max="513" width="16.625" style="4" customWidth="1"/>
    <col min="514" max="514" width="7.625" style="4" customWidth="1"/>
    <col min="515" max="515" width="12.625" style="4" customWidth="1"/>
    <col min="516" max="516" width="20.625" style="4" customWidth="1"/>
    <col min="517" max="517" width="18.625" style="4" customWidth="1"/>
    <col min="518" max="766" width="9" style="4"/>
    <col min="767" max="767" width="4.625" style="4" customWidth="1"/>
    <col min="768" max="768" width="9.625" style="4" customWidth="1"/>
    <col min="769" max="769" width="16.625" style="4" customWidth="1"/>
    <col min="770" max="770" width="7.625" style="4" customWidth="1"/>
    <col min="771" max="771" width="12.625" style="4" customWidth="1"/>
    <col min="772" max="772" width="20.625" style="4" customWidth="1"/>
    <col min="773" max="773" width="18.625" style="4" customWidth="1"/>
    <col min="774" max="1022" width="9" style="4"/>
    <col min="1023" max="1023" width="4.625" style="4" customWidth="1"/>
    <col min="1024" max="1024" width="9.625" style="4" customWidth="1"/>
    <col min="1025" max="1025" width="16.625" style="4" customWidth="1"/>
    <col min="1026" max="1026" width="7.625" style="4" customWidth="1"/>
    <col min="1027" max="1027" width="12.625" style="4" customWidth="1"/>
    <col min="1028" max="1028" width="20.625" style="4" customWidth="1"/>
    <col min="1029" max="1029" width="18.625" style="4" customWidth="1"/>
    <col min="1030" max="1278" width="9" style="4"/>
    <col min="1279" max="1279" width="4.625" style="4" customWidth="1"/>
    <col min="1280" max="1280" width="9.625" style="4" customWidth="1"/>
    <col min="1281" max="1281" width="16.625" style="4" customWidth="1"/>
    <col min="1282" max="1282" width="7.625" style="4" customWidth="1"/>
    <col min="1283" max="1283" width="12.625" style="4" customWidth="1"/>
    <col min="1284" max="1284" width="20.625" style="4" customWidth="1"/>
    <col min="1285" max="1285" width="18.625" style="4" customWidth="1"/>
    <col min="1286" max="1534" width="9" style="4"/>
    <col min="1535" max="1535" width="4.625" style="4" customWidth="1"/>
    <col min="1536" max="1536" width="9.625" style="4" customWidth="1"/>
    <col min="1537" max="1537" width="16.625" style="4" customWidth="1"/>
    <col min="1538" max="1538" width="7.625" style="4" customWidth="1"/>
    <col min="1539" max="1539" width="12.625" style="4" customWidth="1"/>
    <col min="1540" max="1540" width="20.625" style="4" customWidth="1"/>
    <col min="1541" max="1541" width="18.625" style="4" customWidth="1"/>
    <col min="1542" max="1790" width="9" style="4"/>
    <col min="1791" max="1791" width="4.625" style="4" customWidth="1"/>
    <col min="1792" max="1792" width="9.625" style="4" customWidth="1"/>
    <col min="1793" max="1793" width="16.625" style="4" customWidth="1"/>
    <col min="1794" max="1794" width="7.625" style="4" customWidth="1"/>
    <col min="1795" max="1795" width="12.625" style="4" customWidth="1"/>
    <col min="1796" max="1796" width="20.625" style="4" customWidth="1"/>
    <col min="1797" max="1797" width="18.625" style="4" customWidth="1"/>
    <col min="1798" max="2046" width="9" style="4"/>
    <col min="2047" max="2047" width="4.625" style="4" customWidth="1"/>
    <col min="2048" max="2048" width="9.625" style="4" customWidth="1"/>
    <col min="2049" max="2049" width="16.625" style="4" customWidth="1"/>
    <col min="2050" max="2050" width="7.625" style="4" customWidth="1"/>
    <col min="2051" max="2051" width="12.625" style="4" customWidth="1"/>
    <col min="2052" max="2052" width="20.625" style="4" customWidth="1"/>
    <col min="2053" max="2053" width="18.625" style="4" customWidth="1"/>
    <col min="2054" max="2302" width="9" style="4"/>
    <col min="2303" max="2303" width="4.625" style="4" customWidth="1"/>
    <col min="2304" max="2304" width="9.625" style="4" customWidth="1"/>
    <col min="2305" max="2305" width="16.625" style="4" customWidth="1"/>
    <col min="2306" max="2306" width="7.625" style="4" customWidth="1"/>
    <col min="2307" max="2307" width="12.625" style="4" customWidth="1"/>
    <col min="2308" max="2308" width="20.625" style="4" customWidth="1"/>
    <col min="2309" max="2309" width="18.625" style="4" customWidth="1"/>
    <col min="2310" max="2558" width="9" style="4"/>
    <col min="2559" max="2559" width="4.625" style="4" customWidth="1"/>
    <col min="2560" max="2560" width="9.625" style="4" customWidth="1"/>
    <col min="2561" max="2561" width="16.625" style="4" customWidth="1"/>
    <col min="2562" max="2562" width="7.625" style="4" customWidth="1"/>
    <col min="2563" max="2563" width="12.625" style="4" customWidth="1"/>
    <col min="2564" max="2564" width="20.625" style="4" customWidth="1"/>
    <col min="2565" max="2565" width="18.625" style="4" customWidth="1"/>
    <col min="2566" max="2814" width="9" style="4"/>
    <col min="2815" max="2815" width="4.625" style="4" customWidth="1"/>
    <col min="2816" max="2816" width="9.625" style="4" customWidth="1"/>
    <col min="2817" max="2817" width="16.625" style="4" customWidth="1"/>
    <col min="2818" max="2818" width="7.625" style="4" customWidth="1"/>
    <col min="2819" max="2819" width="12.625" style="4" customWidth="1"/>
    <col min="2820" max="2820" width="20.625" style="4" customWidth="1"/>
    <col min="2821" max="2821" width="18.625" style="4" customWidth="1"/>
    <col min="2822" max="3070" width="9" style="4"/>
    <col min="3071" max="3071" width="4.625" style="4" customWidth="1"/>
    <col min="3072" max="3072" width="9.625" style="4" customWidth="1"/>
    <col min="3073" max="3073" width="16.625" style="4" customWidth="1"/>
    <col min="3074" max="3074" width="7.625" style="4" customWidth="1"/>
    <col min="3075" max="3075" width="12.625" style="4" customWidth="1"/>
    <col min="3076" max="3076" width="20.625" style="4" customWidth="1"/>
    <col min="3077" max="3077" width="18.625" style="4" customWidth="1"/>
    <col min="3078" max="3326" width="9" style="4"/>
    <col min="3327" max="3327" width="4.625" style="4" customWidth="1"/>
    <col min="3328" max="3328" width="9.625" style="4" customWidth="1"/>
    <col min="3329" max="3329" width="16.625" style="4" customWidth="1"/>
    <col min="3330" max="3330" width="7.625" style="4" customWidth="1"/>
    <col min="3331" max="3331" width="12.625" style="4" customWidth="1"/>
    <col min="3332" max="3332" width="20.625" style="4" customWidth="1"/>
    <col min="3333" max="3333" width="18.625" style="4" customWidth="1"/>
    <col min="3334" max="3582" width="9" style="4"/>
    <col min="3583" max="3583" width="4.625" style="4" customWidth="1"/>
    <col min="3584" max="3584" width="9.625" style="4" customWidth="1"/>
    <col min="3585" max="3585" width="16.625" style="4" customWidth="1"/>
    <col min="3586" max="3586" width="7.625" style="4" customWidth="1"/>
    <col min="3587" max="3587" width="12.625" style="4" customWidth="1"/>
    <col min="3588" max="3588" width="20.625" style="4" customWidth="1"/>
    <col min="3589" max="3589" width="18.625" style="4" customWidth="1"/>
    <col min="3590" max="3838" width="9" style="4"/>
    <col min="3839" max="3839" width="4.625" style="4" customWidth="1"/>
    <col min="3840" max="3840" width="9.625" style="4" customWidth="1"/>
    <col min="3841" max="3841" width="16.625" style="4" customWidth="1"/>
    <col min="3842" max="3842" width="7.625" style="4" customWidth="1"/>
    <col min="3843" max="3843" width="12.625" style="4" customWidth="1"/>
    <col min="3844" max="3844" width="20.625" style="4" customWidth="1"/>
    <col min="3845" max="3845" width="18.625" style="4" customWidth="1"/>
    <col min="3846" max="4094" width="9" style="4"/>
    <col min="4095" max="4095" width="4.625" style="4" customWidth="1"/>
    <col min="4096" max="4096" width="9.625" style="4" customWidth="1"/>
    <col min="4097" max="4097" width="16.625" style="4" customWidth="1"/>
    <col min="4098" max="4098" width="7.625" style="4" customWidth="1"/>
    <col min="4099" max="4099" width="12.625" style="4" customWidth="1"/>
    <col min="4100" max="4100" width="20.625" style="4" customWidth="1"/>
    <col min="4101" max="4101" width="18.625" style="4" customWidth="1"/>
    <col min="4102" max="4350" width="9" style="4"/>
    <col min="4351" max="4351" width="4.625" style="4" customWidth="1"/>
    <col min="4352" max="4352" width="9.625" style="4" customWidth="1"/>
    <col min="4353" max="4353" width="16.625" style="4" customWidth="1"/>
    <col min="4354" max="4354" width="7.625" style="4" customWidth="1"/>
    <col min="4355" max="4355" width="12.625" style="4" customWidth="1"/>
    <col min="4356" max="4356" width="20.625" style="4" customWidth="1"/>
    <col min="4357" max="4357" width="18.625" style="4" customWidth="1"/>
    <col min="4358" max="4606" width="9" style="4"/>
    <col min="4607" max="4607" width="4.625" style="4" customWidth="1"/>
    <col min="4608" max="4608" width="9.625" style="4" customWidth="1"/>
    <col min="4609" max="4609" width="16.625" style="4" customWidth="1"/>
    <col min="4610" max="4610" width="7.625" style="4" customWidth="1"/>
    <col min="4611" max="4611" width="12.625" style="4" customWidth="1"/>
    <col min="4612" max="4612" width="20.625" style="4" customWidth="1"/>
    <col min="4613" max="4613" width="18.625" style="4" customWidth="1"/>
    <col min="4614" max="4862" width="9" style="4"/>
    <col min="4863" max="4863" width="4.625" style="4" customWidth="1"/>
    <col min="4864" max="4864" width="9.625" style="4" customWidth="1"/>
    <col min="4865" max="4865" width="16.625" style="4" customWidth="1"/>
    <col min="4866" max="4866" width="7.625" style="4" customWidth="1"/>
    <col min="4867" max="4867" width="12.625" style="4" customWidth="1"/>
    <col min="4868" max="4868" width="20.625" style="4" customWidth="1"/>
    <col min="4869" max="4869" width="18.625" style="4" customWidth="1"/>
    <col min="4870" max="5118" width="9" style="4"/>
    <col min="5119" max="5119" width="4.625" style="4" customWidth="1"/>
    <col min="5120" max="5120" width="9.625" style="4" customWidth="1"/>
    <col min="5121" max="5121" width="16.625" style="4" customWidth="1"/>
    <col min="5122" max="5122" width="7.625" style="4" customWidth="1"/>
    <col min="5123" max="5123" width="12.625" style="4" customWidth="1"/>
    <col min="5124" max="5124" width="20.625" style="4" customWidth="1"/>
    <col min="5125" max="5125" width="18.625" style="4" customWidth="1"/>
    <col min="5126" max="5374" width="9" style="4"/>
    <col min="5375" max="5375" width="4.625" style="4" customWidth="1"/>
    <col min="5376" max="5376" width="9.625" style="4" customWidth="1"/>
    <col min="5377" max="5377" width="16.625" style="4" customWidth="1"/>
    <col min="5378" max="5378" width="7.625" style="4" customWidth="1"/>
    <col min="5379" max="5379" width="12.625" style="4" customWidth="1"/>
    <col min="5380" max="5380" width="20.625" style="4" customWidth="1"/>
    <col min="5381" max="5381" width="18.625" style="4" customWidth="1"/>
    <col min="5382" max="5630" width="9" style="4"/>
    <col min="5631" max="5631" width="4.625" style="4" customWidth="1"/>
    <col min="5632" max="5632" width="9.625" style="4" customWidth="1"/>
    <col min="5633" max="5633" width="16.625" style="4" customWidth="1"/>
    <col min="5634" max="5634" width="7.625" style="4" customWidth="1"/>
    <col min="5635" max="5635" width="12.625" style="4" customWidth="1"/>
    <col min="5636" max="5636" width="20.625" style="4" customWidth="1"/>
    <col min="5637" max="5637" width="18.625" style="4" customWidth="1"/>
    <col min="5638" max="5886" width="9" style="4"/>
    <col min="5887" max="5887" width="4.625" style="4" customWidth="1"/>
    <col min="5888" max="5888" width="9.625" style="4" customWidth="1"/>
    <col min="5889" max="5889" width="16.625" style="4" customWidth="1"/>
    <col min="5890" max="5890" width="7.625" style="4" customWidth="1"/>
    <col min="5891" max="5891" width="12.625" style="4" customWidth="1"/>
    <col min="5892" max="5892" width="20.625" style="4" customWidth="1"/>
    <col min="5893" max="5893" width="18.625" style="4" customWidth="1"/>
    <col min="5894" max="6142" width="9" style="4"/>
    <col min="6143" max="6143" width="4.625" style="4" customWidth="1"/>
    <col min="6144" max="6144" width="9.625" style="4" customWidth="1"/>
    <col min="6145" max="6145" width="16.625" style="4" customWidth="1"/>
    <col min="6146" max="6146" width="7.625" style="4" customWidth="1"/>
    <col min="6147" max="6147" width="12.625" style="4" customWidth="1"/>
    <col min="6148" max="6148" width="20.625" style="4" customWidth="1"/>
    <col min="6149" max="6149" width="18.625" style="4" customWidth="1"/>
    <col min="6150" max="6398" width="9" style="4"/>
    <col min="6399" max="6399" width="4.625" style="4" customWidth="1"/>
    <col min="6400" max="6400" width="9.625" style="4" customWidth="1"/>
    <col min="6401" max="6401" width="16.625" style="4" customWidth="1"/>
    <col min="6402" max="6402" width="7.625" style="4" customWidth="1"/>
    <col min="6403" max="6403" width="12.625" style="4" customWidth="1"/>
    <col min="6404" max="6404" width="20.625" style="4" customWidth="1"/>
    <col min="6405" max="6405" width="18.625" style="4" customWidth="1"/>
    <col min="6406" max="6654" width="9" style="4"/>
    <col min="6655" max="6655" width="4.625" style="4" customWidth="1"/>
    <col min="6656" max="6656" width="9.625" style="4" customWidth="1"/>
    <col min="6657" max="6657" width="16.625" style="4" customWidth="1"/>
    <col min="6658" max="6658" width="7.625" style="4" customWidth="1"/>
    <col min="6659" max="6659" width="12.625" style="4" customWidth="1"/>
    <col min="6660" max="6660" width="20.625" style="4" customWidth="1"/>
    <col min="6661" max="6661" width="18.625" style="4" customWidth="1"/>
    <col min="6662" max="6910" width="9" style="4"/>
    <col min="6911" max="6911" width="4.625" style="4" customWidth="1"/>
    <col min="6912" max="6912" width="9.625" style="4" customWidth="1"/>
    <col min="6913" max="6913" width="16.625" style="4" customWidth="1"/>
    <col min="6914" max="6914" width="7.625" style="4" customWidth="1"/>
    <col min="6915" max="6915" width="12.625" style="4" customWidth="1"/>
    <col min="6916" max="6916" width="20.625" style="4" customWidth="1"/>
    <col min="6917" max="6917" width="18.625" style="4" customWidth="1"/>
    <col min="6918" max="7166" width="9" style="4"/>
    <col min="7167" max="7167" width="4.625" style="4" customWidth="1"/>
    <col min="7168" max="7168" width="9.625" style="4" customWidth="1"/>
    <col min="7169" max="7169" width="16.625" style="4" customWidth="1"/>
    <col min="7170" max="7170" width="7.625" style="4" customWidth="1"/>
    <col min="7171" max="7171" width="12.625" style="4" customWidth="1"/>
    <col min="7172" max="7172" width="20.625" style="4" customWidth="1"/>
    <col min="7173" max="7173" width="18.625" style="4" customWidth="1"/>
    <col min="7174" max="7422" width="9" style="4"/>
    <col min="7423" max="7423" width="4.625" style="4" customWidth="1"/>
    <col min="7424" max="7424" width="9.625" style="4" customWidth="1"/>
    <col min="7425" max="7425" width="16.625" style="4" customWidth="1"/>
    <col min="7426" max="7426" width="7.625" style="4" customWidth="1"/>
    <col min="7427" max="7427" width="12.625" style="4" customWidth="1"/>
    <col min="7428" max="7428" width="20.625" style="4" customWidth="1"/>
    <col min="7429" max="7429" width="18.625" style="4" customWidth="1"/>
    <col min="7430" max="7678" width="9" style="4"/>
    <col min="7679" max="7679" width="4.625" style="4" customWidth="1"/>
    <col min="7680" max="7680" width="9.625" style="4" customWidth="1"/>
    <col min="7681" max="7681" width="16.625" style="4" customWidth="1"/>
    <col min="7682" max="7682" width="7.625" style="4" customWidth="1"/>
    <col min="7683" max="7683" width="12.625" style="4" customWidth="1"/>
    <col min="7684" max="7684" width="20.625" style="4" customWidth="1"/>
    <col min="7685" max="7685" width="18.625" style="4" customWidth="1"/>
    <col min="7686" max="7934" width="9" style="4"/>
    <col min="7935" max="7935" width="4.625" style="4" customWidth="1"/>
    <col min="7936" max="7936" width="9.625" style="4" customWidth="1"/>
    <col min="7937" max="7937" width="16.625" style="4" customWidth="1"/>
    <col min="7938" max="7938" width="7.625" style="4" customWidth="1"/>
    <col min="7939" max="7939" width="12.625" style="4" customWidth="1"/>
    <col min="7940" max="7940" width="20.625" style="4" customWidth="1"/>
    <col min="7941" max="7941" width="18.625" style="4" customWidth="1"/>
    <col min="7942" max="8190" width="9" style="4"/>
    <col min="8191" max="8191" width="4.625" style="4" customWidth="1"/>
    <col min="8192" max="8192" width="9.625" style="4" customWidth="1"/>
    <col min="8193" max="8193" width="16.625" style="4" customWidth="1"/>
    <col min="8194" max="8194" width="7.625" style="4" customWidth="1"/>
    <col min="8195" max="8195" width="12.625" style="4" customWidth="1"/>
    <col min="8196" max="8196" width="20.625" style="4" customWidth="1"/>
    <col min="8197" max="8197" width="18.625" style="4" customWidth="1"/>
    <col min="8198" max="8446" width="9" style="4"/>
    <col min="8447" max="8447" width="4.625" style="4" customWidth="1"/>
    <col min="8448" max="8448" width="9.625" style="4" customWidth="1"/>
    <col min="8449" max="8449" width="16.625" style="4" customWidth="1"/>
    <col min="8450" max="8450" width="7.625" style="4" customWidth="1"/>
    <col min="8451" max="8451" width="12.625" style="4" customWidth="1"/>
    <col min="8452" max="8452" width="20.625" style="4" customWidth="1"/>
    <col min="8453" max="8453" width="18.625" style="4" customWidth="1"/>
    <col min="8454" max="8702" width="9" style="4"/>
    <col min="8703" max="8703" width="4.625" style="4" customWidth="1"/>
    <col min="8704" max="8704" width="9.625" style="4" customWidth="1"/>
    <col min="8705" max="8705" width="16.625" style="4" customWidth="1"/>
    <col min="8706" max="8706" width="7.625" style="4" customWidth="1"/>
    <col min="8707" max="8707" width="12.625" style="4" customWidth="1"/>
    <col min="8708" max="8708" width="20.625" style="4" customWidth="1"/>
    <col min="8709" max="8709" width="18.625" style="4" customWidth="1"/>
    <col min="8710" max="8958" width="9" style="4"/>
    <col min="8959" max="8959" width="4.625" style="4" customWidth="1"/>
    <col min="8960" max="8960" width="9.625" style="4" customWidth="1"/>
    <col min="8961" max="8961" width="16.625" style="4" customWidth="1"/>
    <col min="8962" max="8962" width="7.625" style="4" customWidth="1"/>
    <col min="8963" max="8963" width="12.625" style="4" customWidth="1"/>
    <col min="8964" max="8964" width="20.625" style="4" customWidth="1"/>
    <col min="8965" max="8965" width="18.625" style="4" customWidth="1"/>
    <col min="8966" max="9214" width="9" style="4"/>
    <col min="9215" max="9215" width="4.625" style="4" customWidth="1"/>
    <col min="9216" max="9216" width="9.625" style="4" customWidth="1"/>
    <col min="9217" max="9217" width="16.625" style="4" customWidth="1"/>
    <col min="9218" max="9218" width="7.625" style="4" customWidth="1"/>
    <col min="9219" max="9219" width="12.625" style="4" customWidth="1"/>
    <col min="9220" max="9220" width="20.625" style="4" customWidth="1"/>
    <col min="9221" max="9221" width="18.625" style="4" customWidth="1"/>
    <col min="9222" max="9470" width="9" style="4"/>
    <col min="9471" max="9471" width="4.625" style="4" customWidth="1"/>
    <col min="9472" max="9472" width="9.625" style="4" customWidth="1"/>
    <col min="9473" max="9473" width="16.625" style="4" customWidth="1"/>
    <col min="9474" max="9474" width="7.625" style="4" customWidth="1"/>
    <col min="9475" max="9475" width="12.625" style="4" customWidth="1"/>
    <col min="9476" max="9476" width="20.625" style="4" customWidth="1"/>
    <col min="9477" max="9477" width="18.625" style="4" customWidth="1"/>
    <col min="9478" max="9726" width="9" style="4"/>
    <col min="9727" max="9727" width="4.625" style="4" customWidth="1"/>
    <col min="9728" max="9728" width="9.625" style="4" customWidth="1"/>
    <col min="9729" max="9729" width="16.625" style="4" customWidth="1"/>
    <col min="9730" max="9730" width="7.625" style="4" customWidth="1"/>
    <col min="9731" max="9731" width="12.625" style="4" customWidth="1"/>
    <col min="9732" max="9732" width="20.625" style="4" customWidth="1"/>
    <col min="9733" max="9733" width="18.625" style="4" customWidth="1"/>
    <col min="9734" max="9982" width="9" style="4"/>
    <col min="9983" max="9983" width="4.625" style="4" customWidth="1"/>
    <col min="9984" max="9984" width="9.625" style="4" customWidth="1"/>
    <col min="9985" max="9985" width="16.625" style="4" customWidth="1"/>
    <col min="9986" max="9986" width="7.625" style="4" customWidth="1"/>
    <col min="9987" max="9987" width="12.625" style="4" customWidth="1"/>
    <col min="9988" max="9988" width="20.625" style="4" customWidth="1"/>
    <col min="9989" max="9989" width="18.625" style="4" customWidth="1"/>
    <col min="9990" max="10238" width="9" style="4"/>
    <col min="10239" max="10239" width="4.625" style="4" customWidth="1"/>
    <col min="10240" max="10240" width="9.625" style="4" customWidth="1"/>
    <col min="10241" max="10241" width="16.625" style="4" customWidth="1"/>
    <col min="10242" max="10242" width="7.625" style="4" customWidth="1"/>
    <col min="10243" max="10243" width="12.625" style="4" customWidth="1"/>
    <col min="10244" max="10244" width="20.625" style="4" customWidth="1"/>
    <col min="10245" max="10245" width="18.625" style="4" customWidth="1"/>
    <col min="10246" max="10494" width="9" style="4"/>
    <col min="10495" max="10495" width="4.625" style="4" customWidth="1"/>
    <col min="10496" max="10496" width="9.625" style="4" customWidth="1"/>
    <col min="10497" max="10497" width="16.625" style="4" customWidth="1"/>
    <col min="10498" max="10498" width="7.625" style="4" customWidth="1"/>
    <col min="10499" max="10499" width="12.625" style="4" customWidth="1"/>
    <col min="10500" max="10500" width="20.625" style="4" customWidth="1"/>
    <col min="10501" max="10501" width="18.625" style="4" customWidth="1"/>
    <col min="10502" max="10750" width="9" style="4"/>
    <col min="10751" max="10751" width="4.625" style="4" customWidth="1"/>
    <col min="10752" max="10752" width="9.625" style="4" customWidth="1"/>
    <col min="10753" max="10753" width="16.625" style="4" customWidth="1"/>
    <col min="10754" max="10754" width="7.625" style="4" customWidth="1"/>
    <col min="10755" max="10755" width="12.625" style="4" customWidth="1"/>
    <col min="10756" max="10756" width="20.625" style="4" customWidth="1"/>
    <col min="10757" max="10757" width="18.625" style="4" customWidth="1"/>
    <col min="10758" max="11006" width="9" style="4"/>
    <col min="11007" max="11007" width="4.625" style="4" customWidth="1"/>
    <col min="11008" max="11008" width="9.625" style="4" customWidth="1"/>
    <col min="11009" max="11009" width="16.625" style="4" customWidth="1"/>
    <col min="11010" max="11010" width="7.625" style="4" customWidth="1"/>
    <col min="11011" max="11011" width="12.625" style="4" customWidth="1"/>
    <col min="11012" max="11012" width="20.625" style="4" customWidth="1"/>
    <col min="11013" max="11013" width="18.625" style="4" customWidth="1"/>
    <col min="11014" max="11262" width="9" style="4"/>
    <col min="11263" max="11263" width="4.625" style="4" customWidth="1"/>
    <col min="11264" max="11264" width="9.625" style="4" customWidth="1"/>
    <col min="11265" max="11265" width="16.625" style="4" customWidth="1"/>
    <col min="11266" max="11266" width="7.625" style="4" customWidth="1"/>
    <col min="11267" max="11267" width="12.625" style="4" customWidth="1"/>
    <col min="11268" max="11268" width="20.625" style="4" customWidth="1"/>
    <col min="11269" max="11269" width="18.625" style="4" customWidth="1"/>
    <col min="11270" max="11518" width="9" style="4"/>
    <col min="11519" max="11519" width="4.625" style="4" customWidth="1"/>
    <col min="11520" max="11520" width="9.625" style="4" customWidth="1"/>
    <col min="11521" max="11521" width="16.625" style="4" customWidth="1"/>
    <col min="11522" max="11522" width="7.625" style="4" customWidth="1"/>
    <col min="11523" max="11523" width="12.625" style="4" customWidth="1"/>
    <col min="11524" max="11524" width="20.625" style="4" customWidth="1"/>
    <col min="11525" max="11525" width="18.625" style="4" customWidth="1"/>
    <col min="11526" max="11774" width="9" style="4"/>
    <col min="11775" max="11775" width="4.625" style="4" customWidth="1"/>
    <col min="11776" max="11776" width="9.625" style="4" customWidth="1"/>
    <col min="11777" max="11777" width="16.625" style="4" customWidth="1"/>
    <col min="11778" max="11778" width="7.625" style="4" customWidth="1"/>
    <col min="11779" max="11779" width="12.625" style="4" customWidth="1"/>
    <col min="11780" max="11780" width="20.625" style="4" customWidth="1"/>
    <col min="11781" max="11781" width="18.625" style="4" customWidth="1"/>
    <col min="11782" max="12030" width="9" style="4"/>
    <col min="12031" max="12031" width="4.625" style="4" customWidth="1"/>
    <col min="12032" max="12032" width="9.625" style="4" customWidth="1"/>
    <col min="12033" max="12033" width="16.625" style="4" customWidth="1"/>
    <col min="12034" max="12034" width="7.625" style="4" customWidth="1"/>
    <col min="12035" max="12035" width="12.625" style="4" customWidth="1"/>
    <col min="12036" max="12036" width="20.625" style="4" customWidth="1"/>
    <col min="12037" max="12037" width="18.625" style="4" customWidth="1"/>
    <col min="12038" max="12286" width="9" style="4"/>
    <col min="12287" max="12287" width="4.625" style="4" customWidth="1"/>
    <col min="12288" max="12288" width="9.625" style="4" customWidth="1"/>
    <col min="12289" max="12289" width="16.625" style="4" customWidth="1"/>
    <col min="12290" max="12290" width="7.625" style="4" customWidth="1"/>
    <col min="12291" max="12291" width="12.625" style="4" customWidth="1"/>
    <col min="12292" max="12292" width="20.625" style="4" customWidth="1"/>
    <col min="12293" max="12293" width="18.625" style="4" customWidth="1"/>
    <col min="12294" max="12542" width="9" style="4"/>
    <col min="12543" max="12543" width="4.625" style="4" customWidth="1"/>
    <col min="12544" max="12544" width="9.625" style="4" customWidth="1"/>
    <col min="12545" max="12545" width="16.625" style="4" customWidth="1"/>
    <col min="12546" max="12546" width="7.625" style="4" customWidth="1"/>
    <col min="12547" max="12547" width="12.625" style="4" customWidth="1"/>
    <col min="12548" max="12548" width="20.625" style="4" customWidth="1"/>
    <col min="12549" max="12549" width="18.625" style="4" customWidth="1"/>
    <col min="12550" max="12798" width="9" style="4"/>
    <col min="12799" max="12799" width="4.625" style="4" customWidth="1"/>
    <col min="12800" max="12800" width="9.625" style="4" customWidth="1"/>
    <col min="12801" max="12801" width="16.625" style="4" customWidth="1"/>
    <col min="12802" max="12802" width="7.625" style="4" customWidth="1"/>
    <col min="12803" max="12803" width="12.625" style="4" customWidth="1"/>
    <col min="12804" max="12804" width="20.625" style="4" customWidth="1"/>
    <col min="12805" max="12805" width="18.625" style="4" customWidth="1"/>
    <col min="12806" max="13054" width="9" style="4"/>
    <col min="13055" max="13055" width="4.625" style="4" customWidth="1"/>
    <col min="13056" max="13056" width="9.625" style="4" customWidth="1"/>
    <col min="13057" max="13057" width="16.625" style="4" customWidth="1"/>
    <col min="13058" max="13058" width="7.625" style="4" customWidth="1"/>
    <col min="13059" max="13059" width="12.625" style="4" customWidth="1"/>
    <col min="13060" max="13060" width="20.625" style="4" customWidth="1"/>
    <col min="13061" max="13061" width="18.625" style="4" customWidth="1"/>
    <col min="13062" max="13310" width="9" style="4"/>
    <col min="13311" max="13311" width="4.625" style="4" customWidth="1"/>
    <col min="13312" max="13312" width="9.625" style="4" customWidth="1"/>
    <col min="13313" max="13313" width="16.625" style="4" customWidth="1"/>
    <col min="13314" max="13314" width="7.625" style="4" customWidth="1"/>
    <col min="13315" max="13315" width="12.625" style="4" customWidth="1"/>
    <col min="13316" max="13316" width="20.625" style="4" customWidth="1"/>
    <col min="13317" max="13317" width="18.625" style="4" customWidth="1"/>
    <col min="13318" max="13566" width="9" style="4"/>
    <col min="13567" max="13567" width="4.625" style="4" customWidth="1"/>
    <col min="13568" max="13568" width="9.625" style="4" customWidth="1"/>
    <col min="13569" max="13569" width="16.625" style="4" customWidth="1"/>
    <col min="13570" max="13570" width="7.625" style="4" customWidth="1"/>
    <col min="13571" max="13571" width="12.625" style="4" customWidth="1"/>
    <col min="13572" max="13572" width="20.625" style="4" customWidth="1"/>
    <col min="13573" max="13573" width="18.625" style="4" customWidth="1"/>
    <col min="13574" max="13822" width="9" style="4"/>
    <col min="13823" max="13823" width="4.625" style="4" customWidth="1"/>
    <col min="13824" max="13824" width="9.625" style="4" customWidth="1"/>
    <col min="13825" max="13825" width="16.625" style="4" customWidth="1"/>
    <col min="13826" max="13826" width="7.625" style="4" customWidth="1"/>
    <col min="13827" max="13827" width="12.625" style="4" customWidth="1"/>
    <col min="13828" max="13828" width="20.625" style="4" customWidth="1"/>
    <col min="13829" max="13829" width="18.625" style="4" customWidth="1"/>
    <col min="13830" max="14078" width="9" style="4"/>
    <col min="14079" max="14079" width="4.625" style="4" customWidth="1"/>
    <col min="14080" max="14080" width="9.625" style="4" customWidth="1"/>
    <col min="14081" max="14081" width="16.625" style="4" customWidth="1"/>
    <col min="14082" max="14082" width="7.625" style="4" customWidth="1"/>
    <col min="14083" max="14083" width="12.625" style="4" customWidth="1"/>
    <col min="14084" max="14084" width="20.625" style="4" customWidth="1"/>
    <col min="14085" max="14085" width="18.625" style="4" customWidth="1"/>
    <col min="14086" max="14334" width="9" style="4"/>
    <col min="14335" max="14335" width="4.625" style="4" customWidth="1"/>
    <col min="14336" max="14336" width="9.625" style="4" customWidth="1"/>
    <col min="14337" max="14337" width="16.625" style="4" customWidth="1"/>
    <col min="14338" max="14338" width="7.625" style="4" customWidth="1"/>
    <col min="14339" max="14339" width="12.625" style="4" customWidth="1"/>
    <col min="14340" max="14340" width="20.625" style="4" customWidth="1"/>
    <col min="14341" max="14341" width="18.625" style="4" customWidth="1"/>
    <col min="14342" max="14590" width="9" style="4"/>
    <col min="14591" max="14591" width="4.625" style="4" customWidth="1"/>
    <col min="14592" max="14592" width="9.625" style="4" customWidth="1"/>
    <col min="14593" max="14593" width="16.625" style="4" customWidth="1"/>
    <col min="14594" max="14594" width="7.625" style="4" customWidth="1"/>
    <col min="14595" max="14595" width="12.625" style="4" customWidth="1"/>
    <col min="14596" max="14596" width="20.625" style="4" customWidth="1"/>
    <col min="14597" max="14597" width="18.625" style="4" customWidth="1"/>
    <col min="14598" max="14846" width="9" style="4"/>
    <col min="14847" max="14847" width="4.625" style="4" customWidth="1"/>
    <col min="14848" max="14848" width="9.625" style="4" customWidth="1"/>
    <col min="14849" max="14849" width="16.625" style="4" customWidth="1"/>
    <col min="14850" max="14850" width="7.625" style="4" customWidth="1"/>
    <col min="14851" max="14851" width="12.625" style="4" customWidth="1"/>
    <col min="14852" max="14852" width="20.625" style="4" customWidth="1"/>
    <col min="14853" max="14853" width="18.625" style="4" customWidth="1"/>
    <col min="14854" max="15102" width="9" style="4"/>
    <col min="15103" max="15103" width="4.625" style="4" customWidth="1"/>
    <col min="15104" max="15104" width="9.625" style="4" customWidth="1"/>
    <col min="15105" max="15105" width="16.625" style="4" customWidth="1"/>
    <col min="15106" max="15106" width="7.625" style="4" customWidth="1"/>
    <col min="15107" max="15107" width="12.625" style="4" customWidth="1"/>
    <col min="15108" max="15108" width="20.625" style="4" customWidth="1"/>
    <col min="15109" max="15109" width="18.625" style="4" customWidth="1"/>
    <col min="15110" max="15358" width="9" style="4"/>
    <col min="15359" max="15359" width="4.625" style="4" customWidth="1"/>
    <col min="15360" max="15360" width="9.625" style="4" customWidth="1"/>
    <col min="15361" max="15361" width="16.625" style="4" customWidth="1"/>
    <col min="15362" max="15362" width="7.625" style="4" customWidth="1"/>
    <col min="15363" max="15363" width="12.625" style="4" customWidth="1"/>
    <col min="15364" max="15364" width="20.625" style="4" customWidth="1"/>
    <col min="15365" max="15365" width="18.625" style="4" customWidth="1"/>
    <col min="15366" max="15614" width="9" style="4"/>
    <col min="15615" max="15615" width="4.625" style="4" customWidth="1"/>
    <col min="15616" max="15616" width="9.625" style="4" customWidth="1"/>
    <col min="15617" max="15617" width="16.625" style="4" customWidth="1"/>
    <col min="15618" max="15618" width="7.625" style="4" customWidth="1"/>
    <col min="15619" max="15619" width="12.625" style="4" customWidth="1"/>
    <col min="15620" max="15620" width="20.625" style="4" customWidth="1"/>
    <col min="15621" max="15621" width="18.625" style="4" customWidth="1"/>
    <col min="15622" max="15870" width="9" style="4"/>
    <col min="15871" max="15871" width="4.625" style="4" customWidth="1"/>
    <col min="15872" max="15872" width="9.625" style="4" customWidth="1"/>
    <col min="15873" max="15873" width="16.625" style="4" customWidth="1"/>
    <col min="15874" max="15874" width="7.625" style="4" customWidth="1"/>
    <col min="15875" max="15875" width="12.625" style="4" customWidth="1"/>
    <col min="15876" max="15876" width="20.625" style="4" customWidth="1"/>
    <col min="15877" max="15877" width="18.625" style="4" customWidth="1"/>
    <col min="15878" max="16126" width="9" style="4"/>
    <col min="16127" max="16127" width="4.625" style="4" customWidth="1"/>
    <col min="16128" max="16128" width="9.625" style="4" customWidth="1"/>
    <col min="16129" max="16129" width="16.625" style="4" customWidth="1"/>
    <col min="16130" max="16130" width="7.625" style="4" customWidth="1"/>
    <col min="16131" max="16131" width="12.625" style="4" customWidth="1"/>
    <col min="16132" max="16132" width="20.625" style="4" customWidth="1"/>
    <col min="16133" max="16133" width="18.625" style="4" customWidth="1"/>
    <col min="16134" max="16384" width="9" style="4"/>
  </cols>
  <sheetData>
    <row r="1" spans="1:7" ht="18" customHeight="1">
      <c r="A1" s="686" t="s">
        <v>7</v>
      </c>
      <c r="B1" s="686"/>
      <c r="C1" s="686"/>
      <c r="D1" s="686"/>
      <c r="E1" s="687" t="s">
        <v>21</v>
      </c>
      <c r="F1" s="687"/>
      <c r="G1" s="687"/>
    </row>
    <row r="2" spans="1:7" ht="18" customHeight="1">
      <c r="A2" s="687" t="s">
        <v>17</v>
      </c>
      <c r="B2" s="687"/>
      <c r="C2" s="687"/>
      <c r="D2" s="687"/>
      <c r="E2" s="688" t="s">
        <v>22</v>
      </c>
      <c r="F2" s="688"/>
      <c r="G2" s="688"/>
    </row>
    <row r="3" spans="1:7" ht="18" customHeight="1">
      <c r="A3" s="687" t="s">
        <v>29</v>
      </c>
      <c r="B3" s="687"/>
      <c r="C3" s="687"/>
      <c r="D3" s="687"/>
      <c r="E3" s="687"/>
      <c r="F3" s="687"/>
      <c r="G3" s="687"/>
    </row>
    <row r="4" spans="1:7" ht="18" customHeight="1">
      <c r="A4" s="690"/>
      <c r="B4" s="690"/>
      <c r="C4" s="690"/>
      <c r="D4" s="690"/>
      <c r="E4" s="22"/>
      <c r="F4" s="703" t="s">
        <v>0</v>
      </c>
      <c r="G4" s="703"/>
    </row>
    <row r="5" spans="1:7" s="15" customFormat="1" ht="54.95" customHeight="1">
      <c r="A5" s="704" t="s">
        <v>962</v>
      </c>
      <c r="B5" s="691"/>
      <c r="C5" s="705"/>
      <c r="D5" s="705"/>
      <c r="E5" s="705"/>
      <c r="F5" s="705"/>
      <c r="G5" s="705"/>
    </row>
    <row r="6" spans="1:7" ht="15" customHeight="1">
      <c r="A6" s="6"/>
      <c r="B6" s="6"/>
      <c r="C6" s="6"/>
      <c r="D6" s="6"/>
      <c r="E6" s="6"/>
      <c r="F6" s="68"/>
      <c r="G6" s="45"/>
    </row>
    <row r="7" spans="1:7" s="8" customFormat="1" ht="30" customHeight="1">
      <c r="A7" s="7" t="s">
        <v>20</v>
      </c>
      <c r="B7" s="59" t="s">
        <v>5</v>
      </c>
      <c r="C7" s="694" t="s">
        <v>118</v>
      </c>
      <c r="D7" s="695"/>
      <c r="E7" s="7" t="s">
        <v>119</v>
      </c>
      <c r="F7" s="12" t="s">
        <v>371</v>
      </c>
      <c r="G7" s="7" t="s">
        <v>120</v>
      </c>
    </row>
    <row r="8" spans="1:7" s="8" customFormat="1" ht="18" customHeight="1">
      <c r="A8" s="69" t="s">
        <v>372</v>
      </c>
      <c r="C8" s="76"/>
      <c r="D8" s="77">
        <f>SUM(D9)</f>
        <v>0</v>
      </c>
      <c r="E8" s="42"/>
      <c r="F8" s="71"/>
      <c r="G8" s="7"/>
    </row>
    <row r="9" spans="1:7" s="8" customFormat="1" ht="18" customHeight="1">
      <c r="A9" s="72"/>
      <c r="B9" s="73" t="s">
        <v>2</v>
      </c>
      <c r="C9" s="74"/>
      <c r="D9" s="75">
        <f>A10</f>
        <v>0</v>
      </c>
      <c r="E9" s="42"/>
      <c r="F9" s="71"/>
      <c r="G9" s="7"/>
    </row>
    <row r="10" spans="1:7" s="10" customFormat="1" ht="15.6" customHeight="1">
      <c r="A10" s="43"/>
      <c r="B10" s="86"/>
      <c r="C10" s="84"/>
      <c r="D10" s="85"/>
      <c r="E10" s="41"/>
      <c r="F10" s="65"/>
      <c r="G10" s="44"/>
    </row>
    <row r="11" spans="1:7" s="8" customFormat="1" ht="18" customHeight="1">
      <c r="A11" s="69" t="s">
        <v>373</v>
      </c>
      <c r="C11" s="76"/>
      <c r="D11" s="77">
        <f>SUM(D12)</f>
        <v>0</v>
      </c>
      <c r="E11" s="42"/>
      <c r="F11" s="78"/>
      <c r="G11" s="79"/>
    </row>
    <row r="12" spans="1:7" s="8" customFormat="1" ht="18" customHeight="1">
      <c r="A12" s="72"/>
      <c r="B12" s="73" t="s">
        <v>2</v>
      </c>
      <c r="C12" s="74"/>
      <c r="D12" s="75">
        <f>A15</f>
        <v>0</v>
      </c>
      <c r="E12" s="42"/>
      <c r="F12" s="71"/>
      <c r="G12" s="7"/>
    </row>
    <row r="13" spans="1:7" s="10" customFormat="1" ht="15.6" customHeight="1">
      <c r="A13" s="43"/>
      <c r="B13" s="86"/>
      <c r="C13" s="84"/>
      <c r="D13" s="85"/>
      <c r="E13" s="41"/>
      <c r="F13" s="65"/>
      <c r="G13" s="44"/>
    </row>
    <row r="14" spans="1:7" s="10" customFormat="1" ht="15.6" customHeight="1">
      <c r="A14" s="43"/>
      <c r="B14" s="86"/>
      <c r="C14" s="84"/>
      <c r="D14" s="85"/>
      <c r="E14" s="41"/>
      <c r="F14" s="65"/>
      <c r="G14" s="44"/>
    </row>
    <row r="15" spans="1:7" s="10" customFormat="1" ht="15.6" customHeight="1">
      <c r="A15" s="43"/>
      <c r="B15" s="86"/>
      <c r="C15" s="84"/>
      <c r="D15" s="85"/>
      <c r="E15" s="41"/>
      <c r="F15" s="65"/>
      <c r="G15" s="44"/>
    </row>
    <row r="16" spans="1:7" s="8" customFormat="1" ht="18" customHeight="1">
      <c r="A16" s="73" t="s">
        <v>374</v>
      </c>
      <c r="C16" s="76"/>
      <c r="D16" s="77">
        <f>SUM(D17)</f>
        <v>0</v>
      </c>
      <c r="E16" s="42"/>
      <c r="F16" s="71"/>
      <c r="G16" s="7"/>
    </row>
    <row r="17" spans="1:7" s="8" customFormat="1" ht="18" customHeight="1">
      <c r="A17" s="72"/>
      <c r="B17" s="73" t="s">
        <v>2</v>
      </c>
      <c r="C17" s="74"/>
      <c r="D17" s="75">
        <f>A23</f>
        <v>0</v>
      </c>
      <c r="E17" s="42"/>
      <c r="F17" s="78"/>
      <c r="G17" s="79"/>
    </row>
    <row r="18" spans="1:7" s="10" customFormat="1" ht="15.6" customHeight="1">
      <c r="A18" s="43"/>
      <c r="B18" s="86"/>
      <c r="C18" s="84"/>
      <c r="D18" s="85"/>
      <c r="E18" s="41"/>
      <c r="F18" s="65"/>
      <c r="G18" s="50"/>
    </row>
    <row r="19" spans="1:7" s="10" customFormat="1" ht="15.6" customHeight="1">
      <c r="A19" s="43"/>
      <c r="B19" s="86"/>
      <c r="C19" s="84"/>
      <c r="D19" s="85"/>
      <c r="E19" s="41"/>
      <c r="F19" s="65"/>
      <c r="G19" s="44"/>
    </row>
    <row r="20" spans="1:7" s="10" customFormat="1" ht="15.6" customHeight="1">
      <c r="A20" s="43"/>
      <c r="B20" s="86"/>
      <c r="C20" s="84"/>
      <c r="D20" s="85"/>
      <c r="E20" s="41"/>
      <c r="F20" s="65"/>
      <c r="G20" s="44"/>
    </row>
    <row r="21" spans="1:7" s="10" customFormat="1" ht="15.6" customHeight="1">
      <c r="A21" s="43"/>
      <c r="B21" s="86"/>
      <c r="C21" s="84"/>
      <c r="D21" s="85"/>
      <c r="E21" s="41"/>
      <c r="F21" s="65"/>
      <c r="G21" s="44"/>
    </row>
    <row r="22" spans="1:7" s="10" customFormat="1" ht="15.6" customHeight="1">
      <c r="A22" s="43"/>
      <c r="B22" s="86"/>
      <c r="C22" s="84"/>
      <c r="D22" s="85"/>
      <c r="E22" s="41"/>
      <c r="F22" s="65"/>
      <c r="G22" s="44"/>
    </row>
    <row r="23" spans="1:7" s="10" customFormat="1" ht="15.6" customHeight="1">
      <c r="A23" s="43"/>
      <c r="B23" s="86"/>
      <c r="C23" s="84"/>
      <c r="D23" s="85"/>
      <c r="E23" s="41"/>
      <c r="F23" s="65"/>
      <c r="G23" s="80"/>
    </row>
    <row r="24" spans="1:7" s="8" customFormat="1" ht="18" customHeight="1">
      <c r="A24" s="69" t="s">
        <v>375</v>
      </c>
      <c r="C24" s="76"/>
      <c r="D24" s="77">
        <f>SUM(D25)</f>
        <v>0</v>
      </c>
      <c r="E24" s="42"/>
      <c r="F24" s="78"/>
      <c r="G24" s="79"/>
    </row>
    <row r="25" spans="1:7" s="8" customFormat="1" ht="18" customHeight="1">
      <c r="A25" s="72"/>
      <c r="B25" s="73" t="s">
        <v>2</v>
      </c>
      <c r="C25" s="74"/>
      <c r="D25" s="75">
        <f>A32</f>
        <v>0</v>
      </c>
      <c r="E25" s="42"/>
      <c r="F25" s="71"/>
      <c r="G25" s="7"/>
    </row>
    <row r="26" spans="1:7" s="10" customFormat="1" ht="15.6" customHeight="1">
      <c r="A26" s="43"/>
      <c r="B26" s="86"/>
      <c r="C26" s="84"/>
      <c r="D26" s="85"/>
      <c r="E26" s="41"/>
      <c r="F26" s="65"/>
      <c r="G26" s="36"/>
    </row>
    <row r="27" spans="1:7" s="10" customFormat="1" ht="15.6" customHeight="1">
      <c r="A27" s="43"/>
      <c r="B27" s="86"/>
      <c r="C27" s="84"/>
      <c r="D27" s="85"/>
      <c r="E27" s="41"/>
      <c r="F27" s="65"/>
      <c r="G27" s="44"/>
    </row>
    <row r="28" spans="1:7" s="10" customFormat="1" ht="15.6" customHeight="1">
      <c r="A28" s="43"/>
      <c r="B28" s="86"/>
      <c r="C28" s="84"/>
      <c r="D28" s="85"/>
      <c r="E28" s="41"/>
      <c r="F28" s="65"/>
      <c r="G28" s="44"/>
    </row>
    <row r="29" spans="1:7" s="10" customFormat="1" ht="15.6" customHeight="1">
      <c r="A29" s="43"/>
      <c r="B29" s="86"/>
      <c r="C29" s="84"/>
      <c r="D29" s="85"/>
      <c r="E29" s="41"/>
      <c r="F29" s="65"/>
      <c r="G29" s="44"/>
    </row>
    <row r="30" spans="1:7" s="10" customFormat="1" ht="15.6" customHeight="1">
      <c r="A30" s="43"/>
      <c r="B30" s="86"/>
      <c r="C30" s="84"/>
      <c r="D30" s="85"/>
      <c r="E30" s="41"/>
      <c r="F30" s="65"/>
      <c r="G30" s="44"/>
    </row>
    <row r="31" spans="1:7" s="10" customFormat="1" ht="15.6" customHeight="1">
      <c r="A31" s="43"/>
      <c r="B31" s="86"/>
      <c r="C31" s="84"/>
      <c r="D31" s="85"/>
      <c r="E31" s="41"/>
      <c r="F31" s="65"/>
      <c r="G31" s="44"/>
    </row>
    <row r="32" spans="1:7" s="10" customFormat="1" ht="15.6" customHeight="1">
      <c r="A32" s="43"/>
      <c r="B32" s="86"/>
      <c r="C32" s="84"/>
      <c r="D32" s="85"/>
      <c r="E32" s="41"/>
      <c r="F32" s="65"/>
      <c r="G32" s="44"/>
    </row>
    <row r="33" spans="1:7" s="8" customFormat="1" ht="18" customHeight="1">
      <c r="A33" s="69" t="s">
        <v>376</v>
      </c>
      <c r="C33" s="76"/>
      <c r="D33" s="77">
        <f>D34</f>
        <v>0</v>
      </c>
      <c r="E33" s="42"/>
      <c r="F33" s="71"/>
      <c r="G33" s="7"/>
    </row>
    <row r="34" spans="1:7" s="8" customFormat="1" ht="18" customHeight="1">
      <c r="A34" s="72"/>
      <c r="B34" s="73" t="s">
        <v>2</v>
      </c>
      <c r="C34" s="74"/>
      <c r="D34" s="75">
        <f>A35</f>
        <v>0</v>
      </c>
      <c r="E34" s="42"/>
      <c r="F34" s="71"/>
      <c r="G34" s="7"/>
    </row>
    <row r="35" spans="1:7" s="10" customFormat="1" ht="18" customHeight="1">
      <c r="A35" s="43"/>
      <c r="B35" s="86"/>
      <c r="C35" s="84"/>
      <c r="D35" s="85"/>
      <c r="E35" s="41"/>
      <c r="F35" s="65"/>
      <c r="G35" s="36"/>
    </row>
    <row r="36" spans="1:7" s="8" customFormat="1" ht="18" customHeight="1">
      <c r="A36" s="69" t="s">
        <v>377</v>
      </c>
      <c r="C36" s="76"/>
      <c r="D36" s="77">
        <f>SUM(D37,D40)</f>
        <v>0</v>
      </c>
      <c r="E36" s="42"/>
      <c r="F36" s="71"/>
      <c r="G36" s="7"/>
    </row>
    <row r="37" spans="1:7" s="8" customFormat="1" ht="18" customHeight="1">
      <c r="A37" s="72"/>
      <c r="B37" s="73" t="s">
        <v>2</v>
      </c>
      <c r="C37" s="74"/>
      <c r="D37" s="75">
        <f>A39</f>
        <v>0</v>
      </c>
      <c r="E37" s="42"/>
      <c r="F37" s="706"/>
      <c r="G37" s="707"/>
    </row>
    <row r="38" spans="1:7" s="10" customFormat="1" ht="18" customHeight="1">
      <c r="A38" s="43"/>
      <c r="B38" s="86"/>
      <c r="C38" s="84"/>
      <c r="D38" s="85"/>
      <c r="E38" s="41"/>
      <c r="F38" s="65"/>
      <c r="G38" s="36"/>
    </row>
    <row r="39" spans="1:7" s="10" customFormat="1" ht="18" customHeight="1">
      <c r="A39" s="43"/>
      <c r="B39" s="86"/>
      <c r="C39" s="84"/>
      <c r="D39" s="85"/>
      <c r="E39" s="41"/>
      <c r="F39" s="65"/>
      <c r="G39" s="36"/>
    </row>
    <row r="40" spans="1:7" s="8" customFormat="1" ht="18" customHeight="1">
      <c r="A40" s="694" t="s">
        <v>3</v>
      </c>
      <c r="B40" s="695"/>
      <c r="C40" s="74"/>
      <c r="D40" s="75">
        <f>A41</f>
        <v>0</v>
      </c>
      <c r="E40" s="42"/>
      <c r="F40" s="71"/>
      <c r="G40" s="7"/>
    </row>
    <row r="41" spans="1:7" s="10" customFormat="1" ht="18" customHeight="1">
      <c r="A41" s="43"/>
      <c r="B41" s="86"/>
      <c r="C41" s="84"/>
      <c r="D41" s="85"/>
      <c r="E41" s="41"/>
      <c r="F41" s="65"/>
      <c r="G41" s="36"/>
    </row>
    <row r="42" spans="1:7" s="8" customFormat="1" ht="18" customHeight="1">
      <c r="A42" s="69" t="s">
        <v>378</v>
      </c>
      <c r="C42" s="76"/>
      <c r="D42" s="77">
        <f>D43</f>
        <v>0</v>
      </c>
      <c r="E42" s="42"/>
      <c r="F42" s="71"/>
      <c r="G42" s="7"/>
    </row>
    <row r="43" spans="1:7" s="8" customFormat="1" ht="18" customHeight="1">
      <c r="A43" s="72"/>
      <c r="B43" s="73" t="s">
        <v>2</v>
      </c>
      <c r="C43" s="74"/>
      <c r="D43" s="75">
        <f>A44</f>
        <v>0</v>
      </c>
      <c r="E43" s="42"/>
      <c r="F43" s="71"/>
      <c r="G43" s="7"/>
    </row>
    <row r="44" spans="1:7" s="10" customFormat="1" ht="18" customHeight="1">
      <c r="A44" s="43"/>
      <c r="B44" s="86"/>
      <c r="C44" s="84"/>
      <c r="D44" s="85"/>
      <c r="E44" s="41"/>
      <c r="F44" s="65"/>
      <c r="G44" s="36"/>
    </row>
    <row r="45" spans="1:7" s="8" customFormat="1" ht="18" customHeight="1">
      <c r="A45" s="69" t="s">
        <v>379</v>
      </c>
      <c r="C45" s="59"/>
      <c r="D45" s="70">
        <f>SUM(D46)</f>
        <v>0</v>
      </c>
      <c r="E45" s="42"/>
      <c r="F45" s="71"/>
      <c r="G45" s="7"/>
    </row>
    <row r="46" spans="1:7" s="8" customFormat="1" ht="18" customHeight="1">
      <c r="A46" s="72"/>
      <c r="B46" s="73" t="s">
        <v>2</v>
      </c>
      <c r="C46" s="74"/>
      <c r="D46" s="75">
        <f>A51</f>
        <v>0</v>
      </c>
      <c r="E46" s="42"/>
      <c r="F46" s="71"/>
      <c r="G46" s="7"/>
    </row>
    <row r="47" spans="1:7" s="10" customFormat="1" ht="15.95" customHeight="1">
      <c r="A47" s="43"/>
      <c r="B47" s="86"/>
      <c r="C47" s="84"/>
      <c r="D47" s="85"/>
      <c r="E47" s="41"/>
      <c r="F47" s="65"/>
      <c r="G47" s="36"/>
    </row>
    <row r="48" spans="1:7" s="10" customFormat="1" ht="15.95" customHeight="1">
      <c r="A48" s="43"/>
      <c r="B48" s="86"/>
      <c r="C48" s="84"/>
      <c r="D48" s="85"/>
      <c r="E48" s="41"/>
      <c r="F48" s="65"/>
      <c r="G48" s="36"/>
    </row>
    <row r="49" spans="1:7" s="10" customFormat="1" ht="15.95" customHeight="1">
      <c r="A49" s="43"/>
      <c r="B49" s="86"/>
      <c r="C49" s="84"/>
      <c r="D49" s="85"/>
      <c r="E49" s="41"/>
      <c r="F49" s="65"/>
      <c r="G49" s="36"/>
    </row>
    <row r="50" spans="1:7" s="10" customFormat="1" ht="15.95" customHeight="1">
      <c r="A50" s="43"/>
      <c r="B50" s="86"/>
      <c r="C50" s="84"/>
      <c r="D50" s="85"/>
      <c r="E50" s="41"/>
      <c r="F50" s="65"/>
      <c r="G50" s="36"/>
    </row>
    <row r="51" spans="1:7" s="10" customFormat="1" ht="15.95" customHeight="1">
      <c r="A51" s="43"/>
      <c r="B51" s="86"/>
      <c r="C51" s="84"/>
      <c r="D51" s="85"/>
      <c r="E51" s="41"/>
      <c r="F51" s="65"/>
      <c r="G51" s="36"/>
    </row>
    <row r="52" spans="1:7" s="8" customFormat="1" ht="18" customHeight="1">
      <c r="A52" s="69" t="s">
        <v>380</v>
      </c>
      <c r="C52" s="76"/>
      <c r="D52" s="77">
        <f>SUM(D53)</f>
        <v>0</v>
      </c>
      <c r="E52" s="42"/>
      <c r="F52" s="71"/>
      <c r="G52" s="194"/>
    </row>
    <row r="53" spans="1:7" s="8" customFormat="1" ht="18" customHeight="1">
      <c r="A53" s="72"/>
      <c r="B53" s="73" t="s">
        <v>2</v>
      </c>
      <c r="C53" s="74"/>
      <c r="D53" s="75">
        <f>A55</f>
        <v>0</v>
      </c>
      <c r="E53" s="42"/>
      <c r="F53" s="706"/>
      <c r="G53" s="707"/>
    </row>
    <row r="54" spans="1:7" s="10" customFormat="1" ht="18" customHeight="1">
      <c r="A54" s="43"/>
      <c r="B54" s="86"/>
      <c r="C54" s="84"/>
      <c r="D54" s="85"/>
      <c r="E54" s="41"/>
      <c r="F54" s="65"/>
      <c r="G54" s="36"/>
    </row>
    <row r="55" spans="1:7" s="10" customFormat="1" ht="18" customHeight="1">
      <c r="A55" s="43"/>
      <c r="B55" s="86"/>
      <c r="C55" s="84"/>
      <c r="D55" s="85"/>
      <c r="E55" s="41"/>
      <c r="F55" s="65"/>
      <c r="G55" s="36"/>
    </row>
    <row r="56" spans="1:7" s="10" customFormat="1" ht="20.100000000000001" customHeight="1">
      <c r="A56" s="699" t="s">
        <v>28</v>
      </c>
      <c r="B56" s="700"/>
      <c r="C56" s="700"/>
      <c r="D56" s="64">
        <f>SUM(D8,D11,D16,D24,D33,D36,D42,D45,D52)</f>
        <v>0</v>
      </c>
      <c r="E56" s="63" t="s">
        <v>30</v>
      </c>
      <c r="F56" s="701"/>
      <c r="G56" s="702"/>
    </row>
    <row r="57" spans="1:7" s="10" customFormat="1" ht="20.100000000000001" customHeight="1">
      <c r="A57" s="19"/>
      <c r="B57" s="62"/>
      <c r="C57" s="62"/>
      <c r="D57" s="38"/>
      <c r="E57" s="48" t="s">
        <v>85</v>
      </c>
      <c r="F57" s="47"/>
      <c r="G57" s="35"/>
    </row>
    <row r="58" spans="1:7" s="10" customFormat="1" ht="18" customHeight="1">
      <c r="A58" s="19"/>
      <c r="B58" s="19"/>
      <c r="C58" s="19"/>
      <c r="D58" s="20"/>
      <c r="E58" s="20"/>
      <c r="F58" s="35"/>
      <c r="G58" s="35"/>
    </row>
    <row r="59" spans="1:7" ht="24.95" customHeight="1">
      <c r="A59" s="81" t="s">
        <v>4</v>
      </c>
      <c r="B59" s="4"/>
      <c r="D59" s="60"/>
      <c r="E59" s="24"/>
      <c r="F59" s="60"/>
      <c r="G59" s="60"/>
    </row>
    <row r="60" spans="1:7" ht="20.100000000000001" customHeight="1">
      <c r="A60" s="81" t="s">
        <v>195</v>
      </c>
      <c r="B60" s="60"/>
      <c r="C60" s="60"/>
      <c r="D60" s="60">
        <f>SUM(D9,D12,D17,D25,D34,D37,D43,D46,D53)</f>
        <v>0</v>
      </c>
      <c r="E60" s="24"/>
      <c r="F60" s="60"/>
      <c r="G60" s="60"/>
    </row>
    <row r="61" spans="1:7" ht="20.100000000000001" customHeight="1">
      <c r="A61" s="81" t="s">
        <v>196</v>
      </c>
      <c r="B61" s="60"/>
      <c r="C61" s="60"/>
      <c r="D61" s="60">
        <f>D40</f>
        <v>0</v>
      </c>
      <c r="E61" s="24"/>
      <c r="F61" s="60"/>
      <c r="G61" s="60"/>
    </row>
    <row r="62" spans="1:7" ht="18" customHeight="1">
      <c r="A62" s="58"/>
      <c r="B62" s="58"/>
      <c r="C62" s="58"/>
      <c r="D62" s="58"/>
      <c r="E62" s="58"/>
      <c r="F62" s="58"/>
      <c r="G62" s="58"/>
    </row>
    <row r="63" spans="1:7" ht="18" customHeight="1">
      <c r="A63" s="58"/>
      <c r="B63" s="58"/>
      <c r="C63" s="58"/>
      <c r="D63" s="58"/>
      <c r="E63" s="58"/>
      <c r="F63" s="58"/>
      <c r="G63" s="58"/>
    </row>
    <row r="64" spans="1:7" ht="18" customHeight="1">
      <c r="A64" s="58"/>
      <c r="B64" s="58"/>
      <c r="C64" s="58"/>
      <c r="D64" s="58"/>
      <c r="E64" s="58"/>
      <c r="F64" s="58"/>
      <c r="G64" s="58"/>
    </row>
    <row r="65" spans="1:7" ht="18" customHeight="1">
      <c r="A65" s="58"/>
      <c r="B65" s="58"/>
      <c r="C65" s="58"/>
      <c r="D65" s="58"/>
      <c r="E65" s="58"/>
      <c r="F65" s="58"/>
      <c r="G65" s="58"/>
    </row>
    <row r="66" spans="1:7" ht="18" customHeight="1">
      <c r="A66" s="58"/>
      <c r="B66" s="58"/>
      <c r="C66" s="58"/>
      <c r="D66" s="58"/>
      <c r="E66" s="58"/>
      <c r="F66" s="58"/>
      <c r="G66" s="58"/>
    </row>
    <row r="67" spans="1:7" ht="18" customHeight="1">
      <c r="A67" s="58"/>
      <c r="B67" s="58"/>
      <c r="C67" s="58"/>
      <c r="D67" s="58"/>
      <c r="E67" s="58"/>
      <c r="F67" s="58"/>
      <c r="G67" s="58"/>
    </row>
    <row r="68" spans="1:7" ht="18" customHeight="1">
      <c r="A68" s="58"/>
      <c r="B68" s="58"/>
      <c r="C68" s="58"/>
      <c r="D68" s="58"/>
      <c r="E68" s="58"/>
      <c r="F68" s="58"/>
      <c r="G68" s="58"/>
    </row>
    <row r="69" spans="1:7" ht="18" customHeight="1">
      <c r="A69" s="58"/>
      <c r="B69" s="58"/>
      <c r="C69" s="58"/>
      <c r="D69" s="58"/>
      <c r="E69" s="58"/>
      <c r="F69" s="58"/>
      <c r="G69" s="58"/>
    </row>
    <row r="70" spans="1:7" ht="18" customHeight="1">
      <c r="A70" s="58"/>
      <c r="B70" s="58"/>
      <c r="C70" s="58"/>
      <c r="D70" s="58"/>
      <c r="E70" s="58"/>
      <c r="F70" s="58"/>
      <c r="G70" s="58"/>
    </row>
    <row r="71" spans="1:7" ht="18" customHeight="1">
      <c r="A71" s="58"/>
      <c r="B71" s="58"/>
      <c r="C71" s="58"/>
      <c r="D71" s="58"/>
      <c r="E71" s="58"/>
      <c r="F71" s="58"/>
      <c r="G71" s="58"/>
    </row>
    <row r="72" spans="1:7" ht="18" customHeight="1">
      <c r="A72" s="58"/>
      <c r="B72" s="58"/>
      <c r="C72" s="58"/>
      <c r="D72" s="58"/>
      <c r="E72" s="58"/>
      <c r="F72" s="58"/>
      <c r="G72" s="58"/>
    </row>
    <row r="73" spans="1:7" ht="18" customHeight="1">
      <c r="A73" s="58"/>
      <c r="B73" s="58"/>
      <c r="C73" s="58"/>
      <c r="D73" s="58"/>
      <c r="E73" s="58"/>
      <c r="F73" s="58"/>
      <c r="G73" s="58"/>
    </row>
    <row r="74" spans="1:7" ht="18" customHeight="1">
      <c r="A74" s="60"/>
      <c r="B74" s="60"/>
      <c r="C74" s="60"/>
      <c r="D74" s="60"/>
      <c r="F74" s="60"/>
      <c r="G74" s="60"/>
    </row>
    <row r="75" spans="1:7" ht="18" customHeight="1">
      <c r="A75" s="60"/>
      <c r="B75" s="60"/>
      <c r="C75" s="60"/>
      <c r="D75" s="60"/>
      <c r="F75" s="60"/>
      <c r="G75" s="60"/>
    </row>
    <row r="76" spans="1:7" ht="18" customHeight="1">
      <c r="A76" s="60"/>
      <c r="B76" s="60"/>
      <c r="C76" s="60"/>
      <c r="D76" s="60"/>
      <c r="F76" s="60"/>
      <c r="G76" s="60"/>
    </row>
    <row r="77" spans="1:7" ht="18" customHeight="1">
      <c r="A77" s="60"/>
      <c r="B77" s="60"/>
      <c r="C77" s="60"/>
      <c r="D77" s="60"/>
      <c r="F77" s="60"/>
      <c r="G77" s="60"/>
    </row>
    <row r="78" spans="1:7" ht="18" customHeight="1">
      <c r="A78" s="60"/>
      <c r="B78" s="60"/>
      <c r="C78" s="60"/>
      <c r="D78" s="60"/>
      <c r="F78" s="60"/>
      <c r="G78" s="60"/>
    </row>
    <row r="79" spans="1:7" ht="18" customHeight="1">
      <c r="A79" s="60"/>
      <c r="B79" s="60"/>
      <c r="C79" s="60"/>
      <c r="D79" s="60"/>
      <c r="F79" s="60"/>
      <c r="G79" s="60"/>
    </row>
    <row r="80" spans="1:7" ht="18" customHeight="1">
      <c r="A80" s="60"/>
      <c r="B80" s="60"/>
      <c r="C80" s="60"/>
      <c r="D80" s="60"/>
      <c r="F80" s="60"/>
      <c r="G80" s="60"/>
    </row>
    <row r="81" spans="1:7" ht="18" customHeight="1">
      <c r="A81" s="60"/>
      <c r="B81" s="60"/>
      <c r="C81" s="60"/>
      <c r="D81" s="60"/>
      <c r="F81" s="60"/>
      <c r="G81" s="60"/>
    </row>
    <row r="82" spans="1:7" ht="18" customHeight="1">
      <c r="A82" s="60"/>
      <c r="B82" s="60"/>
      <c r="C82" s="60"/>
      <c r="D82" s="60"/>
      <c r="F82" s="60"/>
      <c r="G82" s="60"/>
    </row>
    <row r="83" spans="1:7" ht="18" customHeight="1">
      <c r="A83" s="60"/>
      <c r="B83" s="60"/>
      <c r="C83" s="60"/>
      <c r="D83" s="60"/>
      <c r="F83" s="60"/>
      <c r="G83" s="60"/>
    </row>
    <row r="84" spans="1:7" ht="18" customHeight="1">
      <c r="A84" s="60"/>
      <c r="B84" s="60"/>
      <c r="C84" s="60"/>
      <c r="D84" s="60"/>
      <c r="F84" s="60"/>
      <c r="G84" s="60"/>
    </row>
    <row r="85" spans="1:7" ht="18" customHeight="1">
      <c r="A85" s="58"/>
      <c r="B85" s="58"/>
      <c r="C85" s="58"/>
      <c r="D85" s="58"/>
      <c r="E85" s="58"/>
      <c r="F85" s="58"/>
      <c r="G85" s="58"/>
    </row>
    <row r="86" spans="1:7" ht="18" customHeight="1">
      <c r="A86" s="58"/>
      <c r="B86" s="58"/>
      <c r="C86" s="58"/>
      <c r="D86" s="58"/>
      <c r="E86" s="58"/>
      <c r="F86" s="58"/>
      <c r="G86" s="58"/>
    </row>
    <row r="87" spans="1:7" ht="18" customHeight="1">
      <c r="A87" s="58"/>
      <c r="B87" s="58"/>
      <c r="C87" s="58"/>
      <c r="D87" s="58"/>
      <c r="E87" s="58"/>
      <c r="F87" s="58"/>
      <c r="G87" s="58"/>
    </row>
    <row r="88" spans="1:7" ht="18" customHeight="1">
      <c r="A88" s="58"/>
      <c r="B88" s="58"/>
      <c r="C88" s="58"/>
      <c r="D88" s="58"/>
      <c r="E88" s="58"/>
      <c r="F88" s="58"/>
      <c r="G88" s="58"/>
    </row>
    <row r="89" spans="1:7" ht="18" customHeight="1">
      <c r="A89" s="58"/>
      <c r="B89" s="58"/>
      <c r="C89" s="58"/>
      <c r="D89" s="58"/>
      <c r="E89" s="58"/>
      <c r="F89" s="58"/>
      <c r="G89" s="58"/>
    </row>
    <row r="90" spans="1:7" ht="18" customHeight="1">
      <c r="A90" s="60"/>
      <c r="B90" s="60"/>
      <c r="C90" s="60"/>
      <c r="D90" s="60"/>
      <c r="F90" s="60"/>
      <c r="G90" s="60"/>
    </row>
    <row r="91" spans="1:7" ht="18" customHeight="1">
      <c r="A91" s="60"/>
      <c r="B91" s="60"/>
      <c r="C91" s="60"/>
      <c r="D91" s="60"/>
      <c r="F91" s="60"/>
      <c r="G91" s="60"/>
    </row>
    <row r="92" spans="1:7" ht="18" customHeight="1"/>
    <row r="93" spans="1:7" ht="18" customHeight="1"/>
    <row r="94" spans="1:7" ht="18" customHeight="1"/>
    <row r="95" spans="1:7" ht="18" customHeight="1"/>
    <row r="96" spans="1:7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</sheetData>
  <mergeCells count="15">
    <mergeCell ref="A56:C56"/>
    <mergeCell ref="F56:G56"/>
    <mergeCell ref="A4:D4"/>
    <mergeCell ref="F4:G4"/>
    <mergeCell ref="A5:G5"/>
    <mergeCell ref="C7:D7"/>
    <mergeCell ref="F37:G37"/>
    <mergeCell ref="A40:B40"/>
    <mergeCell ref="F53:G53"/>
    <mergeCell ref="A1:D1"/>
    <mergeCell ref="E1:G1"/>
    <mergeCell ref="A2:D2"/>
    <mergeCell ref="E2:G2"/>
    <mergeCell ref="A3:D3"/>
    <mergeCell ref="E3:G3"/>
  </mergeCells>
  <phoneticPr fontId="2" type="noConversion"/>
  <pageMargins left="0.39370078740157483" right="0.19685039370078741" top="0.39370078740157483" bottom="0.39370078740157483" header="0" footer="0.19685039370078741"/>
  <pageSetup paperSize="9" orientation="portrait" verticalDpi="0" r:id="rId1"/>
  <headerFooter alignWithMargins="0">
    <oddFooter>&amp;L&amp;"Times New Roman,Regular"&amp;8DS.TNH.2017-2018.Đ-ĐT&amp;R&amp;P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31"/>
  <sheetViews>
    <sheetView view="pageBreakPreview" topLeftCell="B284" zoomScaleNormal="100" zoomScaleSheetLayoutView="100" workbookViewId="0">
      <selection activeCell="J187" sqref="J187"/>
    </sheetView>
  </sheetViews>
  <sheetFormatPr defaultRowHeight="19.5"/>
  <cols>
    <col min="1" max="1" width="5" style="269" hidden="1" customWidth="1"/>
    <col min="2" max="2" width="5.25" style="269" customWidth="1"/>
    <col min="3" max="3" width="7.375" style="245" hidden="1" customWidth="1"/>
    <col min="4" max="4" width="9.875" style="270" customWidth="1"/>
    <col min="5" max="5" width="20.625" style="271" customWidth="1"/>
    <col min="6" max="6" width="8.125" style="274" customWidth="1"/>
    <col min="7" max="7" width="25.25" style="271" hidden="1" customWidth="1"/>
    <col min="8" max="8" width="17" style="270" hidden="1" customWidth="1"/>
    <col min="9" max="9" width="16.875" style="277" hidden="1" customWidth="1"/>
    <col min="10" max="10" width="12.625" style="275" customWidth="1"/>
    <col min="11" max="11" width="30.625" style="276" customWidth="1"/>
    <col min="12" max="12" width="15.375" style="244" hidden="1" customWidth="1"/>
    <col min="13" max="13" width="15" style="245" hidden="1" customWidth="1"/>
    <col min="14" max="14" width="13.625" style="245" hidden="1" customWidth="1"/>
    <col min="15" max="15" width="16.5" style="244" hidden="1" customWidth="1"/>
    <col min="16" max="16384" width="9" style="245"/>
  </cols>
  <sheetData>
    <row r="1" spans="1:15" ht="17.100000000000001" customHeight="1">
      <c r="A1" s="722" t="s">
        <v>17</v>
      </c>
      <c r="B1" s="722"/>
      <c r="C1" s="722"/>
      <c r="D1" s="722"/>
      <c r="E1" s="722"/>
      <c r="F1" s="723" t="s">
        <v>21</v>
      </c>
      <c r="G1" s="723"/>
      <c r="H1" s="723"/>
      <c r="I1" s="723"/>
      <c r="J1" s="723"/>
      <c r="K1" s="723"/>
    </row>
    <row r="2" spans="1:15" ht="17.100000000000001" customHeight="1">
      <c r="A2" s="722" t="s">
        <v>29</v>
      </c>
      <c r="B2" s="722"/>
      <c r="C2" s="722"/>
      <c r="D2" s="722"/>
      <c r="E2" s="722"/>
      <c r="F2" s="724" t="s">
        <v>876</v>
      </c>
      <c r="G2" s="724"/>
      <c r="H2" s="724"/>
      <c r="I2" s="724"/>
      <c r="J2" s="724"/>
      <c r="K2" s="724"/>
    </row>
    <row r="3" spans="1:15" ht="17.100000000000001" customHeight="1">
      <c r="A3" s="725" t="s">
        <v>877</v>
      </c>
      <c r="B3" s="725"/>
      <c r="C3" s="725"/>
      <c r="D3" s="725"/>
      <c r="E3" s="725"/>
      <c r="F3" s="724"/>
      <c r="G3" s="724"/>
      <c r="H3" s="724"/>
      <c r="I3" s="724"/>
      <c r="J3" s="724"/>
      <c r="K3" s="724"/>
    </row>
    <row r="4" spans="1:15" ht="54.95" customHeight="1">
      <c r="A4" s="714" t="s">
        <v>5140</v>
      </c>
      <c r="B4" s="714"/>
      <c r="C4" s="714"/>
      <c r="D4" s="714"/>
      <c r="E4" s="714"/>
      <c r="F4" s="714"/>
      <c r="G4" s="714"/>
      <c r="H4" s="714"/>
      <c r="I4" s="714"/>
      <c r="J4" s="714"/>
      <c r="K4" s="714"/>
      <c r="L4" s="714"/>
      <c r="M4" s="708" t="s">
        <v>878</v>
      </c>
      <c r="N4" s="708"/>
      <c r="O4" s="709"/>
    </row>
    <row r="5" spans="1:15" s="255" customFormat="1" ht="30" customHeight="1">
      <c r="A5" s="246" t="s">
        <v>879</v>
      </c>
      <c r="B5" s="247" t="s">
        <v>880</v>
      </c>
      <c r="C5" s="248" t="s">
        <v>881</v>
      </c>
      <c r="D5" s="249" t="s">
        <v>5</v>
      </c>
      <c r="E5" s="247" t="s">
        <v>882</v>
      </c>
      <c r="F5" s="250"/>
      <c r="G5" s="247" t="s">
        <v>882</v>
      </c>
      <c r="H5" s="249" t="s">
        <v>883</v>
      </c>
      <c r="I5" s="251" t="s">
        <v>884</v>
      </c>
      <c r="J5" s="249" t="s">
        <v>24</v>
      </c>
      <c r="K5" s="252" t="s">
        <v>885</v>
      </c>
      <c r="L5" s="251" t="s">
        <v>886</v>
      </c>
      <c r="M5" s="253" t="s">
        <v>884</v>
      </c>
      <c r="N5" s="254" t="s">
        <v>887</v>
      </c>
      <c r="O5" s="253" t="s">
        <v>886</v>
      </c>
    </row>
    <row r="6" spans="1:15" s="255" customFormat="1" ht="18" customHeight="1">
      <c r="A6" s="246"/>
      <c r="B6" s="324" t="s">
        <v>1033</v>
      </c>
      <c r="C6" s="248"/>
      <c r="D6" s="719" t="s">
        <v>981</v>
      </c>
      <c r="E6" s="720"/>
      <c r="F6" s="720"/>
      <c r="G6" s="720"/>
      <c r="H6" s="720"/>
      <c r="I6" s="720"/>
      <c r="J6" s="721"/>
      <c r="K6" s="252"/>
      <c r="L6" s="251"/>
      <c r="M6" s="253"/>
      <c r="N6" s="254"/>
      <c r="O6" s="253"/>
    </row>
    <row r="7" spans="1:15" s="255" customFormat="1" ht="15.6" customHeight="1">
      <c r="A7" s="552"/>
      <c r="B7" s="256">
        <v>1</v>
      </c>
      <c r="C7" s="246"/>
      <c r="D7" s="570" t="s">
        <v>4754</v>
      </c>
      <c r="E7" s="568" t="s">
        <v>314</v>
      </c>
      <c r="F7" s="569" t="s">
        <v>927</v>
      </c>
      <c r="G7" s="569"/>
      <c r="H7" s="565"/>
      <c r="I7" s="558"/>
      <c r="J7" s="565" t="s">
        <v>4771</v>
      </c>
      <c r="K7" s="563" t="s">
        <v>5127</v>
      </c>
      <c r="L7" s="556"/>
      <c r="M7" s="556"/>
      <c r="N7" s="284"/>
      <c r="O7" s="556"/>
    </row>
    <row r="8" spans="1:15" s="255" customFormat="1" ht="15.6" customHeight="1">
      <c r="A8" s="552"/>
      <c r="B8" s="256">
        <v>2</v>
      </c>
      <c r="C8" s="246"/>
      <c r="D8" s="570" t="s">
        <v>4766</v>
      </c>
      <c r="E8" s="568" t="s">
        <v>1898</v>
      </c>
      <c r="F8" s="569" t="s">
        <v>2835</v>
      </c>
      <c r="G8" s="569"/>
      <c r="H8" s="565"/>
      <c r="I8" s="558"/>
      <c r="J8" s="565" t="s">
        <v>4771</v>
      </c>
      <c r="K8" s="563" t="s">
        <v>5133</v>
      </c>
      <c r="L8" s="556"/>
      <c r="M8" s="556"/>
      <c r="N8" s="284"/>
      <c r="O8" s="556"/>
    </row>
    <row r="9" spans="1:15" s="255" customFormat="1" ht="15.6" customHeight="1">
      <c r="A9" s="552"/>
      <c r="B9" s="256">
        <v>3</v>
      </c>
      <c r="C9" s="246"/>
      <c r="D9" s="570" t="s">
        <v>4783</v>
      </c>
      <c r="E9" s="568" t="s">
        <v>4784</v>
      </c>
      <c r="F9" s="569" t="s">
        <v>82</v>
      </c>
      <c r="G9" s="569"/>
      <c r="H9" s="565"/>
      <c r="I9" s="558"/>
      <c r="J9" s="565" t="s">
        <v>2122</v>
      </c>
      <c r="K9" s="563" t="s">
        <v>5214</v>
      </c>
      <c r="L9" s="556"/>
      <c r="M9" s="556"/>
      <c r="N9" s="284"/>
      <c r="O9" s="556"/>
    </row>
    <row r="10" spans="1:15" s="255" customFormat="1" ht="15.6" customHeight="1">
      <c r="A10" s="552"/>
      <c r="B10" s="256">
        <v>4</v>
      </c>
      <c r="C10" s="246"/>
      <c r="D10" s="570" t="s">
        <v>4630</v>
      </c>
      <c r="E10" s="568" t="s">
        <v>4631</v>
      </c>
      <c r="F10" s="569" t="s">
        <v>127</v>
      </c>
      <c r="G10" s="569"/>
      <c r="H10" s="565"/>
      <c r="I10" s="558"/>
      <c r="J10" s="565" t="s">
        <v>4635</v>
      </c>
      <c r="K10" s="563" t="s">
        <v>5129</v>
      </c>
      <c r="L10" s="556"/>
      <c r="M10" s="556"/>
      <c r="N10" s="284"/>
      <c r="O10" s="556"/>
    </row>
    <row r="11" spans="1:15" s="255" customFormat="1" ht="15.6" customHeight="1">
      <c r="A11" s="552"/>
      <c r="B11" s="256">
        <v>5</v>
      </c>
      <c r="C11" s="246"/>
      <c r="D11" s="570" t="s">
        <v>4152</v>
      </c>
      <c r="E11" s="568" t="s">
        <v>4153</v>
      </c>
      <c r="F11" s="569" t="s">
        <v>152</v>
      </c>
      <c r="G11" s="569"/>
      <c r="H11" s="565"/>
      <c r="I11" s="558"/>
      <c r="J11" s="565" t="s">
        <v>4160</v>
      </c>
      <c r="K11" s="563" t="s">
        <v>5133</v>
      </c>
      <c r="L11" s="556"/>
      <c r="M11" s="556"/>
      <c r="N11" s="284"/>
      <c r="O11" s="556"/>
    </row>
    <row r="12" spans="1:15" s="255" customFormat="1" ht="15.6" customHeight="1">
      <c r="A12" s="552"/>
      <c r="B12" s="256">
        <v>6</v>
      </c>
      <c r="C12" s="246"/>
      <c r="D12" s="570" t="s">
        <v>3180</v>
      </c>
      <c r="E12" s="568" t="s">
        <v>456</v>
      </c>
      <c r="F12" s="569" t="s">
        <v>404</v>
      </c>
      <c r="G12" s="569"/>
      <c r="H12" s="565"/>
      <c r="I12" s="558"/>
      <c r="J12" s="565" t="s">
        <v>3205</v>
      </c>
      <c r="K12" s="563" t="s">
        <v>5131</v>
      </c>
      <c r="L12" s="556"/>
      <c r="M12" s="556"/>
      <c r="N12" s="284"/>
      <c r="O12" s="556"/>
    </row>
    <row r="13" spans="1:15" s="255" customFormat="1" ht="15.6" customHeight="1">
      <c r="A13" s="552"/>
      <c r="B13" s="256">
        <v>7</v>
      </c>
      <c r="C13" s="246"/>
      <c r="D13" s="570" t="s">
        <v>4970</v>
      </c>
      <c r="E13" s="568" t="s">
        <v>4971</v>
      </c>
      <c r="F13" s="569" t="s">
        <v>8</v>
      </c>
      <c r="G13" s="569"/>
      <c r="H13" s="565"/>
      <c r="I13" s="558"/>
      <c r="J13" s="565" t="s">
        <v>1130</v>
      </c>
      <c r="K13" s="563" t="s">
        <v>5217</v>
      </c>
      <c r="L13" s="556"/>
      <c r="M13" s="556"/>
      <c r="N13" s="284"/>
      <c r="O13" s="556"/>
    </row>
    <row r="14" spans="1:15" s="255" customFormat="1" ht="15.6" customHeight="1">
      <c r="A14" s="552"/>
      <c r="B14" s="256">
        <v>8</v>
      </c>
      <c r="C14" s="246"/>
      <c r="D14" s="570" t="s">
        <v>4976</v>
      </c>
      <c r="E14" s="568" t="s">
        <v>154</v>
      </c>
      <c r="F14" s="569" t="s">
        <v>6</v>
      </c>
      <c r="G14" s="569"/>
      <c r="H14" s="565"/>
      <c r="I14" s="558"/>
      <c r="J14" s="565" t="s">
        <v>1130</v>
      </c>
      <c r="K14" s="563" t="s">
        <v>5218</v>
      </c>
      <c r="L14" s="556"/>
      <c r="M14" s="556"/>
      <c r="N14" s="284"/>
      <c r="O14" s="556"/>
    </row>
    <row r="15" spans="1:15" s="255" customFormat="1" ht="15.6" customHeight="1">
      <c r="A15" s="552"/>
      <c r="B15" s="256">
        <v>9</v>
      </c>
      <c r="C15" s="246"/>
      <c r="D15" s="570" t="s">
        <v>4824</v>
      </c>
      <c r="E15" s="568" t="s">
        <v>5141</v>
      </c>
      <c r="F15" s="569" t="s">
        <v>168</v>
      </c>
      <c r="G15" s="569"/>
      <c r="H15" s="565"/>
      <c r="I15" s="558"/>
      <c r="J15" s="565" t="s">
        <v>4832</v>
      </c>
      <c r="K15" s="563" t="s">
        <v>5219</v>
      </c>
      <c r="L15" s="556"/>
      <c r="M15" s="556"/>
      <c r="N15" s="284"/>
      <c r="O15" s="556"/>
    </row>
    <row r="16" spans="1:15" s="255" customFormat="1" ht="15.6" customHeight="1">
      <c r="A16" s="552"/>
      <c r="B16" s="256">
        <v>10</v>
      </c>
      <c r="C16" s="246"/>
      <c r="D16" s="570" t="s">
        <v>4839</v>
      </c>
      <c r="E16" s="568" t="s">
        <v>5142</v>
      </c>
      <c r="F16" s="569" t="s">
        <v>8</v>
      </c>
      <c r="G16" s="569"/>
      <c r="H16" s="565"/>
      <c r="I16" s="558"/>
      <c r="J16" s="565" t="s">
        <v>2801</v>
      </c>
      <c r="K16" s="563" t="s">
        <v>5214</v>
      </c>
      <c r="L16" s="556"/>
      <c r="M16" s="556"/>
      <c r="N16" s="284"/>
      <c r="O16" s="556"/>
    </row>
    <row r="17" spans="1:15" s="255" customFormat="1" ht="15.6" customHeight="1">
      <c r="A17" s="552"/>
      <c r="B17" s="256">
        <v>11</v>
      </c>
      <c r="C17" s="246"/>
      <c r="D17" s="570" t="s">
        <v>4944</v>
      </c>
      <c r="E17" s="568" t="s">
        <v>434</v>
      </c>
      <c r="F17" s="569" t="s">
        <v>5143</v>
      </c>
      <c r="G17" s="569"/>
      <c r="H17" s="565"/>
      <c r="I17" s="558"/>
      <c r="J17" s="565" t="s">
        <v>4952</v>
      </c>
      <c r="K17" s="563" t="s">
        <v>5132</v>
      </c>
      <c r="L17" s="556"/>
      <c r="M17" s="556"/>
      <c r="N17" s="284"/>
      <c r="O17" s="556"/>
    </row>
    <row r="18" spans="1:15" s="255" customFormat="1" ht="15.6" customHeight="1">
      <c r="A18" s="552"/>
      <c r="B18" s="256">
        <v>12</v>
      </c>
      <c r="C18" s="246"/>
      <c r="D18" s="570" t="s">
        <v>4950</v>
      </c>
      <c r="E18" s="568" t="s">
        <v>4951</v>
      </c>
      <c r="F18" s="569" t="s">
        <v>2652</v>
      </c>
      <c r="G18" s="569"/>
      <c r="H18" s="565"/>
      <c r="I18" s="558"/>
      <c r="J18" s="565" t="s">
        <v>4952</v>
      </c>
      <c r="K18" s="563" t="s">
        <v>5130</v>
      </c>
      <c r="L18" s="556"/>
      <c r="M18" s="556"/>
      <c r="N18" s="284"/>
      <c r="O18" s="556"/>
    </row>
    <row r="19" spans="1:15" s="255" customFormat="1" ht="15.6" customHeight="1">
      <c r="A19" s="552"/>
      <c r="B19" s="256">
        <v>13</v>
      </c>
      <c r="C19" s="246"/>
      <c r="D19" s="570" t="s">
        <v>4790</v>
      </c>
      <c r="E19" s="568" t="s">
        <v>130</v>
      </c>
      <c r="F19" s="569" t="s">
        <v>174</v>
      </c>
      <c r="G19" s="569"/>
      <c r="H19" s="565"/>
      <c r="I19" s="558"/>
      <c r="J19" s="565" t="s">
        <v>4809</v>
      </c>
      <c r="K19" s="563" t="s">
        <v>5131</v>
      </c>
      <c r="L19" s="556"/>
      <c r="M19" s="556"/>
      <c r="N19" s="284"/>
      <c r="O19" s="556"/>
    </row>
    <row r="20" spans="1:15" s="255" customFormat="1" ht="15.6" customHeight="1">
      <c r="A20" s="552"/>
      <c r="B20" s="256">
        <v>14</v>
      </c>
      <c r="C20" s="246"/>
      <c r="D20" s="570" t="s">
        <v>4607</v>
      </c>
      <c r="E20" s="568" t="s">
        <v>4153</v>
      </c>
      <c r="F20" s="569" t="s">
        <v>133</v>
      </c>
      <c r="G20" s="569"/>
      <c r="H20" s="565"/>
      <c r="I20" s="558"/>
      <c r="J20" s="565" t="s">
        <v>1134</v>
      </c>
      <c r="K20" s="563" t="s">
        <v>5136</v>
      </c>
      <c r="L20" s="556"/>
      <c r="M20" s="556"/>
      <c r="N20" s="284"/>
      <c r="O20" s="556"/>
    </row>
    <row r="21" spans="1:15" s="255" customFormat="1" ht="15.6" customHeight="1">
      <c r="A21" s="552"/>
      <c r="B21" s="256">
        <v>15</v>
      </c>
      <c r="C21" s="246"/>
      <c r="D21" s="570" t="s">
        <v>4610</v>
      </c>
      <c r="E21" s="568" t="s">
        <v>95</v>
      </c>
      <c r="F21" s="569" t="s">
        <v>147</v>
      </c>
      <c r="G21" s="569"/>
      <c r="H21" s="565"/>
      <c r="I21" s="558"/>
      <c r="J21" s="565" t="s">
        <v>1134</v>
      </c>
      <c r="K21" s="563" t="s">
        <v>5127</v>
      </c>
      <c r="L21" s="556"/>
      <c r="M21" s="556"/>
      <c r="N21" s="284"/>
      <c r="O21" s="556"/>
    </row>
    <row r="22" spans="1:15" s="255" customFormat="1" ht="15.6" customHeight="1">
      <c r="A22" s="552"/>
      <c r="B22" s="256">
        <v>16</v>
      </c>
      <c r="C22" s="246"/>
      <c r="D22" s="570" t="s">
        <v>5144</v>
      </c>
      <c r="E22" s="568" t="s">
        <v>5145</v>
      </c>
      <c r="F22" s="569" t="s">
        <v>179</v>
      </c>
      <c r="G22" s="569"/>
      <c r="H22" s="565"/>
      <c r="I22" s="558"/>
      <c r="J22" s="570" t="s">
        <v>5146</v>
      </c>
      <c r="K22" s="563" t="s">
        <v>5131</v>
      </c>
      <c r="L22" s="556"/>
      <c r="M22" s="556"/>
      <c r="N22" s="284"/>
      <c r="O22" s="556"/>
    </row>
    <row r="23" spans="1:15" s="255" customFormat="1" ht="15.6" customHeight="1">
      <c r="A23" s="552"/>
      <c r="B23" s="256">
        <v>17</v>
      </c>
      <c r="C23" s="246"/>
      <c r="D23" s="570" t="s">
        <v>4668</v>
      </c>
      <c r="E23" s="568" t="s">
        <v>1182</v>
      </c>
      <c r="F23" s="569" t="s">
        <v>184</v>
      </c>
      <c r="G23" s="569"/>
      <c r="H23" s="565"/>
      <c r="I23" s="558"/>
      <c r="J23" s="565" t="s">
        <v>984</v>
      </c>
      <c r="K23" s="563" t="s">
        <v>5221</v>
      </c>
      <c r="L23" s="556"/>
      <c r="M23" s="556"/>
      <c r="N23" s="284"/>
      <c r="O23" s="556"/>
    </row>
    <row r="24" spans="1:15" s="255" customFormat="1" ht="15.6" customHeight="1">
      <c r="A24" s="552"/>
      <c r="B24" s="256">
        <v>18</v>
      </c>
      <c r="C24" s="246"/>
      <c r="D24" s="570" t="s">
        <v>3219</v>
      </c>
      <c r="E24" s="568" t="s">
        <v>3220</v>
      </c>
      <c r="F24" s="569" t="s">
        <v>108</v>
      </c>
      <c r="G24" s="569"/>
      <c r="H24" s="565"/>
      <c r="I24" s="558"/>
      <c r="J24" s="565" t="s">
        <v>3232</v>
      </c>
      <c r="K24" s="563" t="s">
        <v>5132</v>
      </c>
      <c r="L24" s="556"/>
      <c r="M24" s="556"/>
      <c r="N24" s="284"/>
      <c r="O24" s="556"/>
    </row>
    <row r="25" spans="1:15" s="255" customFormat="1" ht="15.6" customHeight="1">
      <c r="A25" s="552"/>
      <c r="B25" s="256">
        <v>19</v>
      </c>
      <c r="C25" s="246"/>
      <c r="D25" s="570" t="s">
        <v>3221</v>
      </c>
      <c r="E25" s="568" t="s">
        <v>3222</v>
      </c>
      <c r="F25" s="569" t="s">
        <v>862</v>
      </c>
      <c r="G25" s="571"/>
      <c r="H25" s="565"/>
      <c r="I25" s="558"/>
      <c r="J25" s="565" t="s">
        <v>3232</v>
      </c>
      <c r="K25" s="563" t="s">
        <v>5130</v>
      </c>
      <c r="L25" s="556"/>
      <c r="M25" s="556"/>
      <c r="N25" s="284"/>
      <c r="O25" s="556"/>
    </row>
    <row r="26" spans="1:15" s="255" customFormat="1" ht="15.6" customHeight="1">
      <c r="A26" s="552"/>
      <c r="B26" s="256">
        <v>20</v>
      </c>
      <c r="C26" s="246"/>
      <c r="D26" s="570" t="s">
        <v>3505</v>
      </c>
      <c r="E26" s="568" t="s">
        <v>3506</v>
      </c>
      <c r="F26" s="569" t="s">
        <v>1098</v>
      </c>
      <c r="G26" s="569"/>
      <c r="H26" s="565"/>
      <c r="I26" s="558"/>
      <c r="J26" s="565" t="s">
        <v>3517</v>
      </c>
      <c r="K26" s="563" t="s">
        <v>5130</v>
      </c>
      <c r="L26" s="556"/>
      <c r="M26" s="556"/>
      <c r="N26" s="284"/>
      <c r="O26" s="556"/>
    </row>
    <row r="27" spans="1:15" s="255" customFormat="1" ht="15.6" customHeight="1">
      <c r="A27" s="552"/>
      <c r="B27" s="256">
        <v>21</v>
      </c>
      <c r="C27" s="246"/>
      <c r="D27" s="570" t="s">
        <v>3508</v>
      </c>
      <c r="E27" s="568" t="s">
        <v>3509</v>
      </c>
      <c r="F27" s="569" t="s">
        <v>179</v>
      </c>
      <c r="G27" s="569"/>
      <c r="H27" s="565"/>
      <c r="I27" s="558"/>
      <c r="J27" s="565" t="s">
        <v>3517</v>
      </c>
      <c r="K27" s="563" t="s">
        <v>5222</v>
      </c>
      <c r="L27" s="556"/>
      <c r="M27" s="556"/>
      <c r="N27" s="284"/>
      <c r="O27" s="556"/>
    </row>
    <row r="28" spans="1:15" s="255" customFormat="1" ht="15.6" customHeight="1">
      <c r="A28" s="552"/>
      <c r="B28" s="256">
        <v>22</v>
      </c>
      <c r="C28" s="246"/>
      <c r="D28" s="570" t="s">
        <v>3511</v>
      </c>
      <c r="E28" s="568" t="s">
        <v>180</v>
      </c>
      <c r="F28" s="569" t="s">
        <v>385</v>
      </c>
      <c r="G28" s="569"/>
      <c r="H28" s="565"/>
      <c r="I28" s="558"/>
      <c r="J28" s="565" t="s">
        <v>3517</v>
      </c>
      <c r="K28" s="563" t="s">
        <v>5222</v>
      </c>
      <c r="L28" s="556"/>
      <c r="M28" s="556"/>
      <c r="N28" s="284"/>
      <c r="O28" s="556"/>
    </row>
    <row r="29" spans="1:15" s="255" customFormat="1" ht="15.6" customHeight="1">
      <c r="A29" s="552"/>
      <c r="B29" s="256">
        <v>23</v>
      </c>
      <c r="C29" s="246"/>
      <c r="D29" s="570" t="s">
        <v>5028</v>
      </c>
      <c r="E29" s="568" t="s">
        <v>5029</v>
      </c>
      <c r="F29" s="569" t="s">
        <v>798</v>
      </c>
      <c r="G29" s="569"/>
      <c r="H29" s="565"/>
      <c r="I29" s="558"/>
      <c r="J29" s="565" t="s">
        <v>5030</v>
      </c>
      <c r="K29" s="563" t="s">
        <v>5131</v>
      </c>
      <c r="L29" s="556"/>
      <c r="M29" s="556"/>
      <c r="N29" s="284"/>
      <c r="O29" s="556"/>
    </row>
    <row r="30" spans="1:15" s="255" customFormat="1" ht="15.6" customHeight="1">
      <c r="A30" s="552"/>
      <c r="B30" s="256">
        <v>24</v>
      </c>
      <c r="C30" s="246"/>
      <c r="D30" s="570" t="s">
        <v>5031</v>
      </c>
      <c r="E30" s="568" t="s">
        <v>2529</v>
      </c>
      <c r="F30" s="569" t="s">
        <v>178</v>
      </c>
      <c r="G30" s="569"/>
      <c r="H30" s="565"/>
      <c r="I30" s="558"/>
      <c r="J30" s="565" t="s">
        <v>5037</v>
      </c>
      <c r="K30" s="563" t="s">
        <v>5133</v>
      </c>
      <c r="L30" s="556"/>
      <c r="M30" s="556"/>
      <c r="N30" s="284"/>
      <c r="O30" s="556"/>
    </row>
    <row r="31" spans="1:15" s="255" customFormat="1" ht="15.6" customHeight="1">
      <c r="A31" s="552"/>
      <c r="B31" s="256">
        <v>25</v>
      </c>
      <c r="C31" s="246"/>
      <c r="D31" s="570" t="s">
        <v>4265</v>
      </c>
      <c r="E31" s="568" t="s">
        <v>4266</v>
      </c>
      <c r="F31" s="569" t="s">
        <v>48</v>
      </c>
      <c r="G31" s="569"/>
      <c r="H31" s="565"/>
      <c r="I31" s="558"/>
      <c r="J31" s="565" t="s">
        <v>4274</v>
      </c>
      <c r="K31" s="563" t="s">
        <v>5220</v>
      </c>
      <c r="L31" s="556"/>
      <c r="M31" s="556"/>
      <c r="N31" s="284"/>
      <c r="O31" s="556"/>
    </row>
    <row r="32" spans="1:15" s="255" customFormat="1" ht="15.6" customHeight="1">
      <c r="A32" s="552"/>
      <c r="B32" s="256">
        <v>26</v>
      </c>
      <c r="C32" s="246"/>
      <c r="D32" s="570" t="s">
        <v>4271</v>
      </c>
      <c r="E32" s="568" t="s">
        <v>180</v>
      </c>
      <c r="F32" s="569" t="s">
        <v>138</v>
      </c>
      <c r="G32" s="569"/>
      <c r="H32" s="565"/>
      <c r="I32" s="558"/>
      <c r="J32" s="565" t="s">
        <v>4274</v>
      </c>
      <c r="K32" s="563" t="s">
        <v>5216</v>
      </c>
      <c r="L32" s="556"/>
      <c r="M32" s="556"/>
      <c r="N32" s="284"/>
      <c r="O32" s="556"/>
    </row>
    <row r="33" spans="1:16" s="255" customFormat="1" ht="15.6" customHeight="1">
      <c r="A33" s="552"/>
      <c r="B33" s="256">
        <v>27</v>
      </c>
      <c r="C33" s="246"/>
      <c r="D33" s="570" t="s">
        <v>5147</v>
      </c>
      <c r="E33" s="568" t="s">
        <v>180</v>
      </c>
      <c r="F33" s="569" t="s">
        <v>134</v>
      </c>
      <c r="G33" s="569"/>
      <c r="H33" s="565"/>
      <c r="I33" s="558"/>
      <c r="J33" s="565" t="s">
        <v>1137</v>
      </c>
      <c r="K33" s="563" t="s">
        <v>5222</v>
      </c>
      <c r="L33" s="556"/>
      <c r="M33" s="556"/>
      <c r="N33" s="284"/>
      <c r="O33" s="556"/>
    </row>
    <row r="34" spans="1:16" s="255" customFormat="1" ht="15.6" customHeight="1">
      <c r="A34" s="552"/>
      <c r="B34" s="256">
        <v>28</v>
      </c>
      <c r="C34" s="246"/>
      <c r="D34" s="565" t="s">
        <v>4658</v>
      </c>
      <c r="E34" s="568" t="s">
        <v>4659</v>
      </c>
      <c r="F34" s="569" t="s">
        <v>99</v>
      </c>
      <c r="G34" s="571"/>
      <c r="H34" s="571"/>
      <c r="I34" s="571"/>
      <c r="J34" s="565" t="s">
        <v>4660</v>
      </c>
      <c r="K34" s="563" t="s">
        <v>5127</v>
      </c>
      <c r="L34" s="556"/>
      <c r="M34" s="556"/>
      <c r="N34" s="284"/>
      <c r="O34" s="556"/>
    </row>
    <row r="35" spans="1:16" s="255" customFormat="1" ht="15.6" customHeight="1">
      <c r="A35" s="552"/>
      <c r="B35" s="256">
        <v>29</v>
      </c>
      <c r="C35" s="246"/>
      <c r="D35" s="570" t="s">
        <v>2703</v>
      </c>
      <c r="E35" s="568" t="s">
        <v>2704</v>
      </c>
      <c r="F35" s="569" t="s">
        <v>1687</v>
      </c>
      <c r="G35" s="569"/>
      <c r="H35" s="565"/>
      <c r="I35" s="558"/>
      <c r="J35" s="565" t="s">
        <v>2705</v>
      </c>
      <c r="K35" s="563" t="s">
        <v>5132</v>
      </c>
      <c r="L35" s="556"/>
      <c r="M35" s="556"/>
      <c r="N35" s="284"/>
      <c r="O35" s="556"/>
    </row>
    <row r="36" spans="1:16" s="255" customFormat="1" ht="15.6" customHeight="1">
      <c r="A36" s="552"/>
      <c r="B36" s="256">
        <v>30</v>
      </c>
      <c r="C36" s="246"/>
      <c r="D36" s="570" t="s">
        <v>5148</v>
      </c>
      <c r="E36" s="568" t="s">
        <v>3952</v>
      </c>
      <c r="F36" s="569" t="s">
        <v>1260</v>
      </c>
      <c r="G36" s="569"/>
      <c r="H36" s="565"/>
      <c r="I36" s="558"/>
      <c r="J36" s="565" t="s">
        <v>5149</v>
      </c>
      <c r="K36" s="563" t="s">
        <v>5130</v>
      </c>
      <c r="L36" s="556"/>
      <c r="M36" s="556"/>
      <c r="N36" s="284"/>
      <c r="O36" s="556"/>
    </row>
    <row r="37" spans="1:16" s="255" customFormat="1" ht="15.6" customHeight="1">
      <c r="A37" s="552"/>
      <c r="B37" s="256">
        <v>31</v>
      </c>
      <c r="C37" s="246"/>
      <c r="D37" s="570" t="s">
        <v>4643</v>
      </c>
      <c r="E37" s="568" t="s">
        <v>2345</v>
      </c>
      <c r="F37" s="569" t="s">
        <v>181</v>
      </c>
      <c r="G37" s="569"/>
      <c r="H37" s="565"/>
      <c r="I37" s="558"/>
      <c r="J37" s="565" t="s">
        <v>2121</v>
      </c>
      <c r="K37" s="563" t="s">
        <v>5130</v>
      </c>
      <c r="L37" s="556"/>
      <c r="M37" s="556"/>
      <c r="N37" s="284"/>
      <c r="O37" s="556"/>
    </row>
    <row r="38" spans="1:16" s="255" customFormat="1" ht="15.6" customHeight="1">
      <c r="A38" s="552"/>
      <c r="B38" s="256">
        <v>32</v>
      </c>
      <c r="C38" s="246"/>
      <c r="D38" s="570" t="s">
        <v>4652</v>
      </c>
      <c r="E38" s="568" t="s">
        <v>4653</v>
      </c>
      <c r="F38" s="569" t="s">
        <v>105</v>
      </c>
      <c r="G38" s="569"/>
      <c r="H38" s="565"/>
      <c r="I38" s="558"/>
      <c r="J38" s="565" t="s">
        <v>2121</v>
      </c>
      <c r="K38" s="563" t="s">
        <v>5132</v>
      </c>
      <c r="L38" s="556"/>
      <c r="M38" s="556"/>
      <c r="N38" s="284"/>
      <c r="O38" s="556"/>
    </row>
    <row r="39" spans="1:16" s="255" customFormat="1" ht="15.6" customHeight="1">
      <c r="A39" s="552"/>
      <c r="B39" s="256">
        <v>33</v>
      </c>
      <c r="C39" s="246"/>
      <c r="D39" s="570" t="s">
        <v>4176</v>
      </c>
      <c r="E39" s="568" t="s">
        <v>729</v>
      </c>
      <c r="F39" s="569" t="s">
        <v>101</v>
      </c>
      <c r="G39" s="569"/>
      <c r="H39" s="565"/>
      <c r="I39" s="558"/>
      <c r="J39" s="565" t="s">
        <v>987</v>
      </c>
      <c r="K39" s="563" t="s">
        <v>5127</v>
      </c>
      <c r="L39" s="556"/>
      <c r="M39" s="556"/>
      <c r="N39" s="284"/>
      <c r="O39" s="556"/>
    </row>
    <row r="40" spans="1:16" s="255" customFormat="1" ht="15.6" customHeight="1">
      <c r="A40" s="552"/>
      <c r="B40" s="256">
        <v>34</v>
      </c>
      <c r="C40" s="246"/>
      <c r="D40" s="578" t="s">
        <v>5150</v>
      </c>
      <c r="E40" s="579" t="s">
        <v>3298</v>
      </c>
      <c r="F40" s="580" t="s">
        <v>43</v>
      </c>
      <c r="G40" s="569"/>
      <c r="H40" s="565"/>
      <c r="I40" s="558"/>
      <c r="J40" s="565" t="s">
        <v>952</v>
      </c>
      <c r="K40" s="563" t="s">
        <v>5130</v>
      </c>
      <c r="L40" s="556"/>
      <c r="M40" s="556"/>
      <c r="N40" s="284"/>
      <c r="O40" s="556"/>
      <c r="P40" s="576" t="s">
        <v>5243</v>
      </c>
    </row>
    <row r="41" spans="1:16" s="255" customFormat="1" ht="15.6" customHeight="1">
      <c r="A41" s="552"/>
      <c r="B41" s="256">
        <v>35</v>
      </c>
      <c r="C41" s="246"/>
      <c r="D41" s="570" t="s">
        <v>1604</v>
      </c>
      <c r="E41" s="568" t="s">
        <v>1605</v>
      </c>
      <c r="F41" s="569" t="s">
        <v>917</v>
      </c>
      <c r="G41" s="569"/>
      <c r="H41" s="565"/>
      <c r="I41" s="558"/>
      <c r="J41" s="565" t="s">
        <v>1116</v>
      </c>
      <c r="K41" s="563" t="s">
        <v>5215</v>
      </c>
      <c r="L41" s="556"/>
      <c r="M41" s="556"/>
      <c r="N41" s="284"/>
      <c r="O41" s="556"/>
    </row>
    <row r="42" spans="1:16" s="255" customFormat="1" ht="15.6" customHeight="1">
      <c r="A42" s="552"/>
      <c r="B42" s="256">
        <v>36</v>
      </c>
      <c r="C42" s="246"/>
      <c r="D42" s="570" t="s">
        <v>4815</v>
      </c>
      <c r="E42" s="568" t="s">
        <v>3444</v>
      </c>
      <c r="F42" s="569" t="s">
        <v>104</v>
      </c>
      <c r="G42" s="569"/>
      <c r="H42" s="565"/>
      <c r="I42" s="558"/>
      <c r="J42" s="565" t="s">
        <v>4816</v>
      </c>
      <c r="K42" s="563" t="s">
        <v>5221</v>
      </c>
      <c r="L42" s="556"/>
      <c r="M42" s="556"/>
      <c r="N42" s="284"/>
      <c r="O42" s="556"/>
    </row>
    <row r="43" spans="1:16" s="255" customFormat="1" ht="15.6" customHeight="1">
      <c r="A43" s="552"/>
      <c r="B43" s="256">
        <v>37</v>
      </c>
      <c r="C43" s="246"/>
      <c r="D43" s="570" t="s">
        <v>4915</v>
      </c>
      <c r="E43" s="568" t="s">
        <v>531</v>
      </c>
      <c r="F43" s="569" t="s">
        <v>149</v>
      </c>
      <c r="G43" s="569"/>
      <c r="H43" s="565"/>
      <c r="I43" s="558"/>
      <c r="J43" s="565" t="s">
        <v>4920</v>
      </c>
      <c r="K43" s="563" t="s">
        <v>5223</v>
      </c>
      <c r="L43" s="556"/>
      <c r="M43" s="556"/>
      <c r="N43" s="284"/>
      <c r="O43" s="556"/>
    </row>
    <row r="44" spans="1:16" s="255" customFormat="1" ht="15.6" customHeight="1">
      <c r="A44" s="552"/>
      <c r="B44" s="256">
        <v>38</v>
      </c>
      <c r="C44" s="246"/>
      <c r="D44" s="570" t="s">
        <v>2804</v>
      </c>
      <c r="E44" s="568" t="s">
        <v>2805</v>
      </c>
      <c r="F44" s="569" t="s">
        <v>2806</v>
      </c>
      <c r="G44" s="569"/>
      <c r="H44" s="565"/>
      <c r="I44" s="558"/>
      <c r="J44" s="565" t="s">
        <v>2830</v>
      </c>
      <c r="K44" s="563" t="s">
        <v>5222</v>
      </c>
      <c r="L44" s="556"/>
      <c r="M44" s="556"/>
      <c r="N44" s="284"/>
      <c r="O44" s="556"/>
    </row>
    <row r="45" spans="1:16" s="255" customFormat="1" ht="15.6" customHeight="1">
      <c r="A45" s="552"/>
      <c r="B45" s="256">
        <v>39</v>
      </c>
      <c r="C45" s="246"/>
      <c r="D45" s="570" t="s">
        <v>3915</v>
      </c>
      <c r="E45" s="568" t="s">
        <v>5151</v>
      </c>
      <c r="F45" s="569" t="s">
        <v>153</v>
      </c>
      <c r="G45" s="569"/>
      <c r="H45" s="565"/>
      <c r="I45" s="558"/>
      <c r="J45" s="565" t="s">
        <v>3920</v>
      </c>
      <c r="K45" s="563" t="s">
        <v>5222</v>
      </c>
      <c r="L45" s="556"/>
      <c r="M45" s="556"/>
      <c r="N45" s="284"/>
      <c r="O45" s="556"/>
    </row>
    <row r="46" spans="1:16" s="255" customFormat="1" ht="15.6" customHeight="1">
      <c r="A46" s="552"/>
      <c r="B46" s="256">
        <v>40</v>
      </c>
      <c r="C46" s="246"/>
      <c r="D46" s="570" t="s">
        <v>3916</v>
      </c>
      <c r="E46" s="568" t="s">
        <v>3917</v>
      </c>
      <c r="F46" s="569" t="s">
        <v>10</v>
      </c>
      <c r="G46" s="569"/>
      <c r="H46" s="565"/>
      <c r="I46" s="558"/>
      <c r="J46" s="565" t="s">
        <v>3920</v>
      </c>
      <c r="K46" s="563" t="s">
        <v>5224</v>
      </c>
      <c r="L46" s="556"/>
      <c r="M46" s="556"/>
      <c r="N46" s="284"/>
      <c r="O46" s="556"/>
    </row>
    <row r="47" spans="1:16" s="255" customFormat="1" ht="15.6" customHeight="1">
      <c r="A47" s="552"/>
      <c r="B47" s="256">
        <v>41</v>
      </c>
      <c r="C47" s="246"/>
      <c r="D47" s="570" t="s">
        <v>1390</v>
      </c>
      <c r="E47" s="568" t="s">
        <v>1391</v>
      </c>
      <c r="F47" s="569" t="s">
        <v>43</v>
      </c>
      <c r="G47" s="569"/>
      <c r="H47" s="565"/>
      <c r="I47" s="558"/>
      <c r="J47" s="565" t="s">
        <v>1392</v>
      </c>
      <c r="K47" s="563" t="s">
        <v>5129</v>
      </c>
      <c r="L47" s="556"/>
      <c r="M47" s="556"/>
      <c r="N47" s="284"/>
      <c r="O47" s="556"/>
    </row>
    <row r="48" spans="1:16" s="255" customFormat="1" ht="15.6" customHeight="1">
      <c r="A48" s="552"/>
      <c r="B48" s="256">
        <v>42</v>
      </c>
      <c r="C48" s="246"/>
      <c r="D48" s="570" t="s">
        <v>1721</v>
      </c>
      <c r="E48" s="568" t="s">
        <v>1722</v>
      </c>
      <c r="F48" s="569" t="s">
        <v>1723</v>
      </c>
      <c r="G48" s="569"/>
      <c r="H48" s="565"/>
      <c r="I48" s="558"/>
      <c r="J48" s="565" t="s">
        <v>1726</v>
      </c>
      <c r="K48" s="563" t="s">
        <v>5242</v>
      </c>
      <c r="L48" s="556"/>
      <c r="M48" s="556"/>
      <c r="N48" s="284"/>
      <c r="O48" s="556"/>
    </row>
    <row r="49" spans="1:15" s="255" customFormat="1" ht="15.6" customHeight="1">
      <c r="A49" s="552"/>
      <c r="B49" s="256">
        <v>43</v>
      </c>
      <c r="C49" s="246"/>
      <c r="D49" s="570" t="s">
        <v>1724</v>
      </c>
      <c r="E49" s="568" t="s">
        <v>1725</v>
      </c>
      <c r="F49" s="569" t="s">
        <v>862</v>
      </c>
      <c r="G49" s="569"/>
      <c r="H49" s="565"/>
      <c r="I49" s="558"/>
      <c r="J49" s="565" t="s">
        <v>1726</v>
      </c>
      <c r="K49" s="563" t="s">
        <v>5218</v>
      </c>
      <c r="L49" s="556"/>
      <c r="M49" s="556"/>
      <c r="N49" s="284"/>
      <c r="O49" s="556"/>
    </row>
    <row r="50" spans="1:15" s="255" customFormat="1" ht="15.6" customHeight="1">
      <c r="A50" s="552"/>
      <c r="B50" s="256">
        <v>44</v>
      </c>
      <c r="C50" s="246"/>
      <c r="D50" s="570" t="s">
        <v>1727</v>
      </c>
      <c r="E50" s="568" t="s">
        <v>1728</v>
      </c>
      <c r="F50" s="569" t="s">
        <v>174</v>
      </c>
      <c r="G50" s="569"/>
      <c r="H50" s="565"/>
      <c r="I50" s="558"/>
      <c r="J50" s="565" t="s">
        <v>1152</v>
      </c>
      <c r="K50" s="563" t="s">
        <v>5129</v>
      </c>
      <c r="L50" s="556"/>
      <c r="M50" s="556"/>
      <c r="N50" s="284"/>
      <c r="O50" s="556"/>
    </row>
    <row r="51" spans="1:15" s="255" customFormat="1" ht="15.6" customHeight="1">
      <c r="A51" s="552"/>
      <c r="B51" s="256">
        <v>45</v>
      </c>
      <c r="C51" s="246"/>
      <c r="D51" s="570" t="s">
        <v>1850</v>
      </c>
      <c r="E51" s="568" t="s">
        <v>102</v>
      </c>
      <c r="F51" s="569" t="s">
        <v>13</v>
      </c>
      <c r="G51" s="569"/>
      <c r="H51" s="565"/>
      <c r="I51" s="558"/>
      <c r="J51" s="565" t="s">
        <v>1702</v>
      </c>
      <c r="K51" s="563" t="s">
        <v>5131</v>
      </c>
      <c r="L51" s="556"/>
      <c r="M51" s="556"/>
      <c r="N51" s="284"/>
      <c r="O51" s="556"/>
    </row>
    <row r="52" spans="1:15" s="255" customFormat="1" ht="15.6" customHeight="1">
      <c r="A52" s="552"/>
      <c r="B52" s="256">
        <v>46</v>
      </c>
      <c r="C52" s="246"/>
      <c r="D52" s="570" t="s">
        <v>1923</v>
      </c>
      <c r="E52" s="568" t="s">
        <v>1924</v>
      </c>
      <c r="F52" s="569" t="s">
        <v>142</v>
      </c>
      <c r="G52" s="569"/>
      <c r="H52" s="565"/>
      <c r="I52" s="558"/>
      <c r="J52" s="565" t="s">
        <v>1929</v>
      </c>
      <c r="K52" s="563" t="s">
        <v>5131</v>
      </c>
      <c r="L52" s="556"/>
      <c r="M52" s="556"/>
      <c r="N52" s="284"/>
      <c r="O52" s="556"/>
    </row>
    <row r="53" spans="1:15" s="255" customFormat="1" ht="30">
      <c r="A53" s="552"/>
      <c r="B53" s="256">
        <v>47</v>
      </c>
      <c r="C53" s="246"/>
      <c r="D53" s="578" t="s">
        <v>5152</v>
      </c>
      <c r="E53" s="579" t="s">
        <v>5153</v>
      </c>
      <c r="F53" s="580" t="s">
        <v>104</v>
      </c>
      <c r="G53" s="569"/>
      <c r="H53" s="565"/>
      <c r="I53" s="558"/>
      <c r="J53" s="565" t="s">
        <v>2121</v>
      </c>
      <c r="K53" s="563" t="s">
        <v>5213</v>
      </c>
      <c r="L53" s="556"/>
      <c r="M53" s="556"/>
      <c r="N53" s="284"/>
      <c r="O53" s="556"/>
    </row>
    <row r="54" spans="1:15" s="255" customFormat="1" ht="18" customHeight="1">
      <c r="A54" s="246"/>
      <c r="B54" s="324" t="s">
        <v>1034</v>
      </c>
      <c r="C54" s="248"/>
      <c r="D54" s="719" t="s">
        <v>5212</v>
      </c>
      <c r="E54" s="720"/>
      <c r="F54" s="720"/>
      <c r="G54" s="720"/>
      <c r="H54" s="720"/>
      <c r="I54" s="720"/>
      <c r="J54" s="721"/>
      <c r="K54" s="252"/>
      <c r="L54" s="251"/>
      <c r="M54" s="253"/>
      <c r="N54" s="254"/>
      <c r="O54" s="253"/>
    </row>
    <row r="55" spans="1:15" s="255" customFormat="1" ht="15.6" customHeight="1">
      <c r="A55" s="552"/>
      <c r="B55" s="256">
        <v>1</v>
      </c>
      <c r="C55" s="246"/>
      <c r="D55" s="570" t="s">
        <v>4071</v>
      </c>
      <c r="E55" s="568" t="s">
        <v>62</v>
      </c>
      <c r="F55" s="569" t="s">
        <v>133</v>
      </c>
      <c r="G55" s="569"/>
      <c r="H55" s="565"/>
      <c r="I55" s="558"/>
      <c r="J55" s="565" t="s">
        <v>4082</v>
      </c>
      <c r="K55" s="563" t="s">
        <v>5225</v>
      </c>
      <c r="L55" s="556"/>
      <c r="M55" s="556"/>
      <c r="N55" s="284"/>
      <c r="O55" s="556"/>
    </row>
    <row r="56" spans="1:15" s="255" customFormat="1" ht="15.6" customHeight="1">
      <c r="A56" s="552"/>
      <c r="B56" s="256">
        <v>2</v>
      </c>
      <c r="C56" s="246"/>
      <c r="D56" s="570" t="s">
        <v>5154</v>
      </c>
      <c r="E56" s="568" t="s">
        <v>187</v>
      </c>
      <c r="F56" s="569" t="s">
        <v>174</v>
      </c>
      <c r="G56" s="569"/>
      <c r="H56" s="565"/>
      <c r="I56" s="558"/>
      <c r="J56" s="565" t="s">
        <v>5155</v>
      </c>
      <c r="K56" s="563" t="s">
        <v>5225</v>
      </c>
      <c r="L56" s="556"/>
      <c r="M56" s="556"/>
      <c r="N56" s="284"/>
      <c r="O56" s="556"/>
    </row>
    <row r="57" spans="1:15" s="255" customFormat="1" ht="15.6" customHeight="1">
      <c r="A57" s="552"/>
      <c r="B57" s="256">
        <v>3</v>
      </c>
      <c r="C57" s="246"/>
      <c r="D57" s="570" t="s">
        <v>5156</v>
      </c>
      <c r="E57" s="568" t="s">
        <v>5157</v>
      </c>
      <c r="F57" s="569" t="s">
        <v>138</v>
      </c>
      <c r="G57" s="569"/>
      <c r="H57" s="565"/>
      <c r="I57" s="558"/>
      <c r="J57" s="565" t="s">
        <v>5155</v>
      </c>
      <c r="K57" s="563" t="s">
        <v>5225</v>
      </c>
      <c r="L57" s="556"/>
      <c r="M57" s="556"/>
      <c r="N57" s="284"/>
      <c r="O57" s="556"/>
    </row>
    <row r="58" spans="1:15" s="255" customFormat="1" ht="15.6" customHeight="1">
      <c r="A58" s="552"/>
      <c r="B58" s="256">
        <v>4</v>
      </c>
      <c r="C58" s="246"/>
      <c r="D58" s="570" t="s">
        <v>5158</v>
      </c>
      <c r="E58" s="568" t="s">
        <v>3438</v>
      </c>
      <c r="F58" s="569" t="s">
        <v>79</v>
      </c>
      <c r="G58" s="569"/>
      <c r="H58" s="565"/>
      <c r="I58" s="558"/>
      <c r="J58" s="565" t="s">
        <v>5155</v>
      </c>
      <c r="K58" s="563" t="s">
        <v>5225</v>
      </c>
      <c r="L58" s="556"/>
      <c r="M58" s="556"/>
      <c r="N58" s="284"/>
      <c r="O58" s="556"/>
    </row>
    <row r="59" spans="1:15" s="255" customFormat="1" ht="15.6" customHeight="1">
      <c r="A59" s="552"/>
      <c r="B59" s="256">
        <v>5</v>
      </c>
      <c r="C59" s="246"/>
      <c r="D59" s="570" t="s">
        <v>2669</v>
      </c>
      <c r="E59" s="568" t="s">
        <v>2670</v>
      </c>
      <c r="F59" s="569" t="s">
        <v>179</v>
      </c>
      <c r="G59" s="569"/>
      <c r="H59" s="565"/>
      <c r="I59" s="558"/>
      <c r="J59" s="565" t="s">
        <v>2689</v>
      </c>
      <c r="K59" s="563" t="s">
        <v>5225</v>
      </c>
      <c r="L59" s="556"/>
      <c r="M59" s="556"/>
      <c r="N59" s="284"/>
      <c r="O59" s="556"/>
    </row>
    <row r="60" spans="1:15" s="255" customFormat="1" ht="15.6" customHeight="1">
      <c r="A60" s="552"/>
      <c r="B60" s="256">
        <v>6</v>
      </c>
      <c r="C60" s="246"/>
      <c r="D60" s="570" t="s">
        <v>2677</v>
      </c>
      <c r="E60" s="568" t="s">
        <v>2678</v>
      </c>
      <c r="F60" s="569" t="s">
        <v>2679</v>
      </c>
      <c r="G60" s="569"/>
      <c r="H60" s="565"/>
      <c r="I60" s="558"/>
      <c r="J60" s="570" t="s">
        <v>2689</v>
      </c>
      <c r="K60" s="563" t="s">
        <v>5225</v>
      </c>
      <c r="L60" s="556"/>
      <c r="M60" s="556"/>
      <c r="N60" s="284"/>
      <c r="O60" s="556"/>
    </row>
    <row r="61" spans="1:15" s="255" customFormat="1" ht="15.6" customHeight="1">
      <c r="A61" s="552"/>
      <c r="B61" s="256">
        <v>7</v>
      </c>
      <c r="C61" s="246"/>
      <c r="D61" s="565" t="s">
        <v>2682</v>
      </c>
      <c r="E61" s="568" t="s">
        <v>176</v>
      </c>
      <c r="F61" s="569" t="s">
        <v>194</v>
      </c>
      <c r="G61" s="569"/>
      <c r="H61" s="571"/>
      <c r="I61" s="571"/>
      <c r="J61" s="565" t="s">
        <v>2689</v>
      </c>
      <c r="K61" s="563" t="s">
        <v>5225</v>
      </c>
      <c r="L61" s="556"/>
      <c r="M61" s="556"/>
      <c r="N61" s="284"/>
      <c r="O61" s="556"/>
    </row>
    <row r="62" spans="1:15" s="255" customFormat="1" ht="15.6" customHeight="1">
      <c r="A62" s="552"/>
      <c r="B62" s="256">
        <v>8</v>
      </c>
      <c r="C62" s="246"/>
      <c r="D62" s="565" t="s">
        <v>2683</v>
      </c>
      <c r="E62" s="568" t="s">
        <v>167</v>
      </c>
      <c r="F62" s="569" t="s">
        <v>2684</v>
      </c>
      <c r="G62" s="569"/>
      <c r="H62" s="571"/>
      <c r="I62" s="571"/>
      <c r="J62" s="565" t="s">
        <v>2689</v>
      </c>
      <c r="K62" s="563" t="s">
        <v>5225</v>
      </c>
      <c r="L62" s="556"/>
      <c r="M62" s="556"/>
      <c r="N62" s="284"/>
      <c r="O62" s="556"/>
    </row>
    <row r="63" spans="1:15" s="255" customFormat="1" ht="15.6" customHeight="1">
      <c r="A63" s="552"/>
      <c r="B63" s="256">
        <v>9</v>
      </c>
      <c r="C63" s="246"/>
      <c r="D63" s="565" t="s">
        <v>5159</v>
      </c>
      <c r="E63" s="568" t="s">
        <v>2633</v>
      </c>
      <c r="F63" s="569" t="s">
        <v>11</v>
      </c>
      <c r="G63" s="569"/>
      <c r="H63" s="571"/>
      <c r="I63" s="571"/>
      <c r="J63" s="565" t="s">
        <v>5160</v>
      </c>
      <c r="K63" s="563" t="s">
        <v>5228</v>
      </c>
      <c r="L63" s="556"/>
      <c r="M63" s="556"/>
      <c r="N63" s="284"/>
      <c r="O63" s="556"/>
    </row>
    <row r="64" spans="1:15" s="255" customFormat="1" ht="15.6" customHeight="1">
      <c r="A64" s="552"/>
      <c r="B64" s="256">
        <v>10</v>
      </c>
      <c r="C64" s="246"/>
      <c r="D64" s="565" t="s">
        <v>5161</v>
      </c>
      <c r="E64" s="568" t="s">
        <v>921</v>
      </c>
      <c r="F64" s="569" t="s">
        <v>11</v>
      </c>
      <c r="G64" s="569"/>
      <c r="H64" s="571"/>
      <c r="I64" s="571"/>
      <c r="J64" s="565" t="s">
        <v>5160</v>
      </c>
      <c r="K64" s="563" t="s">
        <v>5228</v>
      </c>
      <c r="L64" s="556"/>
      <c r="M64" s="556"/>
      <c r="N64" s="284"/>
      <c r="O64" s="556"/>
    </row>
    <row r="65" spans="1:15" s="255" customFormat="1" ht="15.6" customHeight="1">
      <c r="A65" s="552"/>
      <c r="B65" s="256">
        <v>11</v>
      </c>
      <c r="C65" s="246"/>
      <c r="D65" s="570" t="s">
        <v>5162</v>
      </c>
      <c r="E65" s="568" t="s">
        <v>5163</v>
      </c>
      <c r="F65" s="569" t="s">
        <v>132</v>
      </c>
      <c r="G65" s="569"/>
      <c r="H65" s="565"/>
      <c r="I65" s="558"/>
      <c r="J65" s="565" t="s">
        <v>5160</v>
      </c>
      <c r="K65" s="563" t="s">
        <v>5228</v>
      </c>
      <c r="L65" s="556"/>
      <c r="M65" s="556"/>
      <c r="N65" s="284"/>
      <c r="O65" s="556"/>
    </row>
    <row r="66" spans="1:15" s="255" customFormat="1" ht="15.6" customHeight="1">
      <c r="A66" s="552"/>
      <c r="B66" s="256">
        <v>12</v>
      </c>
      <c r="C66" s="246"/>
      <c r="D66" s="565" t="s">
        <v>5164</v>
      </c>
      <c r="E66" s="568" t="s">
        <v>1178</v>
      </c>
      <c r="F66" s="569" t="s">
        <v>153</v>
      </c>
      <c r="G66" s="569"/>
      <c r="H66" s="571"/>
      <c r="I66" s="571"/>
      <c r="J66" s="565" t="s">
        <v>5160</v>
      </c>
      <c r="K66" s="563" t="s">
        <v>5228</v>
      </c>
      <c r="L66" s="556"/>
      <c r="M66" s="556"/>
      <c r="N66" s="284"/>
      <c r="O66" s="556"/>
    </row>
    <row r="67" spans="1:15" s="255" customFormat="1" ht="15.6" customHeight="1">
      <c r="A67" s="552"/>
      <c r="B67" s="256">
        <v>13</v>
      </c>
      <c r="C67" s="246"/>
      <c r="D67" s="565" t="s">
        <v>5165</v>
      </c>
      <c r="E67" s="568" t="s">
        <v>141</v>
      </c>
      <c r="F67" s="569" t="s">
        <v>42</v>
      </c>
      <c r="G67" s="569"/>
      <c r="H67" s="571"/>
      <c r="I67" s="571"/>
      <c r="J67" s="565" t="s">
        <v>5160</v>
      </c>
      <c r="K67" s="563" t="s">
        <v>5225</v>
      </c>
      <c r="L67" s="556"/>
      <c r="M67" s="556"/>
      <c r="N67" s="284"/>
      <c r="O67" s="556"/>
    </row>
    <row r="68" spans="1:15" s="255" customFormat="1" ht="15.6" customHeight="1">
      <c r="A68" s="552"/>
      <c r="B68" s="256">
        <v>14</v>
      </c>
      <c r="C68" s="246"/>
      <c r="D68" s="565" t="s">
        <v>2644</v>
      </c>
      <c r="E68" s="568" t="s">
        <v>2645</v>
      </c>
      <c r="F68" s="569" t="s">
        <v>132</v>
      </c>
      <c r="G68" s="569"/>
      <c r="H68" s="571"/>
      <c r="I68" s="571"/>
      <c r="J68" s="565" t="s">
        <v>2653</v>
      </c>
      <c r="K68" s="563" t="s">
        <v>5222</v>
      </c>
      <c r="L68" s="556"/>
      <c r="M68" s="556"/>
      <c r="N68" s="284"/>
      <c r="O68" s="556"/>
    </row>
    <row r="69" spans="1:15" s="255" customFormat="1" ht="15.6" customHeight="1">
      <c r="A69" s="552"/>
      <c r="B69" s="256">
        <v>15</v>
      </c>
      <c r="C69" s="246"/>
      <c r="D69" s="565" t="s">
        <v>4146</v>
      </c>
      <c r="E69" s="568" t="s">
        <v>847</v>
      </c>
      <c r="F69" s="569" t="s">
        <v>153</v>
      </c>
      <c r="G69" s="569"/>
      <c r="H69" s="571"/>
      <c r="I69" s="571"/>
      <c r="J69" s="565" t="s">
        <v>2653</v>
      </c>
      <c r="K69" s="563" t="s">
        <v>5225</v>
      </c>
      <c r="L69" s="556"/>
      <c r="M69" s="556"/>
      <c r="N69" s="284"/>
      <c r="O69" s="556"/>
    </row>
    <row r="70" spans="1:15" s="255" customFormat="1" ht="15.6" customHeight="1">
      <c r="A70" s="552"/>
      <c r="B70" s="256">
        <v>16</v>
      </c>
      <c r="C70" s="246"/>
      <c r="D70" s="565" t="s">
        <v>4147</v>
      </c>
      <c r="E70" s="568" t="s">
        <v>177</v>
      </c>
      <c r="F70" s="569" t="s">
        <v>394</v>
      </c>
      <c r="G70" s="569"/>
      <c r="H70" s="571"/>
      <c r="I70" s="571"/>
      <c r="J70" s="565" t="s">
        <v>2653</v>
      </c>
      <c r="K70" s="563" t="s">
        <v>5225</v>
      </c>
      <c r="L70" s="556"/>
      <c r="M70" s="556"/>
      <c r="N70" s="284"/>
      <c r="O70" s="556"/>
    </row>
    <row r="71" spans="1:15" s="255" customFormat="1" ht="15.6" customHeight="1">
      <c r="A71" s="552"/>
      <c r="B71" s="256">
        <v>17</v>
      </c>
      <c r="C71" s="246"/>
      <c r="D71" s="565" t="s">
        <v>2647</v>
      </c>
      <c r="E71" s="568" t="s">
        <v>2648</v>
      </c>
      <c r="F71" s="569" t="s">
        <v>127</v>
      </c>
      <c r="G71" s="569"/>
      <c r="H71" s="571"/>
      <c r="I71" s="571"/>
      <c r="J71" s="565" t="s">
        <v>2653</v>
      </c>
      <c r="K71" s="563" t="s">
        <v>5230</v>
      </c>
      <c r="L71" s="556"/>
      <c r="M71" s="556"/>
      <c r="N71" s="284"/>
      <c r="O71" s="556"/>
    </row>
    <row r="72" spans="1:15" s="255" customFormat="1" ht="15.6" customHeight="1">
      <c r="A72" s="552"/>
      <c r="B72" s="256">
        <v>18</v>
      </c>
      <c r="C72" s="246"/>
      <c r="D72" s="565" t="s">
        <v>4150</v>
      </c>
      <c r="E72" s="568" t="s">
        <v>163</v>
      </c>
      <c r="F72" s="569" t="s">
        <v>140</v>
      </c>
      <c r="G72" s="569"/>
      <c r="H72" s="571"/>
      <c r="I72" s="571"/>
      <c r="J72" s="565" t="s">
        <v>2653</v>
      </c>
      <c r="K72" s="563" t="s">
        <v>5225</v>
      </c>
      <c r="L72" s="556"/>
      <c r="M72" s="556"/>
      <c r="N72" s="284"/>
      <c r="O72" s="556"/>
    </row>
    <row r="73" spans="1:15" s="255" customFormat="1" ht="15.6" customHeight="1">
      <c r="A73" s="552"/>
      <c r="B73" s="256">
        <v>19</v>
      </c>
      <c r="C73" s="246"/>
      <c r="D73" s="565" t="s">
        <v>4151</v>
      </c>
      <c r="E73" s="568" t="s">
        <v>2282</v>
      </c>
      <c r="F73" s="569" t="s">
        <v>399</v>
      </c>
      <c r="G73" s="569"/>
      <c r="H73" s="571"/>
      <c r="I73" s="571"/>
      <c r="J73" s="565" t="s">
        <v>2653</v>
      </c>
      <c r="K73" s="563" t="s">
        <v>5225</v>
      </c>
      <c r="L73" s="556"/>
      <c r="M73" s="556"/>
      <c r="N73" s="284"/>
      <c r="O73" s="556"/>
    </row>
    <row r="74" spans="1:15" s="255" customFormat="1" ht="15.6" customHeight="1">
      <c r="A74" s="552"/>
      <c r="B74" s="256">
        <v>20</v>
      </c>
      <c r="C74" s="246"/>
      <c r="D74" s="565" t="s">
        <v>2651</v>
      </c>
      <c r="E74" s="568" t="s">
        <v>156</v>
      </c>
      <c r="F74" s="569" t="s">
        <v>2652</v>
      </c>
      <c r="G74" s="569"/>
      <c r="H74" s="571"/>
      <c r="I74" s="571"/>
      <c r="J74" s="565" t="s">
        <v>2653</v>
      </c>
      <c r="K74" s="563" t="s">
        <v>5228</v>
      </c>
      <c r="L74" s="556"/>
      <c r="M74" s="556"/>
      <c r="N74" s="284"/>
      <c r="O74" s="556"/>
    </row>
    <row r="75" spans="1:15" s="255" customFormat="1" ht="15.6" customHeight="1">
      <c r="A75" s="552"/>
      <c r="B75" s="256">
        <v>21</v>
      </c>
      <c r="C75" s="246"/>
      <c r="D75" s="565" t="s">
        <v>5166</v>
      </c>
      <c r="E75" s="568" t="s">
        <v>5167</v>
      </c>
      <c r="F75" s="569" t="s">
        <v>139</v>
      </c>
      <c r="G75" s="569"/>
      <c r="H75" s="571"/>
      <c r="I75" s="571"/>
      <c r="J75" s="565" t="s">
        <v>5168</v>
      </c>
      <c r="K75" s="563" t="s">
        <v>5225</v>
      </c>
      <c r="L75" s="556"/>
      <c r="M75" s="556"/>
      <c r="N75" s="284"/>
      <c r="O75" s="556"/>
    </row>
    <row r="76" spans="1:15" s="255" customFormat="1" ht="15.6" customHeight="1">
      <c r="A76" s="552"/>
      <c r="B76" s="256">
        <v>22</v>
      </c>
      <c r="C76" s="246"/>
      <c r="D76" s="565" t="s">
        <v>5169</v>
      </c>
      <c r="E76" s="568" t="s">
        <v>113</v>
      </c>
      <c r="F76" s="569" t="s">
        <v>168</v>
      </c>
      <c r="G76" s="569"/>
      <c r="H76" s="571"/>
      <c r="I76" s="571"/>
      <c r="J76" s="565" t="s">
        <v>5168</v>
      </c>
      <c r="K76" s="563" t="s">
        <v>5225</v>
      </c>
      <c r="L76" s="556"/>
      <c r="M76" s="556"/>
      <c r="N76" s="284"/>
      <c r="O76" s="556"/>
    </row>
    <row r="77" spans="1:15" s="255" customFormat="1" ht="15.6" customHeight="1">
      <c r="A77" s="552"/>
      <c r="B77" s="256">
        <v>23</v>
      </c>
      <c r="C77" s="246"/>
      <c r="D77" s="565" t="s">
        <v>5170</v>
      </c>
      <c r="E77" s="568" t="s">
        <v>304</v>
      </c>
      <c r="F77" s="569" t="s">
        <v>396</v>
      </c>
      <c r="G77" s="569"/>
      <c r="H77" s="571"/>
      <c r="I77" s="571"/>
      <c r="J77" s="565" t="s">
        <v>5168</v>
      </c>
      <c r="K77" s="563" t="s">
        <v>5225</v>
      </c>
      <c r="L77" s="556"/>
      <c r="M77" s="556"/>
      <c r="N77" s="284"/>
      <c r="O77" s="556"/>
    </row>
    <row r="78" spans="1:15" s="255" customFormat="1" ht="15.6" customHeight="1">
      <c r="A78" s="552"/>
      <c r="B78" s="256">
        <v>24</v>
      </c>
      <c r="C78" s="246"/>
      <c r="D78" s="565" t="s">
        <v>5171</v>
      </c>
      <c r="E78" s="568" t="s">
        <v>5172</v>
      </c>
      <c r="F78" s="569" t="s">
        <v>171</v>
      </c>
      <c r="G78" s="569"/>
      <c r="H78" s="571"/>
      <c r="I78" s="571"/>
      <c r="J78" s="565" t="s">
        <v>5168</v>
      </c>
      <c r="K78" s="563" t="s">
        <v>5228</v>
      </c>
      <c r="L78" s="556"/>
      <c r="M78" s="556"/>
      <c r="N78" s="284"/>
      <c r="O78" s="556"/>
    </row>
    <row r="79" spans="1:15" s="255" customFormat="1" ht="15.6" customHeight="1">
      <c r="A79" s="552"/>
      <c r="B79" s="256">
        <v>25</v>
      </c>
      <c r="C79" s="246"/>
      <c r="D79" s="565" t="s">
        <v>5173</v>
      </c>
      <c r="E79" s="568" t="s">
        <v>180</v>
      </c>
      <c r="F79" s="569" t="s">
        <v>32</v>
      </c>
      <c r="G79" s="569"/>
      <c r="H79" s="571"/>
      <c r="I79" s="571"/>
      <c r="J79" s="565" t="s">
        <v>5168</v>
      </c>
      <c r="K79" s="563" t="s">
        <v>5229</v>
      </c>
      <c r="L79" s="556"/>
      <c r="M79" s="556"/>
      <c r="N79" s="284"/>
      <c r="O79" s="556"/>
    </row>
    <row r="80" spans="1:15" s="255" customFormat="1" ht="15.6" customHeight="1">
      <c r="A80" s="552"/>
      <c r="B80" s="256">
        <v>26</v>
      </c>
      <c r="C80" s="246"/>
      <c r="D80" s="565" t="s">
        <v>5174</v>
      </c>
      <c r="E80" s="568" t="s">
        <v>5175</v>
      </c>
      <c r="F80" s="569" t="s">
        <v>63</v>
      </c>
      <c r="G80" s="569"/>
      <c r="H80" s="571"/>
      <c r="I80" s="571"/>
      <c r="J80" s="565" t="s">
        <v>5168</v>
      </c>
      <c r="K80" s="563" t="s">
        <v>5225</v>
      </c>
      <c r="L80" s="556"/>
      <c r="M80" s="556"/>
      <c r="N80" s="284"/>
      <c r="O80" s="556"/>
    </row>
    <row r="81" spans="1:15" s="255" customFormat="1" ht="15.6" customHeight="1">
      <c r="A81" s="552"/>
      <c r="B81" s="256">
        <v>27</v>
      </c>
      <c r="C81" s="246"/>
      <c r="D81" s="565" t="s">
        <v>5176</v>
      </c>
      <c r="E81" s="568" t="s">
        <v>5177</v>
      </c>
      <c r="F81" s="569" t="s">
        <v>82</v>
      </c>
      <c r="G81" s="569"/>
      <c r="H81" s="571"/>
      <c r="I81" s="571"/>
      <c r="J81" s="565" t="s">
        <v>5168</v>
      </c>
      <c r="K81" s="563" t="s">
        <v>5225</v>
      </c>
      <c r="L81" s="556"/>
      <c r="M81" s="556"/>
      <c r="N81" s="284"/>
      <c r="O81" s="556"/>
    </row>
    <row r="82" spans="1:15" s="255" customFormat="1" ht="15.6" customHeight="1">
      <c r="A82" s="552"/>
      <c r="B82" s="256">
        <v>28</v>
      </c>
      <c r="C82" s="246"/>
      <c r="D82" s="565" t="s">
        <v>5178</v>
      </c>
      <c r="E82" s="568" t="s">
        <v>187</v>
      </c>
      <c r="F82" s="569" t="s">
        <v>5179</v>
      </c>
      <c r="G82" s="569"/>
      <c r="H82" s="571"/>
      <c r="I82" s="571"/>
      <c r="J82" s="565" t="s">
        <v>5180</v>
      </c>
      <c r="K82" s="563" t="s">
        <v>5228</v>
      </c>
      <c r="L82" s="556"/>
      <c r="M82" s="556"/>
      <c r="N82" s="284"/>
      <c r="O82" s="556"/>
    </row>
    <row r="83" spans="1:15" s="255" customFormat="1" ht="15.6" customHeight="1">
      <c r="A83" s="552"/>
      <c r="B83" s="256">
        <v>29</v>
      </c>
      <c r="C83" s="246"/>
      <c r="D83" s="565" t="s">
        <v>5181</v>
      </c>
      <c r="E83" s="568" t="s">
        <v>126</v>
      </c>
      <c r="F83" s="569" t="s">
        <v>70</v>
      </c>
      <c r="G83" s="569"/>
      <c r="H83" s="571"/>
      <c r="I83" s="571"/>
      <c r="J83" s="565" t="s">
        <v>5180</v>
      </c>
      <c r="K83" s="563" t="s">
        <v>5228</v>
      </c>
      <c r="L83" s="556"/>
      <c r="M83" s="556"/>
      <c r="N83" s="284"/>
      <c r="O83" s="556"/>
    </row>
    <row r="84" spans="1:15" s="255" customFormat="1" ht="15.6" customHeight="1">
      <c r="A84" s="552"/>
      <c r="B84" s="256">
        <v>30</v>
      </c>
      <c r="C84" s="246"/>
      <c r="D84" s="565" t="s">
        <v>5182</v>
      </c>
      <c r="E84" s="568" t="s">
        <v>4525</v>
      </c>
      <c r="F84" s="569" t="s">
        <v>43</v>
      </c>
      <c r="G84" s="569"/>
      <c r="H84" s="571"/>
      <c r="I84" s="571"/>
      <c r="J84" s="565" t="s">
        <v>5180</v>
      </c>
      <c r="K84" s="563" t="s">
        <v>5228</v>
      </c>
      <c r="L84" s="556"/>
      <c r="M84" s="556"/>
      <c r="N84" s="284"/>
      <c r="O84" s="556"/>
    </row>
    <row r="85" spans="1:15" s="255" customFormat="1" ht="15.6" customHeight="1">
      <c r="A85" s="552"/>
      <c r="B85" s="256">
        <v>31</v>
      </c>
      <c r="C85" s="246"/>
      <c r="D85" s="565" t="s">
        <v>5183</v>
      </c>
      <c r="E85" s="568" t="s">
        <v>78</v>
      </c>
      <c r="F85" s="569" t="s">
        <v>13</v>
      </c>
      <c r="G85" s="569"/>
      <c r="H85" s="571"/>
      <c r="I85" s="571"/>
      <c r="J85" s="565" t="s">
        <v>5180</v>
      </c>
      <c r="K85" s="563" t="s">
        <v>5228</v>
      </c>
      <c r="L85" s="556"/>
      <c r="M85" s="556"/>
      <c r="N85" s="284"/>
      <c r="O85" s="556"/>
    </row>
    <row r="86" spans="1:15" s="255" customFormat="1" ht="15.6" customHeight="1">
      <c r="A86" s="552"/>
      <c r="B86" s="256">
        <v>32</v>
      </c>
      <c r="C86" s="246"/>
      <c r="D86" s="565" t="s">
        <v>5184</v>
      </c>
      <c r="E86" s="568" t="s">
        <v>390</v>
      </c>
      <c r="F86" s="569" t="s">
        <v>144</v>
      </c>
      <c r="G86" s="569"/>
      <c r="H86" s="571"/>
      <c r="I86" s="571"/>
      <c r="J86" s="565" t="s">
        <v>5180</v>
      </c>
      <c r="K86" s="563" t="s">
        <v>5228</v>
      </c>
      <c r="L86" s="556"/>
      <c r="M86" s="556"/>
      <c r="N86" s="284"/>
      <c r="O86" s="556"/>
    </row>
    <row r="87" spans="1:15" s="255" customFormat="1" ht="15.6" customHeight="1">
      <c r="A87" s="552"/>
      <c r="B87" s="256">
        <v>33</v>
      </c>
      <c r="C87" s="246"/>
      <c r="D87" s="565" t="s">
        <v>5185</v>
      </c>
      <c r="E87" s="568" t="s">
        <v>145</v>
      </c>
      <c r="F87" s="569" t="s">
        <v>5186</v>
      </c>
      <c r="G87" s="569"/>
      <c r="H87" s="571"/>
      <c r="I87" s="571"/>
      <c r="J87" s="565" t="s">
        <v>5180</v>
      </c>
      <c r="K87" s="563" t="s">
        <v>5228</v>
      </c>
      <c r="L87" s="556"/>
      <c r="M87" s="556"/>
      <c r="N87" s="284"/>
      <c r="O87" s="556"/>
    </row>
    <row r="88" spans="1:15" s="255" customFormat="1" ht="15.6" customHeight="1">
      <c r="A88" s="552"/>
      <c r="B88" s="256">
        <v>34</v>
      </c>
      <c r="C88" s="246"/>
      <c r="D88" s="565" t="s">
        <v>2720</v>
      </c>
      <c r="E88" s="568" t="s">
        <v>2633</v>
      </c>
      <c r="F88" s="569" t="s">
        <v>186</v>
      </c>
      <c r="G88" s="569"/>
      <c r="H88" s="571"/>
      <c r="I88" s="571"/>
      <c r="J88" s="565" t="s">
        <v>2726</v>
      </c>
      <c r="K88" s="563" t="s">
        <v>5225</v>
      </c>
      <c r="L88" s="556"/>
      <c r="M88" s="556"/>
      <c r="N88" s="284"/>
      <c r="O88" s="556"/>
    </row>
    <row r="89" spans="1:15" s="255" customFormat="1" ht="15.6" customHeight="1">
      <c r="A89" s="552"/>
      <c r="B89" s="256">
        <v>35</v>
      </c>
      <c r="C89" s="246"/>
      <c r="D89" s="565" t="s">
        <v>2721</v>
      </c>
      <c r="E89" s="568" t="s">
        <v>185</v>
      </c>
      <c r="F89" s="569" t="s">
        <v>2722</v>
      </c>
      <c r="G89" s="569"/>
      <c r="H89" s="571"/>
      <c r="I89" s="571"/>
      <c r="J89" s="565" t="s">
        <v>2726</v>
      </c>
      <c r="K89" s="563" t="s">
        <v>5229</v>
      </c>
      <c r="L89" s="556"/>
      <c r="M89" s="556"/>
      <c r="N89" s="284"/>
      <c r="O89" s="556"/>
    </row>
    <row r="90" spans="1:15" s="255" customFormat="1" ht="15.6" customHeight="1">
      <c r="A90" s="552"/>
      <c r="B90" s="256">
        <v>36</v>
      </c>
      <c r="C90" s="246"/>
      <c r="D90" s="565" t="s">
        <v>2723</v>
      </c>
      <c r="E90" s="568" t="s">
        <v>2724</v>
      </c>
      <c r="F90" s="569" t="s">
        <v>101</v>
      </c>
      <c r="G90" s="569"/>
      <c r="H90" s="571"/>
      <c r="I90" s="571"/>
      <c r="J90" s="565" t="s">
        <v>2726</v>
      </c>
      <c r="K90" s="563" t="s">
        <v>5225</v>
      </c>
      <c r="L90" s="556"/>
      <c r="M90" s="556"/>
      <c r="N90" s="284"/>
      <c r="O90" s="556"/>
    </row>
    <row r="91" spans="1:15" s="255" customFormat="1" ht="15.6" customHeight="1">
      <c r="A91" s="552"/>
      <c r="B91" s="256">
        <v>37</v>
      </c>
      <c r="C91" s="246"/>
      <c r="D91" s="565" t="s">
        <v>5187</v>
      </c>
      <c r="E91" s="568" t="s">
        <v>76</v>
      </c>
      <c r="F91" s="569" t="s">
        <v>152</v>
      </c>
      <c r="G91" s="569"/>
      <c r="H91" s="571"/>
      <c r="I91" s="571"/>
      <c r="J91" s="565" t="s">
        <v>2622</v>
      </c>
      <c r="K91" s="563" t="s">
        <v>5225</v>
      </c>
      <c r="L91" s="556"/>
      <c r="M91" s="556"/>
      <c r="N91" s="284"/>
      <c r="O91" s="556"/>
    </row>
    <row r="92" spans="1:15" s="255" customFormat="1" ht="15.6" customHeight="1">
      <c r="A92" s="552"/>
      <c r="B92" s="256">
        <v>38</v>
      </c>
      <c r="C92" s="246"/>
      <c r="D92" s="565" t="s">
        <v>5188</v>
      </c>
      <c r="E92" s="568" t="s">
        <v>5189</v>
      </c>
      <c r="F92" s="569" t="s">
        <v>67</v>
      </c>
      <c r="G92" s="569"/>
      <c r="H92" s="571"/>
      <c r="I92" s="571"/>
      <c r="J92" s="565" t="s">
        <v>5190</v>
      </c>
      <c r="K92" s="563" t="s">
        <v>5216</v>
      </c>
      <c r="L92" s="556"/>
      <c r="M92" s="556"/>
      <c r="N92" s="284"/>
      <c r="O92" s="556"/>
    </row>
    <row r="93" spans="1:15" s="255" customFormat="1" ht="15.6" customHeight="1">
      <c r="A93" s="552"/>
      <c r="B93" s="256">
        <v>39</v>
      </c>
      <c r="C93" s="246"/>
      <c r="D93" s="565" t="s">
        <v>5191</v>
      </c>
      <c r="E93" s="568" t="s">
        <v>1828</v>
      </c>
      <c r="F93" s="569" t="s">
        <v>43</v>
      </c>
      <c r="G93" s="569"/>
      <c r="H93" s="571"/>
      <c r="I93" s="571"/>
      <c r="J93" s="565" t="s">
        <v>5192</v>
      </c>
      <c r="K93" s="563" t="s">
        <v>5225</v>
      </c>
      <c r="L93" s="556"/>
      <c r="M93" s="556"/>
      <c r="N93" s="284"/>
      <c r="O93" s="556"/>
    </row>
    <row r="94" spans="1:15" s="255" customFormat="1" ht="15.6" customHeight="1">
      <c r="A94" s="552"/>
      <c r="B94" s="256">
        <v>40</v>
      </c>
      <c r="C94" s="246"/>
      <c r="D94" s="565" t="s">
        <v>5193</v>
      </c>
      <c r="E94" s="568" t="s">
        <v>5194</v>
      </c>
      <c r="F94" s="569" t="s">
        <v>181</v>
      </c>
      <c r="G94" s="569"/>
      <c r="H94" s="571"/>
      <c r="I94" s="571"/>
      <c r="J94" s="565" t="s">
        <v>5192</v>
      </c>
      <c r="K94" s="563" t="s">
        <v>5228</v>
      </c>
      <c r="L94" s="556"/>
      <c r="M94" s="556"/>
      <c r="N94" s="284"/>
      <c r="O94" s="556"/>
    </row>
    <row r="95" spans="1:15" s="255" customFormat="1" ht="15.6" customHeight="1">
      <c r="A95" s="552"/>
      <c r="B95" s="256">
        <v>41</v>
      </c>
      <c r="C95" s="246"/>
      <c r="D95" s="565" t="s">
        <v>5195</v>
      </c>
      <c r="E95" s="568" t="s">
        <v>1926</v>
      </c>
      <c r="F95" s="569" t="s">
        <v>11</v>
      </c>
      <c r="G95" s="569"/>
      <c r="H95" s="571"/>
      <c r="I95" s="571"/>
      <c r="J95" s="565" t="s">
        <v>5196</v>
      </c>
      <c r="K95" s="563" t="s">
        <v>5225</v>
      </c>
      <c r="L95" s="556"/>
      <c r="M95" s="556"/>
      <c r="N95" s="284"/>
      <c r="O95" s="556"/>
    </row>
    <row r="96" spans="1:15" s="255" customFormat="1" ht="15.6" customHeight="1">
      <c r="A96" s="552"/>
      <c r="B96" s="256">
        <v>42</v>
      </c>
      <c r="C96" s="246"/>
      <c r="D96" s="565" t="s">
        <v>5197</v>
      </c>
      <c r="E96" s="568" t="s">
        <v>5198</v>
      </c>
      <c r="F96" s="569" t="s">
        <v>169</v>
      </c>
      <c r="G96" s="569"/>
      <c r="H96" s="571"/>
      <c r="I96" s="571"/>
      <c r="J96" s="565" t="s">
        <v>5196</v>
      </c>
      <c r="K96" s="563" t="s">
        <v>5226</v>
      </c>
      <c r="L96" s="556"/>
      <c r="M96" s="556"/>
      <c r="N96" s="284"/>
      <c r="O96" s="556"/>
    </row>
    <row r="97" spans="1:15" s="255" customFormat="1" ht="15.6" customHeight="1">
      <c r="A97" s="552"/>
      <c r="B97" s="256">
        <v>43</v>
      </c>
      <c r="C97" s="246"/>
      <c r="D97" s="565" t="s">
        <v>4551</v>
      </c>
      <c r="E97" s="568" t="s">
        <v>4552</v>
      </c>
      <c r="F97" s="569" t="s">
        <v>11</v>
      </c>
      <c r="G97" s="569"/>
      <c r="H97" s="571"/>
      <c r="I97" s="571"/>
      <c r="J97" s="565" t="s">
        <v>4580</v>
      </c>
      <c r="K97" s="563" t="s">
        <v>5228</v>
      </c>
      <c r="L97" s="556"/>
      <c r="M97" s="556"/>
      <c r="N97" s="284"/>
      <c r="O97" s="556"/>
    </row>
    <row r="98" spans="1:15" s="255" customFormat="1" ht="15.6" customHeight="1">
      <c r="A98" s="552"/>
      <c r="B98" s="256">
        <v>44</v>
      </c>
      <c r="C98" s="246"/>
      <c r="D98" s="565" t="s">
        <v>4559</v>
      </c>
      <c r="E98" s="568" t="s">
        <v>4560</v>
      </c>
      <c r="F98" s="569" t="s">
        <v>9</v>
      </c>
      <c r="G98" s="569"/>
      <c r="H98" s="571"/>
      <c r="I98" s="571"/>
      <c r="J98" s="565" t="s">
        <v>4580</v>
      </c>
      <c r="K98" s="563" t="s">
        <v>5225</v>
      </c>
      <c r="L98" s="556"/>
      <c r="M98" s="556"/>
      <c r="N98" s="284"/>
      <c r="O98" s="556"/>
    </row>
    <row r="99" spans="1:15" s="255" customFormat="1" ht="15.6" customHeight="1">
      <c r="A99" s="552"/>
      <c r="B99" s="256">
        <v>45</v>
      </c>
      <c r="C99" s="246"/>
      <c r="D99" s="565" t="s">
        <v>4561</v>
      </c>
      <c r="E99" s="568" t="s">
        <v>4562</v>
      </c>
      <c r="F99" s="569" t="s">
        <v>1941</v>
      </c>
      <c r="G99" s="569"/>
      <c r="H99" s="571"/>
      <c r="I99" s="571"/>
      <c r="J99" s="565" t="s">
        <v>4580</v>
      </c>
      <c r="K99" s="563" t="s">
        <v>5228</v>
      </c>
      <c r="L99" s="556"/>
      <c r="M99" s="556"/>
      <c r="N99" s="284"/>
      <c r="O99" s="556"/>
    </row>
    <row r="100" spans="1:15" s="255" customFormat="1" ht="15.6" customHeight="1">
      <c r="A100" s="552"/>
      <c r="B100" s="256">
        <v>46</v>
      </c>
      <c r="C100" s="246"/>
      <c r="D100" s="565" t="s">
        <v>4566</v>
      </c>
      <c r="E100" s="568" t="s">
        <v>4567</v>
      </c>
      <c r="F100" s="569" t="s">
        <v>107</v>
      </c>
      <c r="G100" s="569"/>
      <c r="H100" s="571"/>
      <c r="I100" s="571"/>
      <c r="J100" s="565" t="s">
        <v>4580</v>
      </c>
      <c r="K100" s="563" t="s">
        <v>5228</v>
      </c>
      <c r="L100" s="556"/>
      <c r="M100" s="556"/>
      <c r="N100" s="284"/>
      <c r="O100" s="556"/>
    </row>
    <row r="101" spans="1:15" s="255" customFormat="1" ht="15.6" customHeight="1">
      <c r="A101" s="552"/>
      <c r="B101" s="256">
        <v>47</v>
      </c>
      <c r="C101" s="246"/>
      <c r="D101" s="565" t="s">
        <v>4568</v>
      </c>
      <c r="E101" s="568" t="s">
        <v>167</v>
      </c>
      <c r="F101" s="569" t="s">
        <v>325</v>
      </c>
      <c r="G101" s="569"/>
      <c r="H101" s="571"/>
      <c r="I101" s="571"/>
      <c r="J101" s="565" t="s">
        <v>4580</v>
      </c>
      <c r="K101" s="563" t="s">
        <v>5228</v>
      </c>
      <c r="L101" s="556"/>
      <c r="M101" s="556"/>
      <c r="N101" s="284"/>
      <c r="O101" s="556"/>
    </row>
    <row r="102" spans="1:15" s="255" customFormat="1" ht="15.6" customHeight="1">
      <c r="A102" s="552"/>
      <c r="B102" s="256">
        <v>48</v>
      </c>
      <c r="C102" s="246"/>
      <c r="D102" s="565" t="s">
        <v>4573</v>
      </c>
      <c r="E102" s="568" t="s">
        <v>4574</v>
      </c>
      <c r="F102" s="569" t="s">
        <v>135</v>
      </c>
      <c r="G102" s="569"/>
      <c r="H102" s="571"/>
      <c r="I102" s="571"/>
      <c r="J102" s="565" t="s">
        <v>4580</v>
      </c>
      <c r="K102" s="563" t="s">
        <v>5228</v>
      </c>
      <c r="L102" s="556"/>
      <c r="M102" s="556"/>
      <c r="N102" s="284"/>
      <c r="O102" s="556"/>
    </row>
    <row r="103" spans="1:15" s="255" customFormat="1" ht="15.6" customHeight="1">
      <c r="A103" s="552"/>
      <c r="B103" s="256">
        <v>49</v>
      </c>
      <c r="C103" s="246"/>
      <c r="D103" s="565" t="s">
        <v>4696</v>
      </c>
      <c r="E103" s="568" t="s">
        <v>4697</v>
      </c>
      <c r="F103" s="569" t="s">
        <v>1950</v>
      </c>
      <c r="G103" s="569"/>
      <c r="H103" s="571"/>
      <c r="I103" s="571"/>
      <c r="J103" s="565" t="s">
        <v>4719</v>
      </c>
      <c r="K103" s="563" t="s">
        <v>5228</v>
      </c>
      <c r="L103" s="556"/>
      <c r="M103" s="556"/>
      <c r="N103" s="284"/>
      <c r="O103" s="556"/>
    </row>
    <row r="104" spans="1:15" s="255" customFormat="1" ht="15.6" customHeight="1">
      <c r="A104" s="552"/>
      <c r="B104" s="256">
        <v>50</v>
      </c>
      <c r="C104" s="246"/>
      <c r="D104" s="565" t="s">
        <v>4699</v>
      </c>
      <c r="E104" s="568" t="s">
        <v>4700</v>
      </c>
      <c r="F104" s="569" t="s">
        <v>1568</v>
      </c>
      <c r="G104" s="569"/>
      <c r="H104" s="571"/>
      <c r="I104" s="571"/>
      <c r="J104" s="565" t="s">
        <v>4719</v>
      </c>
      <c r="K104" s="563" t="s">
        <v>5228</v>
      </c>
      <c r="L104" s="556"/>
      <c r="M104" s="556"/>
      <c r="N104" s="284"/>
      <c r="O104" s="556"/>
    </row>
    <row r="105" spans="1:15" s="255" customFormat="1" ht="15.6" customHeight="1">
      <c r="A105" s="552"/>
      <c r="B105" s="256">
        <v>51</v>
      </c>
      <c r="C105" s="246"/>
      <c r="D105" s="565" t="s">
        <v>4701</v>
      </c>
      <c r="E105" s="568" t="s">
        <v>4702</v>
      </c>
      <c r="F105" s="569" t="s">
        <v>179</v>
      </c>
      <c r="G105" s="569"/>
      <c r="H105" s="571"/>
      <c r="I105" s="571"/>
      <c r="J105" s="565" t="s">
        <v>4719</v>
      </c>
      <c r="K105" s="563" t="s">
        <v>5228</v>
      </c>
      <c r="L105" s="556"/>
      <c r="M105" s="556"/>
      <c r="N105" s="284"/>
      <c r="O105" s="556"/>
    </row>
    <row r="106" spans="1:15" s="255" customFormat="1" ht="15.6" customHeight="1">
      <c r="A106" s="552"/>
      <c r="B106" s="256">
        <v>52</v>
      </c>
      <c r="C106" s="246"/>
      <c r="D106" s="565" t="s">
        <v>4703</v>
      </c>
      <c r="E106" s="568" t="s">
        <v>78</v>
      </c>
      <c r="F106" s="569" t="s">
        <v>155</v>
      </c>
      <c r="G106" s="569"/>
      <c r="H106" s="571"/>
      <c r="I106" s="571"/>
      <c r="J106" s="565" t="s">
        <v>4719</v>
      </c>
      <c r="K106" s="563" t="s">
        <v>5228</v>
      </c>
      <c r="L106" s="556"/>
      <c r="M106" s="556"/>
      <c r="N106" s="284"/>
      <c r="O106" s="556"/>
    </row>
    <row r="107" spans="1:15" s="255" customFormat="1" ht="15.6" customHeight="1">
      <c r="A107" s="552"/>
      <c r="B107" s="256">
        <v>53</v>
      </c>
      <c r="C107" s="246"/>
      <c r="D107" s="565" t="s">
        <v>4704</v>
      </c>
      <c r="E107" s="568" t="s">
        <v>4705</v>
      </c>
      <c r="F107" s="569" t="s">
        <v>186</v>
      </c>
      <c r="G107" s="569"/>
      <c r="H107" s="571"/>
      <c r="I107" s="571"/>
      <c r="J107" s="565" t="s">
        <v>4719</v>
      </c>
      <c r="K107" s="563" t="s">
        <v>5131</v>
      </c>
      <c r="L107" s="556"/>
      <c r="M107" s="556"/>
      <c r="N107" s="284"/>
      <c r="O107" s="556"/>
    </row>
    <row r="108" spans="1:15" s="255" customFormat="1" ht="15.6" customHeight="1">
      <c r="A108" s="552"/>
      <c r="B108" s="256">
        <v>54</v>
      </c>
      <c r="C108" s="246"/>
      <c r="D108" s="565" t="s">
        <v>5199</v>
      </c>
      <c r="E108" s="568" t="s">
        <v>326</v>
      </c>
      <c r="F108" s="569" t="s">
        <v>51</v>
      </c>
      <c r="G108" s="569"/>
      <c r="H108" s="571"/>
      <c r="I108" s="571"/>
      <c r="J108" s="565" t="s">
        <v>5200</v>
      </c>
      <c r="K108" s="563" t="s">
        <v>5225</v>
      </c>
      <c r="L108" s="556"/>
      <c r="M108" s="556"/>
      <c r="N108" s="284"/>
      <c r="O108" s="556"/>
    </row>
    <row r="109" spans="1:15" s="255" customFormat="1" ht="15.6" customHeight="1">
      <c r="A109" s="552"/>
      <c r="B109" s="256">
        <v>55</v>
      </c>
      <c r="C109" s="246"/>
      <c r="D109" s="565" t="s">
        <v>5201</v>
      </c>
      <c r="E109" s="568" t="s">
        <v>173</v>
      </c>
      <c r="F109" s="569" t="s">
        <v>433</v>
      </c>
      <c r="G109" s="569"/>
      <c r="H109" s="571"/>
      <c r="I109" s="571"/>
      <c r="J109" s="565" t="s">
        <v>5200</v>
      </c>
      <c r="K109" s="563" t="s">
        <v>5225</v>
      </c>
      <c r="L109" s="556"/>
      <c r="M109" s="556"/>
      <c r="N109" s="284"/>
      <c r="O109" s="556"/>
    </row>
    <row r="110" spans="1:15" s="255" customFormat="1" ht="15.6" customHeight="1">
      <c r="A110" s="552"/>
      <c r="B110" s="256">
        <v>56</v>
      </c>
      <c r="C110" s="246"/>
      <c r="D110" s="565" t="s">
        <v>5202</v>
      </c>
      <c r="E110" s="568" t="s">
        <v>4650</v>
      </c>
      <c r="F110" s="569" t="s">
        <v>3545</v>
      </c>
      <c r="G110" s="569"/>
      <c r="H110" s="571"/>
      <c r="I110" s="571"/>
      <c r="J110" s="565" t="s">
        <v>5200</v>
      </c>
      <c r="K110" s="563" t="s">
        <v>5225</v>
      </c>
      <c r="L110" s="556"/>
      <c r="M110" s="556"/>
      <c r="N110" s="284"/>
      <c r="O110" s="556"/>
    </row>
    <row r="111" spans="1:15" s="255" customFormat="1" ht="15.6" customHeight="1">
      <c r="A111" s="552"/>
      <c r="B111" s="256">
        <v>57</v>
      </c>
      <c r="C111" s="246"/>
      <c r="D111" s="565" t="s">
        <v>5203</v>
      </c>
      <c r="E111" s="568" t="s">
        <v>5204</v>
      </c>
      <c r="F111" s="569" t="s">
        <v>302</v>
      </c>
      <c r="G111" s="569"/>
      <c r="H111" s="571"/>
      <c r="I111" s="571"/>
      <c r="J111" s="565" t="s">
        <v>5200</v>
      </c>
      <c r="K111" s="563" t="s">
        <v>5225</v>
      </c>
      <c r="L111" s="556"/>
      <c r="M111" s="556"/>
      <c r="N111" s="284"/>
      <c r="O111" s="556"/>
    </row>
    <row r="112" spans="1:15" s="255" customFormat="1" ht="15.6" customHeight="1">
      <c r="A112" s="552"/>
      <c r="B112" s="256">
        <v>58</v>
      </c>
      <c r="C112" s="246"/>
      <c r="D112" s="565" t="s">
        <v>5205</v>
      </c>
      <c r="E112" s="568" t="s">
        <v>175</v>
      </c>
      <c r="F112" s="569" t="s">
        <v>63</v>
      </c>
      <c r="G112" s="569"/>
      <c r="H112" s="571"/>
      <c r="I112" s="571"/>
      <c r="J112" s="565" t="s">
        <v>5200</v>
      </c>
      <c r="K112" s="563" t="s">
        <v>5225</v>
      </c>
      <c r="L112" s="556"/>
      <c r="M112" s="556"/>
      <c r="N112" s="284"/>
      <c r="O112" s="556"/>
    </row>
    <row r="113" spans="1:15" s="255" customFormat="1" ht="15.6" customHeight="1">
      <c r="A113" s="552"/>
      <c r="B113" s="256">
        <v>59</v>
      </c>
      <c r="C113" s="246"/>
      <c r="D113" s="565" t="s">
        <v>5206</v>
      </c>
      <c r="E113" s="568" t="s">
        <v>5207</v>
      </c>
      <c r="F113" s="569" t="s">
        <v>315</v>
      </c>
      <c r="G113" s="569"/>
      <c r="H113" s="571"/>
      <c r="I113" s="571"/>
      <c r="J113" s="565" t="s">
        <v>5200</v>
      </c>
      <c r="K113" s="563" t="s">
        <v>5225</v>
      </c>
      <c r="L113" s="556"/>
      <c r="M113" s="556"/>
      <c r="N113" s="284"/>
      <c r="O113" s="556"/>
    </row>
    <row r="114" spans="1:15" s="255" customFormat="1" ht="15.6" customHeight="1">
      <c r="A114" s="552"/>
      <c r="B114" s="256">
        <v>60</v>
      </c>
      <c r="C114" s="246"/>
      <c r="D114" s="565" t="s">
        <v>5208</v>
      </c>
      <c r="E114" s="568" t="s">
        <v>5209</v>
      </c>
      <c r="F114" s="569" t="s">
        <v>48</v>
      </c>
      <c r="G114" s="569"/>
      <c r="H114" s="571"/>
      <c r="I114" s="571"/>
      <c r="J114" s="565" t="s">
        <v>5210</v>
      </c>
      <c r="K114" s="563" t="s">
        <v>5225</v>
      </c>
      <c r="L114" s="556"/>
      <c r="M114" s="556"/>
      <c r="N114" s="284"/>
      <c r="O114" s="556"/>
    </row>
    <row r="115" spans="1:15" s="255" customFormat="1" ht="15.6" customHeight="1">
      <c r="A115" s="552"/>
      <c r="B115" s="256">
        <v>61</v>
      </c>
      <c r="C115" s="246"/>
      <c r="D115" s="565" t="s">
        <v>5211</v>
      </c>
      <c r="E115" s="568" t="s">
        <v>145</v>
      </c>
      <c r="F115" s="569" t="s">
        <v>74</v>
      </c>
      <c r="G115" s="569"/>
      <c r="H115" s="571"/>
      <c r="I115" s="571"/>
      <c r="J115" s="565" t="s">
        <v>5210</v>
      </c>
      <c r="K115" s="563" t="s">
        <v>5225</v>
      </c>
      <c r="L115" s="556"/>
      <c r="M115" s="556"/>
      <c r="N115" s="284"/>
      <c r="O115" s="556"/>
    </row>
    <row r="116" spans="1:15" s="255" customFormat="1" ht="15.6" customHeight="1">
      <c r="A116" s="552"/>
      <c r="B116" s="256">
        <v>62</v>
      </c>
      <c r="C116" s="246"/>
      <c r="D116" s="565" t="s">
        <v>4095</v>
      </c>
      <c r="E116" s="568" t="s">
        <v>63</v>
      </c>
      <c r="F116" s="569" t="s">
        <v>160</v>
      </c>
      <c r="G116" s="569"/>
      <c r="H116" s="571"/>
      <c r="I116" s="571"/>
      <c r="J116" s="565" t="s">
        <v>4123</v>
      </c>
      <c r="K116" s="563" t="s">
        <v>5225</v>
      </c>
      <c r="L116" s="556"/>
      <c r="M116" s="556"/>
      <c r="N116" s="284"/>
      <c r="O116" s="556"/>
    </row>
    <row r="117" spans="1:15" s="255" customFormat="1" ht="15.6" customHeight="1">
      <c r="A117" s="552"/>
      <c r="B117" s="256">
        <v>63</v>
      </c>
      <c r="C117" s="246"/>
      <c r="D117" s="565" t="s">
        <v>4097</v>
      </c>
      <c r="E117" s="568" t="s">
        <v>847</v>
      </c>
      <c r="F117" s="569" t="s">
        <v>153</v>
      </c>
      <c r="G117" s="569"/>
      <c r="H117" s="571"/>
      <c r="I117" s="571"/>
      <c r="J117" s="565" t="s">
        <v>4123</v>
      </c>
      <c r="K117" s="563" t="s">
        <v>5228</v>
      </c>
      <c r="L117" s="556"/>
      <c r="M117" s="556"/>
      <c r="N117" s="284"/>
      <c r="O117" s="556"/>
    </row>
    <row r="118" spans="1:15" s="255" customFormat="1" ht="15.6" customHeight="1">
      <c r="A118" s="552"/>
      <c r="B118" s="256">
        <v>64</v>
      </c>
      <c r="C118" s="246"/>
      <c r="D118" s="565" t="s">
        <v>4098</v>
      </c>
      <c r="E118" s="568" t="s">
        <v>4099</v>
      </c>
      <c r="F118" s="569" t="s">
        <v>133</v>
      </c>
      <c r="G118" s="569"/>
      <c r="H118" s="571"/>
      <c r="I118" s="571"/>
      <c r="J118" s="565" t="s">
        <v>4123</v>
      </c>
      <c r="K118" s="563" t="s">
        <v>5228</v>
      </c>
      <c r="L118" s="556"/>
      <c r="M118" s="556"/>
      <c r="N118" s="284"/>
      <c r="O118" s="556"/>
    </row>
    <row r="119" spans="1:15" s="255" customFormat="1" ht="15.6" customHeight="1">
      <c r="A119" s="552"/>
      <c r="B119" s="256">
        <v>65</v>
      </c>
      <c r="C119" s="246"/>
      <c r="D119" s="565" t="s">
        <v>4100</v>
      </c>
      <c r="E119" s="568" t="s">
        <v>2844</v>
      </c>
      <c r="F119" s="569" t="s">
        <v>133</v>
      </c>
      <c r="G119" s="569"/>
      <c r="H119" s="571"/>
      <c r="I119" s="571"/>
      <c r="J119" s="565" t="s">
        <v>4123</v>
      </c>
      <c r="K119" s="563" t="s">
        <v>5225</v>
      </c>
      <c r="L119" s="556"/>
      <c r="M119" s="556"/>
      <c r="N119" s="284"/>
      <c r="O119" s="556"/>
    </row>
    <row r="120" spans="1:15" s="255" customFormat="1" ht="15.6" customHeight="1">
      <c r="A120" s="552"/>
      <c r="B120" s="256">
        <v>66</v>
      </c>
      <c r="C120" s="246"/>
      <c r="D120" s="565" t="s">
        <v>4102</v>
      </c>
      <c r="E120" s="568" t="s">
        <v>4103</v>
      </c>
      <c r="F120" s="569" t="s">
        <v>4104</v>
      </c>
      <c r="G120" s="569"/>
      <c r="H120" s="571"/>
      <c r="I120" s="571"/>
      <c r="J120" s="565" t="s">
        <v>4123</v>
      </c>
      <c r="K120" s="563" t="s">
        <v>5225</v>
      </c>
      <c r="L120" s="556"/>
      <c r="M120" s="556"/>
      <c r="N120" s="284"/>
      <c r="O120" s="556"/>
    </row>
    <row r="121" spans="1:15" s="255" customFormat="1" ht="15.6" customHeight="1">
      <c r="A121" s="552"/>
      <c r="B121" s="256">
        <v>67</v>
      </c>
      <c r="C121" s="246"/>
      <c r="D121" s="566" t="s">
        <v>4105</v>
      </c>
      <c r="E121" s="568" t="s">
        <v>4106</v>
      </c>
      <c r="F121" s="569" t="s">
        <v>48</v>
      </c>
      <c r="G121" s="568"/>
      <c r="H121" s="568"/>
      <c r="I121" s="568"/>
      <c r="J121" s="566" t="s">
        <v>4123</v>
      </c>
      <c r="K121" s="563" t="s">
        <v>5225</v>
      </c>
      <c r="L121" s="556"/>
      <c r="M121" s="556"/>
      <c r="N121" s="284"/>
      <c r="O121" s="556"/>
    </row>
    <row r="122" spans="1:15" s="255" customFormat="1" ht="15.6" customHeight="1">
      <c r="A122" s="552"/>
      <c r="B122" s="256">
        <v>68</v>
      </c>
      <c r="C122" s="246"/>
      <c r="D122" s="566" t="s">
        <v>4109</v>
      </c>
      <c r="E122" s="568" t="s">
        <v>4110</v>
      </c>
      <c r="F122" s="569" t="s">
        <v>862</v>
      </c>
      <c r="G122" s="568"/>
      <c r="H122" s="568"/>
      <c r="I122" s="568"/>
      <c r="J122" s="566" t="s">
        <v>4123</v>
      </c>
      <c r="K122" s="563" t="s">
        <v>5225</v>
      </c>
      <c r="L122" s="556"/>
      <c r="M122" s="556"/>
      <c r="N122" s="284"/>
      <c r="O122" s="556"/>
    </row>
    <row r="123" spans="1:15" s="255" customFormat="1" ht="15.6" customHeight="1">
      <c r="A123" s="552"/>
      <c r="B123" s="256">
        <v>69</v>
      </c>
      <c r="C123" s="246"/>
      <c r="D123" s="566" t="s">
        <v>4112</v>
      </c>
      <c r="E123" s="568" t="s">
        <v>4113</v>
      </c>
      <c r="F123" s="569" t="s">
        <v>79</v>
      </c>
      <c r="G123" s="568"/>
      <c r="H123" s="568"/>
      <c r="I123" s="568"/>
      <c r="J123" s="566" t="s">
        <v>4123</v>
      </c>
      <c r="K123" s="563" t="s">
        <v>5228</v>
      </c>
      <c r="L123" s="556"/>
      <c r="M123" s="556"/>
      <c r="N123" s="284"/>
      <c r="O123" s="556"/>
    </row>
    <row r="124" spans="1:15" s="255" customFormat="1" ht="15.6" customHeight="1">
      <c r="A124" s="552"/>
      <c r="B124" s="256">
        <v>70</v>
      </c>
      <c r="C124" s="246"/>
      <c r="D124" s="566" t="s">
        <v>4114</v>
      </c>
      <c r="E124" s="568" t="s">
        <v>4115</v>
      </c>
      <c r="F124" s="569" t="s">
        <v>47</v>
      </c>
      <c r="G124" s="568"/>
      <c r="H124" s="568"/>
      <c r="I124" s="568"/>
      <c r="J124" s="566" t="s">
        <v>4123</v>
      </c>
      <c r="K124" s="563" t="s">
        <v>5225</v>
      </c>
      <c r="L124" s="556"/>
      <c r="M124" s="556"/>
      <c r="N124" s="284"/>
      <c r="O124" s="556"/>
    </row>
    <row r="125" spans="1:15" s="255" customFormat="1" ht="15.6" customHeight="1">
      <c r="A125" s="552"/>
      <c r="B125" s="256">
        <v>71</v>
      </c>
      <c r="C125" s="246"/>
      <c r="D125" s="566" t="s">
        <v>4118</v>
      </c>
      <c r="E125" s="568" t="s">
        <v>4119</v>
      </c>
      <c r="F125" s="569" t="s">
        <v>3993</v>
      </c>
      <c r="G125" s="568"/>
      <c r="H125" s="568"/>
      <c r="I125" s="568"/>
      <c r="J125" s="566" t="s">
        <v>4123</v>
      </c>
      <c r="K125" s="563" t="s">
        <v>5225</v>
      </c>
      <c r="L125" s="556"/>
      <c r="M125" s="556"/>
      <c r="N125" s="284"/>
      <c r="O125" s="556"/>
    </row>
    <row r="126" spans="1:15" s="255" customFormat="1" ht="15.6" customHeight="1">
      <c r="A126" s="552"/>
      <c r="B126" s="256">
        <v>72</v>
      </c>
      <c r="C126" s="246"/>
      <c r="D126" s="572" t="s">
        <v>4120</v>
      </c>
      <c r="E126" s="568" t="s">
        <v>175</v>
      </c>
      <c r="F126" s="569" t="s">
        <v>64</v>
      </c>
      <c r="G126" s="568"/>
      <c r="H126" s="566"/>
      <c r="I126" s="567"/>
      <c r="J126" s="566" t="s">
        <v>4123</v>
      </c>
      <c r="K126" s="563" t="s">
        <v>5228</v>
      </c>
      <c r="L126" s="556"/>
      <c r="M126" s="556"/>
      <c r="N126" s="284"/>
      <c r="O126" s="556"/>
    </row>
    <row r="127" spans="1:15" s="255" customFormat="1" ht="15.6" customHeight="1">
      <c r="A127" s="552"/>
      <c r="B127" s="256">
        <v>73</v>
      </c>
      <c r="C127" s="246"/>
      <c r="D127" s="572" t="s">
        <v>4121</v>
      </c>
      <c r="E127" s="568" t="s">
        <v>4122</v>
      </c>
      <c r="F127" s="569" t="s">
        <v>388</v>
      </c>
      <c r="G127" s="568"/>
      <c r="H127" s="566"/>
      <c r="I127" s="567"/>
      <c r="J127" s="566" t="s">
        <v>4123</v>
      </c>
      <c r="K127" s="563" t="s">
        <v>5225</v>
      </c>
      <c r="L127" s="556"/>
      <c r="M127" s="556"/>
      <c r="N127" s="284"/>
      <c r="O127" s="556"/>
    </row>
    <row r="128" spans="1:15" s="255" customFormat="1" ht="15.6" customHeight="1">
      <c r="A128" s="552"/>
      <c r="B128" s="256">
        <v>74</v>
      </c>
      <c r="C128" s="246"/>
      <c r="D128" s="566" t="s">
        <v>2706</v>
      </c>
      <c r="E128" s="568" t="s">
        <v>953</v>
      </c>
      <c r="F128" s="569" t="s">
        <v>11</v>
      </c>
      <c r="G128" s="568"/>
      <c r="H128" s="568"/>
      <c r="I128" s="568"/>
      <c r="J128" s="566" t="s">
        <v>2714</v>
      </c>
      <c r="K128" s="563" t="s">
        <v>5225</v>
      </c>
      <c r="L128" s="556"/>
      <c r="M128" s="556"/>
      <c r="N128" s="284"/>
      <c r="O128" s="556"/>
    </row>
    <row r="129" spans="1:22" s="255" customFormat="1" ht="15.6" customHeight="1">
      <c r="A129" s="552"/>
      <c r="B129" s="256">
        <v>75</v>
      </c>
      <c r="C129" s="246"/>
      <c r="D129" s="566" t="s">
        <v>2709</v>
      </c>
      <c r="E129" s="568" t="s">
        <v>2262</v>
      </c>
      <c r="F129" s="569" t="s">
        <v>152</v>
      </c>
      <c r="G129" s="568"/>
      <c r="H129" s="568"/>
      <c r="I129" s="568"/>
      <c r="J129" s="566" t="s">
        <v>2714</v>
      </c>
      <c r="K129" s="563" t="s">
        <v>5221</v>
      </c>
      <c r="L129" s="556"/>
      <c r="M129" s="556"/>
      <c r="N129" s="284"/>
      <c r="O129" s="556"/>
    </row>
    <row r="130" spans="1:22" s="255" customFormat="1" ht="15.6" customHeight="1">
      <c r="A130" s="552"/>
      <c r="B130" s="256">
        <v>76</v>
      </c>
      <c r="C130" s="246"/>
      <c r="D130" s="581" t="s">
        <v>2115</v>
      </c>
      <c r="E130" s="579" t="s">
        <v>161</v>
      </c>
      <c r="F130" s="580" t="s">
        <v>153</v>
      </c>
      <c r="G130" s="568"/>
      <c r="H130" s="566"/>
      <c r="I130" s="567"/>
      <c r="J130" s="566" t="s">
        <v>1012</v>
      </c>
      <c r="K130" s="563" t="s">
        <v>5227</v>
      </c>
      <c r="L130" s="556"/>
      <c r="M130" s="556"/>
      <c r="N130" s="284"/>
      <c r="O130" s="556"/>
      <c r="P130" s="65" t="s">
        <v>5324</v>
      </c>
    </row>
    <row r="131" spans="1:22" s="255" customFormat="1" ht="24.95" customHeight="1">
      <c r="A131" s="552"/>
      <c r="B131" s="564"/>
      <c r="C131" s="246"/>
      <c r="D131" s="557"/>
      <c r="E131" s="564" t="s">
        <v>28</v>
      </c>
      <c r="F131" s="557">
        <f>SUM(B53,B130)</f>
        <v>123</v>
      </c>
      <c r="G131" s="557"/>
      <c r="H131" s="557"/>
      <c r="I131" s="557"/>
      <c r="J131" s="726" t="s">
        <v>5232</v>
      </c>
      <c r="K131" s="727"/>
      <c r="L131" s="556"/>
      <c r="M131" s="556"/>
      <c r="N131" s="284"/>
      <c r="O131" s="556"/>
      <c r="Q131" s="255">
        <f>123-9</f>
        <v>114</v>
      </c>
    </row>
    <row r="132" spans="1:22" s="255" customFormat="1" ht="9.9499999999999993" customHeight="1">
      <c r="A132" s="552"/>
      <c r="B132" s="553"/>
      <c r="C132" s="552"/>
      <c r="D132" s="554"/>
      <c r="E132" s="554"/>
      <c r="F132" s="554"/>
      <c r="G132" s="554"/>
      <c r="H132" s="554"/>
      <c r="I132" s="554"/>
      <c r="J132" s="554"/>
      <c r="K132" s="555"/>
      <c r="L132" s="556"/>
      <c r="M132" s="556"/>
      <c r="N132" s="284"/>
      <c r="O132" s="556"/>
    </row>
    <row r="133" spans="1:22" ht="18" customHeight="1">
      <c r="F133" s="710" t="s">
        <v>5139</v>
      </c>
      <c r="G133" s="710"/>
      <c r="H133" s="710"/>
      <c r="I133" s="710"/>
      <c r="J133" s="710"/>
      <c r="K133" s="710"/>
    </row>
    <row r="134" spans="1:22" s="273" customFormat="1" ht="18" customHeight="1">
      <c r="A134" s="550"/>
      <c r="B134" s="711" t="s">
        <v>900</v>
      </c>
      <c r="C134" s="711"/>
      <c r="D134" s="711"/>
      <c r="E134" s="711"/>
      <c r="F134" s="711" t="s">
        <v>899</v>
      </c>
      <c r="G134" s="711"/>
      <c r="H134" s="711"/>
      <c r="I134" s="711"/>
      <c r="J134" s="711"/>
      <c r="K134" s="549" t="s">
        <v>898</v>
      </c>
      <c r="L134" s="272"/>
      <c r="O134" s="272"/>
    </row>
    <row r="135" spans="1:22" ht="15.95" customHeight="1">
      <c r="B135" s="274"/>
      <c r="F135" s="269"/>
      <c r="G135" s="245"/>
      <c r="I135" s="271"/>
      <c r="S135" s="271"/>
      <c r="T135" s="270"/>
      <c r="U135" s="277"/>
      <c r="V135" s="275"/>
    </row>
    <row r="136" spans="1:22" ht="15.95" customHeight="1">
      <c r="B136" s="713" t="s">
        <v>904</v>
      </c>
      <c r="C136" s="713"/>
      <c r="D136" s="713"/>
      <c r="E136" s="713"/>
      <c r="F136" s="713" t="s">
        <v>904</v>
      </c>
      <c r="G136" s="713"/>
      <c r="H136" s="713"/>
      <c r="I136" s="713"/>
      <c r="J136" s="713"/>
      <c r="K136" s="282" t="s">
        <v>904</v>
      </c>
      <c r="S136" s="271"/>
      <c r="T136" s="270"/>
      <c r="U136" s="277"/>
      <c r="V136" s="275"/>
    </row>
    <row r="137" spans="1:22" ht="15.95" customHeight="1">
      <c r="B137" s="274"/>
      <c r="F137" s="269"/>
      <c r="G137" s="245"/>
      <c r="I137" s="271"/>
      <c r="S137" s="271"/>
      <c r="T137" s="270"/>
      <c r="U137" s="277"/>
      <c r="V137" s="275"/>
    </row>
    <row r="138" spans="1:22" ht="15.95" customHeight="1">
      <c r="B138" s="274"/>
      <c r="F138" s="269"/>
      <c r="G138" s="245"/>
      <c r="I138" s="271"/>
      <c r="S138" s="271"/>
      <c r="T138" s="270"/>
      <c r="U138" s="277"/>
      <c r="V138" s="275"/>
    </row>
    <row r="139" spans="1:22" s="280" customFormat="1" ht="18" customHeight="1">
      <c r="A139" s="278"/>
      <c r="B139" s="712" t="s">
        <v>903</v>
      </c>
      <c r="C139" s="712"/>
      <c r="D139" s="712"/>
      <c r="E139" s="712"/>
      <c r="F139" s="712" t="s">
        <v>902</v>
      </c>
      <c r="G139" s="712"/>
      <c r="H139" s="712"/>
      <c r="I139" s="712"/>
      <c r="J139" s="712"/>
      <c r="K139" s="551" t="s">
        <v>901</v>
      </c>
      <c r="L139" s="279"/>
      <c r="O139" s="279"/>
      <c r="S139" s="281"/>
      <c r="T139" s="281"/>
      <c r="U139" s="281"/>
      <c r="V139" s="281"/>
    </row>
    <row r="140" spans="1:22" s="255" customFormat="1" ht="20.100000000000001" customHeight="1">
      <c r="A140" s="552"/>
      <c r="B140" s="553"/>
      <c r="C140" s="552"/>
      <c r="D140" s="554"/>
      <c r="E140" s="554"/>
      <c r="F140" s="554"/>
      <c r="G140" s="554"/>
      <c r="H140" s="554"/>
      <c r="I140" s="554"/>
      <c r="J140" s="554"/>
      <c r="K140" s="555"/>
      <c r="L140" s="556"/>
      <c r="M140" s="556"/>
      <c r="N140" s="284"/>
      <c r="O140" s="556"/>
    </row>
    <row r="141" spans="1:22" ht="18" customHeight="1">
      <c r="A141" s="722" t="s">
        <v>17</v>
      </c>
      <c r="B141" s="722"/>
      <c r="C141" s="722"/>
      <c r="D141" s="722"/>
      <c r="E141" s="722"/>
      <c r="F141" s="723" t="s">
        <v>21</v>
      </c>
      <c r="G141" s="723"/>
      <c r="H141" s="723"/>
      <c r="I141" s="723"/>
      <c r="J141" s="723"/>
      <c r="K141" s="723"/>
    </row>
    <row r="142" spans="1:22" ht="18" customHeight="1">
      <c r="A142" s="722" t="s">
        <v>29</v>
      </c>
      <c r="B142" s="722"/>
      <c r="C142" s="722"/>
      <c r="D142" s="722"/>
      <c r="E142" s="722"/>
      <c r="F142" s="724" t="s">
        <v>876</v>
      </c>
      <c r="G142" s="724"/>
      <c r="H142" s="724"/>
      <c r="I142" s="724"/>
      <c r="J142" s="724"/>
      <c r="K142" s="724"/>
    </row>
    <row r="143" spans="1:22" ht="18" customHeight="1">
      <c r="A143" s="725" t="s">
        <v>877</v>
      </c>
      <c r="B143" s="725"/>
      <c r="C143" s="725"/>
      <c r="D143" s="725"/>
      <c r="E143" s="725"/>
      <c r="F143" s="724"/>
      <c r="G143" s="724"/>
      <c r="H143" s="724"/>
      <c r="I143" s="724"/>
      <c r="J143" s="724"/>
      <c r="K143" s="724"/>
    </row>
    <row r="144" spans="1:22" ht="60" customHeight="1">
      <c r="A144" s="714" t="s">
        <v>5119</v>
      </c>
      <c r="B144" s="714"/>
      <c r="C144" s="714"/>
      <c r="D144" s="714"/>
      <c r="E144" s="714"/>
      <c r="F144" s="714"/>
      <c r="G144" s="714"/>
      <c r="H144" s="714"/>
      <c r="I144" s="714"/>
      <c r="J144" s="714"/>
      <c r="K144" s="714"/>
      <c r="L144" s="714"/>
      <c r="M144" s="708" t="s">
        <v>878</v>
      </c>
      <c r="N144" s="708"/>
      <c r="O144" s="709"/>
    </row>
    <row r="145" spans="1:15" s="255" customFormat="1" ht="35.1" customHeight="1">
      <c r="A145" s="246" t="s">
        <v>879</v>
      </c>
      <c r="B145" s="247" t="s">
        <v>880</v>
      </c>
      <c r="C145" s="248" t="s">
        <v>881</v>
      </c>
      <c r="D145" s="249" t="s">
        <v>5</v>
      </c>
      <c r="E145" s="247" t="s">
        <v>882</v>
      </c>
      <c r="F145" s="250"/>
      <c r="G145" s="247" t="s">
        <v>882</v>
      </c>
      <c r="H145" s="249" t="s">
        <v>883</v>
      </c>
      <c r="I145" s="251" t="s">
        <v>884</v>
      </c>
      <c r="J145" s="249" t="s">
        <v>24</v>
      </c>
      <c r="K145" s="252" t="s">
        <v>885</v>
      </c>
      <c r="L145" s="251" t="s">
        <v>886</v>
      </c>
      <c r="M145" s="253" t="s">
        <v>884</v>
      </c>
      <c r="N145" s="254" t="s">
        <v>887</v>
      </c>
      <c r="O145" s="253" t="s">
        <v>886</v>
      </c>
    </row>
    <row r="146" spans="1:15" s="255" customFormat="1" ht="20.100000000000001" customHeight="1">
      <c r="A146" s="246"/>
      <c r="B146" s="324" t="s">
        <v>1033</v>
      </c>
      <c r="C146" s="248"/>
      <c r="D146" s="719" t="s">
        <v>981</v>
      </c>
      <c r="E146" s="720"/>
      <c r="F146" s="720"/>
      <c r="G146" s="720"/>
      <c r="H146" s="720"/>
      <c r="I146" s="720"/>
      <c r="J146" s="721"/>
      <c r="K146" s="252"/>
      <c r="L146" s="251"/>
      <c r="M146" s="253"/>
      <c r="N146" s="254"/>
      <c r="O146" s="253"/>
    </row>
    <row r="147" spans="1:15" s="255" customFormat="1" ht="20.100000000000001" customHeight="1">
      <c r="A147" s="552"/>
      <c r="B147" s="256">
        <v>1</v>
      </c>
      <c r="C147" s="246"/>
      <c r="D147" s="561" t="s">
        <v>3771</v>
      </c>
      <c r="E147" s="559" t="s">
        <v>3772</v>
      </c>
      <c r="F147" s="560" t="s">
        <v>45</v>
      </c>
      <c r="G147" s="560"/>
      <c r="H147" s="9"/>
      <c r="I147" s="558"/>
      <c r="J147" s="9" t="s">
        <v>3774</v>
      </c>
      <c r="K147" s="563" t="s">
        <v>5126</v>
      </c>
      <c r="L147" s="556"/>
      <c r="M147" s="556"/>
      <c r="N147" s="284"/>
      <c r="O147" s="556"/>
    </row>
    <row r="148" spans="1:15" s="255" customFormat="1" ht="20.100000000000001" customHeight="1">
      <c r="A148" s="552"/>
      <c r="B148" s="256">
        <v>2</v>
      </c>
      <c r="C148" s="246"/>
      <c r="D148" s="561" t="s">
        <v>4380</v>
      </c>
      <c r="E148" s="559" t="s">
        <v>38</v>
      </c>
      <c r="F148" s="560" t="s">
        <v>132</v>
      </c>
      <c r="G148" s="560"/>
      <c r="H148" s="9"/>
      <c r="I148" s="558"/>
      <c r="J148" s="9" t="s">
        <v>4390</v>
      </c>
      <c r="K148" s="563" t="s">
        <v>5127</v>
      </c>
      <c r="L148" s="556"/>
      <c r="M148" s="556"/>
      <c r="N148" s="284"/>
      <c r="O148" s="556"/>
    </row>
    <row r="149" spans="1:15" s="255" customFormat="1" ht="20.100000000000001" customHeight="1">
      <c r="A149" s="552"/>
      <c r="B149" s="256">
        <v>3</v>
      </c>
      <c r="C149" s="246"/>
      <c r="D149" s="561" t="s">
        <v>4416</v>
      </c>
      <c r="E149" s="559" t="s">
        <v>180</v>
      </c>
      <c r="F149" s="560" t="s">
        <v>11</v>
      </c>
      <c r="G149" s="560"/>
      <c r="H149" s="9"/>
      <c r="I149" s="558"/>
      <c r="J149" s="9" t="s">
        <v>4430</v>
      </c>
      <c r="K149" s="563" t="s">
        <v>5128</v>
      </c>
      <c r="L149" s="556"/>
      <c r="M149" s="556"/>
      <c r="N149" s="284"/>
      <c r="O149" s="556"/>
    </row>
    <row r="150" spans="1:15" s="255" customFormat="1" ht="20.100000000000001" customHeight="1">
      <c r="A150" s="552"/>
      <c r="B150" s="256">
        <v>4</v>
      </c>
      <c r="C150" s="246"/>
      <c r="D150" s="561" t="s">
        <v>4420</v>
      </c>
      <c r="E150" s="559" t="s">
        <v>4421</v>
      </c>
      <c r="F150" s="560" t="s">
        <v>153</v>
      </c>
      <c r="G150" s="560"/>
      <c r="H150" s="9"/>
      <c r="I150" s="558"/>
      <c r="J150" s="9" t="s">
        <v>4430</v>
      </c>
      <c r="K150" s="563" t="s">
        <v>5129</v>
      </c>
      <c r="L150" s="556"/>
      <c r="M150" s="556"/>
      <c r="N150" s="284"/>
      <c r="O150" s="556"/>
    </row>
    <row r="151" spans="1:15" s="255" customFormat="1" ht="20.100000000000001" customHeight="1">
      <c r="A151" s="552"/>
      <c r="B151" s="256">
        <v>5</v>
      </c>
      <c r="C151" s="246"/>
      <c r="D151" s="561" t="s">
        <v>4435</v>
      </c>
      <c r="E151" s="559" t="s">
        <v>4436</v>
      </c>
      <c r="F151" s="560" t="s">
        <v>8</v>
      </c>
      <c r="G151" s="560"/>
      <c r="H151" s="9"/>
      <c r="I151" s="558"/>
      <c r="J151" s="9" t="s">
        <v>4443</v>
      </c>
      <c r="K151" s="563" t="s">
        <v>5130</v>
      </c>
      <c r="L151" s="556"/>
      <c r="M151" s="556"/>
      <c r="N151" s="284"/>
      <c r="O151" s="556"/>
    </row>
    <row r="152" spans="1:15" s="255" customFormat="1" ht="20.100000000000001" customHeight="1">
      <c r="A152" s="552"/>
      <c r="B152" s="256">
        <v>6</v>
      </c>
      <c r="C152" s="246"/>
      <c r="D152" s="561" t="s">
        <v>2552</v>
      </c>
      <c r="E152" s="559" t="s">
        <v>2553</v>
      </c>
      <c r="F152" s="560" t="s">
        <v>70</v>
      </c>
      <c r="G152" s="560"/>
      <c r="H152" s="9"/>
      <c r="I152" s="558"/>
      <c r="J152" s="9" t="s">
        <v>2554</v>
      </c>
      <c r="K152" s="563" t="s">
        <v>5131</v>
      </c>
      <c r="L152" s="556"/>
      <c r="M152" s="556"/>
      <c r="N152" s="284"/>
      <c r="O152" s="556"/>
    </row>
    <row r="153" spans="1:15" s="255" customFormat="1" ht="20.100000000000001" customHeight="1">
      <c r="A153" s="552"/>
      <c r="B153" s="256">
        <v>7</v>
      </c>
      <c r="C153" s="246"/>
      <c r="D153" s="561" t="s">
        <v>3815</v>
      </c>
      <c r="E153" s="559" t="s">
        <v>80</v>
      </c>
      <c r="F153" s="560" t="s">
        <v>46</v>
      </c>
      <c r="G153" s="560"/>
      <c r="H153" s="9"/>
      <c r="I153" s="558"/>
      <c r="J153" s="9" t="s">
        <v>3821</v>
      </c>
      <c r="K153" s="563" t="s">
        <v>5132</v>
      </c>
      <c r="L153" s="556"/>
      <c r="M153" s="556"/>
      <c r="N153" s="284"/>
      <c r="O153" s="556"/>
    </row>
    <row r="154" spans="1:15" s="255" customFormat="1" ht="20.100000000000001" customHeight="1">
      <c r="A154" s="552"/>
      <c r="B154" s="256">
        <v>8</v>
      </c>
      <c r="C154" s="246"/>
      <c r="D154" s="561" t="s">
        <v>4211</v>
      </c>
      <c r="E154" s="559" t="s">
        <v>4212</v>
      </c>
      <c r="F154" s="560" t="s">
        <v>1354</v>
      </c>
      <c r="G154" s="560"/>
      <c r="H154" s="9"/>
      <c r="I154" s="558"/>
      <c r="J154" s="9" t="s">
        <v>4220</v>
      </c>
      <c r="K154" s="563" t="s">
        <v>5133</v>
      </c>
      <c r="L154" s="556"/>
      <c r="M154" s="556"/>
      <c r="N154" s="284"/>
      <c r="O154" s="556"/>
    </row>
    <row r="155" spans="1:15" s="255" customFormat="1" ht="20.100000000000001" customHeight="1">
      <c r="A155" s="552"/>
      <c r="B155" s="256">
        <v>9</v>
      </c>
      <c r="C155" s="246"/>
      <c r="D155" s="561" t="s">
        <v>4337</v>
      </c>
      <c r="E155" s="559" t="s">
        <v>91</v>
      </c>
      <c r="F155" s="560" t="s">
        <v>133</v>
      </c>
      <c r="G155" s="560"/>
      <c r="H155" s="9"/>
      <c r="I155" s="558"/>
      <c r="J155" s="9" t="s">
        <v>4349</v>
      </c>
      <c r="K155" s="563" t="s">
        <v>5133</v>
      </c>
      <c r="L155" s="556"/>
      <c r="M155" s="556"/>
      <c r="N155" s="284"/>
      <c r="O155" s="556"/>
    </row>
    <row r="156" spans="1:15" s="255" customFormat="1" ht="20.100000000000001" customHeight="1">
      <c r="A156" s="552"/>
      <c r="B156" s="256">
        <v>10</v>
      </c>
      <c r="C156" s="246"/>
      <c r="D156" s="561" t="s">
        <v>4345</v>
      </c>
      <c r="E156" s="559" t="s">
        <v>4346</v>
      </c>
      <c r="F156" s="560" t="s">
        <v>82</v>
      </c>
      <c r="G156" s="560"/>
      <c r="H156" s="9"/>
      <c r="I156" s="558"/>
      <c r="J156" s="9" t="s">
        <v>4349</v>
      </c>
      <c r="K156" s="563" t="s">
        <v>5127</v>
      </c>
      <c r="L156" s="556"/>
      <c r="M156" s="556"/>
      <c r="N156" s="284"/>
      <c r="O156" s="556"/>
    </row>
    <row r="157" spans="1:15" s="255" customFormat="1" ht="20.100000000000001" customHeight="1">
      <c r="A157" s="552"/>
      <c r="B157" s="256">
        <v>11</v>
      </c>
      <c r="C157" s="246"/>
      <c r="D157" s="561" t="s">
        <v>5120</v>
      </c>
      <c r="E157" s="559" t="s">
        <v>5121</v>
      </c>
      <c r="F157" s="560" t="s">
        <v>46</v>
      </c>
      <c r="G157" s="560"/>
      <c r="H157" s="9"/>
      <c r="I157" s="558"/>
      <c r="J157" s="9" t="s">
        <v>5122</v>
      </c>
      <c r="K157" s="563" t="s">
        <v>5134</v>
      </c>
      <c r="L157" s="556"/>
      <c r="M157" s="556"/>
      <c r="N157" s="284"/>
      <c r="O157" s="556"/>
    </row>
    <row r="158" spans="1:15" s="255" customFormat="1" ht="20.100000000000001" customHeight="1">
      <c r="A158" s="552"/>
      <c r="B158" s="256">
        <v>12</v>
      </c>
      <c r="C158" s="246"/>
      <c r="D158" s="561" t="s">
        <v>5123</v>
      </c>
      <c r="E158" s="559" t="s">
        <v>36</v>
      </c>
      <c r="F158" s="560" t="s">
        <v>184</v>
      </c>
      <c r="G158" s="560"/>
      <c r="H158" s="9"/>
      <c r="I158" s="558"/>
      <c r="J158" s="9" t="s">
        <v>5122</v>
      </c>
      <c r="K158" s="563" t="s">
        <v>5138</v>
      </c>
      <c r="L158" s="556"/>
      <c r="M158" s="556"/>
      <c r="N158" s="284"/>
      <c r="O158" s="556"/>
    </row>
    <row r="159" spans="1:15" s="255" customFormat="1" ht="20.100000000000001" customHeight="1">
      <c r="A159" s="552"/>
      <c r="B159" s="256">
        <v>13</v>
      </c>
      <c r="C159" s="246"/>
      <c r="D159" s="561" t="s">
        <v>3788</v>
      </c>
      <c r="E159" s="559" t="s">
        <v>3789</v>
      </c>
      <c r="F159" s="560" t="s">
        <v>169</v>
      </c>
      <c r="G159" s="560"/>
      <c r="H159" s="9"/>
      <c r="I159" s="558"/>
      <c r="J159" s="9" t="s">
        <v>3799</v>
      </c>
      <c r="K159" s="563" t="s">
        <v>5137</v>
      </c>
      <c r="L159" s="556"/>
      <c r="M159" s="556"/>
      <c r="N159" s="284"/>
      <c r="O159" s="556"/>
    </row>
    <row r="160" spans="1:15" s="255" customFormat="1" ht="20.100000000000001" customHeight="1">
      <c r="A160" s="552"/>
      <c r="B160" s="256">
        <v>14</v>
      </c>
      <c r="C160" s="246"/>
      <c r="D160" s="561" t="s">
        <v>4317</v>
      </c>
      <c r="E160" s="559" t="s">
        <v>956</v>
      </c>
      <c r="F160" s="560" t="s">
        <v>137</v>
      </c>
      <c r="G160" s="560"/>
      <c r="H160" s="9"/>
      <c r="I160" s="558"/>
      <c r="J160" s="9" t="s">
        <v>4325</v>
      </c>
      <c r="K160" s="563" t="s">
        <v>5127</v>
      </c>
      <c r="L160" s="556"/>
      <c r="M160" s="556"/>
      <c r="N160" s="284"/>
      <c r="O160" s="556"/>
    </row>
    <row r="161" spans="1:22" s="255" customFormat="1" ht="20.100000000000001" customHeight="1">
      <c r="A161" s="552"/>
      <c r="B161" s="256">
        <v>15</v>
      </c>
      <c r="C161" s="246"/>
      <c r="D161" s="561" t="s">
        <v>4444</v>
      </c>
      <c r="E161" s="559" t="s">
        <v>4445</v>
      </c>
      <c r="F161" s="560" t="s">
        <v>11</v>
      </c>
      <c r="G161" s="560"/>
      <c r="H161" s="9"/>
      <c r="I161" s="558"/>
      <c r="J161" s="9" t="s">
        <v>4461</v>
      </c>
      <c r="K161" s="563" t="s">
        <v>5126</v>
      </c>
      <c r="L161" s="556"/>
      <c r="M161" s="556"/>
      <c r="N161" s="284"/>
      <c r="O161" s="556"/>
    </row>
    <row r="162" spans="1:22" s="255" customFormat="1" ht="20.100000000000001" customHeight="1">
      <c r="A162" s="552"/>
      <c r="B162" s="256">
        <v>16</v>
      </c>
      <c r="C162" s="246"/>
      <c r="D162" s="561" t="s">
        <v>4285</v>
      </c>
      <c r="E162" s="559" t="s">
        <v>4286</v>
      </c>
      <c r="F162" s="560" t="s">
        <v>48</v>
      </c>
      <c r="G162" s="560"/>
      <c r="H162" s="9"/>
      <c r="I162" s="558"/>
      <c r="J162" s="561" t="s">
        <v>4298</v>
      </c>
      <c r="K162" s="563" t="s">
        <v>5136</v>
      </c>
      <c r="L162" s="556"/>
      <c r="M162" s="556"/>
      <c r="N162" s="284"/>
      <c r="O162" s="556"/>
    </row>
    <row r="163" spans="1:22" s="255" customFormat="1" ht="20.100000000000001" customHeight="1">
      <c r="A163" s="552"/>
      <c r="B163" s="256">
        <v>17</v>
      </c>
      <c r="C163" s="246"/>
      <c r="D163" s="561" t="s">
        <v>5124</v>
      </c>
      <c r="E163" s="559" t="s">
        <v>402</v>
      </c>
      <c r="F163" s="560" t="s">
        <v>127</v>
      </c>
      <c r="G163" s="560"/>
      <c r="H163" s="9"/>
      <c r="I163" s="558"/>
      <c r="J163" s="9" t="s">
        <v>1154</v>
      </c>
      <c r="K163" s="563" t="s">
        <v>5135</v>
      </c>
      <c r="L163" s="556"/>
      <c r="M163" s="556"/>
      <c r="N163" s="284"/>
      <c r="O163" s="556"/>
    </row>
    <row r="164" spans="1:22" s="255" customFormat="1" ht="20.100000000000001" customHeight="1">
      <c r="A164" s="552"/>
      <c r="B164" s="256">
        <v>18</v>
      </c>
      <c r="C164" s="246"/>
      <c r="D164" s="561" t="s">
        <v>2632</v>
      </c>
      <c r="E164" s="559" t="s">
        <v>2633</v>
      </c>
      <c r="F164" s="560" t="s">
        <v>137</v>
      </c>
      <c r="G164" s="560"/>
      <c r="H164" s="9"/>
      <c r="I164" s="558"/>
      <c r="J164" s="9" t="s">
        <v>1155</v>
      </c>
      <c r="K164" s="563" t="s">
        <v>5127</v>
      </c>
      <c r="L164" s="556"/>
      <c r="M164" s="556"/>
      <c r="N164" s="284"/>
      <c r="O164" s="556"/>
    </row>
    <row r="165" spans="1:22" s="255" customFormat="1" ht="20.100000000000001" customHeight="1">
      <c r="A165" s="552"/>
      <c r="B165" s="256">
        <v>19</v>
      </c>
      <c r="C165" s="246"/>
      <c r="D165" s="561" t="s">
        <v>2634</v>
      </c>
      <c r="E165" s="559" t="s">
        <v>5125</v>
      </c>
      <c r="F165" s="560" t="s">
        <v>100</v>
      </c>
      <c r="G165" s="562"/>
      <c r="H165" s="9"/>
      <c r="I165" s="558"/>
      <c r="J165" s="9" t="s">
        <v>1155</v>
      </c>
      <c r="K165" s="563" t="s">
        <v>5131</v>
      </c>
      <c r="L165" s="556"/>
      <c r="M165" s="556"/>
      <c r="N165" s="284"/>
      <c r="O165" s="556"/>
    </row>
    <row r="166" spans="1:22" s="255" customFormat="1" ht="24.95" customHeight="1">
      <c r="A166" s="552"/>
      <c r="B166" s="564"/>
      <c r="C166" s="246"/>
      <c r="D166" s="557"/>
      <c r="E166" s="564" t="s">
        <v>28</v>
      </c>
      <c r="F166" s="557">
        <f>B165</f>
        <v>19</v>
      </c>
      <c r="G166" s="557"/>
      <c r="H166" s="557"/>
      <c r="I166" s="557"/>
      <c r="J166" s="726" t="s">
        <v>5231</v>
      </c>
      <c r="K166" s="727"/>
      <c r="L166" s="556"/>
      <c r="M166" s="556"/>
      <c r="N166" s="284"/>
      <c r="O166" s="556"/>
    </row>
    <row r="167" spans="1:22" s="255" customFormat="1" ht="15" customHeight="1">
      <c r="A167" s="552"/>
      <c r="B167" s="553"/>
      <c r="C167" s="552"/>
      <c r="D167" s="554"/>
      <c r="E167" s="554"/>
      <c r="F167" s="554"/>
      <c r="G167" s="554"/>
      <c r="H167" s="554"/>
      <c r="I167" s="554"/>
      <c r="J167" s="554"/>
      <c r="K167" s="555"/>
      <c r="L167" s="556"/>
      <c r="M167" s="556"/>
      <c r="N167" s="284"/>
      <c r="O167" s="556"/>
    </row>
    <row r="168" spans="1:22" ht="20.100000000000001" customHeight="1">
      <c r="F168" s="710" t="s">
        <v>5139</v>
      </c>
      <c r="G168" s="710"/>
      <c r="H168" s="710"/>
      <c r="I168" s="710"/>
      <c r="J168" s="710"/>
      <c r="K168" s="710"/>
    </row>
    <row r="169" spans="1:22" s="273" customFormat="1" ht="18" customHeight="1">
      <c r="A169" s="550"/>
      <c r="B169" s="711" t="s">
        <v>900</v>
      </c>
      <c r="C169" s="711"/>
      <c r="D169" s="711"/>
      <c r="E169" s="711"/>
      <c r="F169" s="711" t="s">
        <v>899</v>
      </c>
      <c r="G169" s="711"/>
      <c r="H169" s="711"/>
      <c r="I169" s="711"/>
      <c r="J169" s="711"/>
      <c r="K169" s="549" t="s">
        <v>898</v>
      </c>
      <c r="L169" s="272"/>
      <c r="O169" s="272"/>
    </row>
    <row r="170" spans="1:22" ht="18" customHeight="1">
      <c r="B170" s="274"/>
      <c r="F170" s="269"/>
      <c r="G170" s="245"/>
      <c r="I170" s="271"/>
      <c r="S170" s="271"/>
      <c r="T170" s="270"/>
      <c r="U170" s="277"/>
      <c r="V170" s="275"/>
    </row>
    <row r="171" spans="1:22" ht="18" customHeight="1">
      <c r="B171" s="713" t="s">
        <v>904</v>
      </c>
      <c r="C171" s="713"/>
      <c r="D171" s="713"/>
      <c r="E171" s="713"/>
      <c r="F171" s="713" t="s">
        <v>904</v>
      </c>
      <c r="G171" s="713"/>
      <c r="H171" s="713"/>
      <c r="I171" s="713"/>
      <c r="J171" s="713"/>
      <c r="K171" s="282" t="s">
        <v>904</v>
      </c>
      <c r="S171" s="271"/>
      <c r="T171" s="270"/>
      <c r="U171" s="277"/>
      <c r="V171" s="275"/>
    </row>
    <row r="172" spans="1:22" ht="18" customHeight="1">
      <c r="B172" s="274"/>
      <c r="F172" s="269"/>
      <c r="G172" s="245"/>
      <c r="I172" s="271"/>
      <c r="S172" s="271"/>
      <c r="T172" s="270"/>
      <c r="U172" s="277"/>
      <c r="V172" s="275"/>
    </row>
    <row r="173" spans="1:22" ht="18" customHeight="1">
      <c r="B173" s="274"/>
      <c r="F173" s="269"/>
      <c r="G173" s="245"/>
      <c r="I173" s="271"/>
      <c r="S173" s="271"/>
      <c r="T173" s="270"/>
      <c r="U173" s="277"/>
      <c r="V173" s="275"/>
    </row>
    <row r="174" spans="1:22" s="280" customFormat="1" ht="18" customHeight="1">
      <c r="A174" s="278"/>
      <c r="B174" s="712" t="s">
        <v>903</v>
      </c>
      <c r="C174" s="712"/>
      <c r="D174" s="712"/>
      <c r="E174" s="712"/>
      <c r="F174" s="712" t="s">
        <v>902</v>
      </c>
      <c r="G174" s="712"/>
      <c r="H174" s="712"/>
      <c r="I174" s="712"/>
      <c r="J174" s="712"/>
      <c r="K174" s="551" t="s">
        <v>901</v>
      </c>
      <c r="L174" s="279"/>
      <c r="O174" s="279"/>
      <c r="S174" s="281"/>
      <c r="T174" s="281"/>
      <c r="U174" s="281"/>
      <c r="V174" s="281"/>
    </row>
    <row r="175" spans="1:22" s="255" customFormat="1" ht="20.100000000000001" customHeight="1">
      <c r="A175" s="552"/>
      <c r="B175" s="553"/>
      <c r="C175" s="552"/>
      <c r="D175" s="554"/>
      <c r="E175" s="554"/>
      <c r="F175" s="554"/>
      <c r="G175" s="554"/>
      <c r="H175" s="554"/>
      <c r="I175" s="554"/>
      <c r="J175" s="554"/>
      <c r="K175" s="555"/>
      <c r="L175" s="556"/>
      <c r="M175" s="556"/>
      <c r="N175" s="284"/>
      <c r="O175" s="556"/>
    </row>
    <row r="176" spans="1:22" ht="18" customHeight="1">
      <c r="A176" s="722" t="s">
        <v>17</v>
      </c>
      <c r="B176" s="722"/>
      <c r="C176" s="722"/>
      <c r="D176" s="722"/>
      <c r="E176" s="722"/>
      <c r="F176" s="723" t="s">
        <v>21</v>
      </c>
      <c r="G176" s="723"/>
      <c r="H176" s="723"/>
      <c r="I176" s="723"/>
      <c r="J176" s="723"/>
      <c r="K176" s="723"/>
    </row>
    <row r="177" spans="1:15" ht="18" customHeight="1">
      <c r="A177" s="722" t="s">
        <v>29</v>
      </c>
      <c r="B177" s="722"/>
      <c r="C177" s="722"/>
      <c r="D177" s="722"/>
      <c r="E177" s="722"/>
      <c r="F177" s="724" t="s">
        <v>876</v>
      </c>
      <c r="G177" s="724"/>
      <c r="H177" s="724"/>
      <c r="I177" s="724"/>
      <c r="J177" s="724"/>
      <c r="K177" s="724"/>
    </row>
    <row r="178" spans="1:15" ht="18" customHeight="1">
      <c r="A178" s="725" t="s">
        <v>877</v>
      </c>
      <c r="B178" s="725"/>
      <c r="C178" s="725"/>
      <c r="D178" s="725"/>
      <c r="E178" s="725"/>
      <c r="F178" s="724"/>
      <c r="G178" s="724"/>
      <c r="H178" s="724"/>
      <c r="I178" s="724"/>
      <c r="J178" s="724"/>
      <c r="K178" s="724"/>
    </row>
    <row r="179" spans="1:15" ht="54.95" customHeight="1">
      <c r="A179" s="714" t="s">
        <v>963</v>
      </c>
      <c r="B179" s="714"/>
      <c r="C179" s="714"/>
      <c r="D179" s="714"/>
      <c r="E179" s="714"/>
      <c r="F179" s="714"/>
      <c r="G179" s="714"/>
      <c r="H179" s="714"/>
      <c r="I179" s="714"/>
      <c r="J179" s="714"/>
      <c r="K179" s="714"/>
      <c r="L179" s="714"/>
      <c r="M179" s="708" t="s">
        <v>878</v>
      </c>
      <c r="N179" s="708"/>
      <c r="O179" s="709"/>
    </row>
    <row r="180" spans="1:15" s="255" customFormat="1" ht="30" customHeight="1">
      <c r="A180" s="246" t="s">
        <v>879</v>
      </c>
      <c r="B180" s="247" t="s">
        <v>880</v>
      </c>
      <c r="C180" s="248" t="s">
        <v>881</v>
      </c>
      <c r="D180" s="249" t="s">
        <v>5</v>
      </c>
      <c r="E180" s="247" t="s">
        <v>882</v>
      </c>
      <c r="F180" s="250"/>
      <c r="G180" s="247" t="s">
        <v>882</v>
      </c>
      <c r="H180" s="249" t="s">
        <v>883</v>
      </c>
      <c r="I180" s="251" t="s">
        <v>884</v>
      </c>
      <c r="J180" s="249" t="s">
        <v>24</v>
      </c>
      <c r="K180" s="252" t="s">
        <v>885</v>
      </c>
      <c r="L180" s="251" t="s">
        <v>886</v>
      </c>
      <c r="M180" s="253" t="s">
        <v>884</v>
      </c>
      <c r="N180" s="254" t="s">
        <v>887</v>
      </c>
      <c r="O180" s="253" t="s">
        <v>886</v>
      </c>
    </row>
    <row r="181" spans="1:15" s="255" customFormat="1" ht="20.100000000000001" customHeight="1">
      <c r="A181" s="246"/>
      <c r="B181" s="324" t="s">
        <v>1033</v>
      </c>
      <c r="C181" s="248"/>
      <c r="D181" s="719" t="s">
        <v>981</v>
      </c>
      <c r="E181" s="720"/>
      <c r="F181" s="720"/>
      <c r="G181" s="720"/>
      <c r="H181" s="720"/>
      <c r="I181" s="720"/>
      <c r="J181" s="721"/>
      <c r="K181" s="252"/>
      <c r="L181" s="251"/>
      <c r="M181" s="253"/>
      <c r="N181" s="254"/>
      <c r="O181" s="253"/>
    </row>
    <row r="182" spans="1:15" s="265" customFormat="1" ht="15.95" customHeight="1">
      <c r="A182" s="256">
        <v>184</v>
      </c>
      <c r="B182" s="257">
        <v>1</v>
      </c>
      <c r="C182" s="258"/>
      <c r="D182" s="325" t="s">
        <v>958</v>
      </c>
      <c r="E182" s="327" t="s">
        <v>959</v>
      </c>
      <c r="F182" s="328" t="s">
        <v>52</v>
      </c>
      <c r="G182" s="329"/>
      <c r="H182" s="330"/>
      <c r="I182" s="331"/>
      <c r="J182" s="326" t="s">
        <v>910</v>
      </c>
      <c r="K182" s="290" t="s">
        <v>982</v>
      </c>
      <c r="L182" s="261">
        <f>O182</f>
        <v>2817000</v>
      </c>
      <c r="M182" s="263" t="s">
        <v>888</v>
      </c>
      <c r="N182" s="264" t="s">
        <v>889</v>
      </c>
      <c r="O182" s="261">
        <v>2817000</v>
      </c>
    </row>
    <row r="183" spans="1:15" s="265" customFormat="1" ht="15.95" customHeight="1">
      <c r="A183" s="256" t="s">
        <v>890</v>
      </c>
      <c r="B183" s="257">
        <v>2</v>
      </c>
      <c r="C183" s="258"/>
      <c r="D183" s="259">
        <v>22002040</v>
      </c>
      <c r="E183" s="258" t="s">
        <v>62</v>
      </c>
      <c r="F183" s="260" t="s">
        <v>152</v>
      </c>
      <c r="G183" s="260"/>
      <c r="H183" s="256"/>
      <c r="I183" s="261"/>
      <c r="J183" s="262" t="s">
        <v>1127</v>
      </c>
      <c r="K183" s="290" t="s">
        <v>1128</v>
      </c>
      <c r="L183" s="261">
        <v>2340000</v>
      </c>
      <c r="M183" s="263"/>
      <c r="N183" s="263"/>
      <c r="O183" s="261"/>
    </row>
    <row r="184" spans="1:15" s="265" customFormat="1" ht="15.95" customHeight="1">
      <c r="A184" s="256">
        <v>130</v>
      </c>
      <c r="B184" s="257">
        <v>3</v>
      </c>
      <c r="C184" s="258"/>
      <c r="D184" s="259">
        <v>22002551</v>
      </c>
      <c r="E184" s="258" t="s">
        <v>1129</v>
      </c>
      <c r="F184" s="260" t="s">
        <v>104</v>
      </c>
      <c r="G184" s="260"/>
      <c r="H184" s="256"/>
      <c r="I184" s="261"/>
      <c r="J184" s="262" t="s">
        <v>1130</v>
      </c>
      <c r="K184" s="290" t="s">
        <v>1131</v>
      </c>
      <c r="L184" s="261">
        <v>2817000</v>
      </c>
      <c r="M184" s="263"/>
      <c r="N184" s="263"/>
      <c r="O184" s="261"/>
    </row>
    <row r="185" spans="1:15" s="265" customFormat="1" ht="15.95" customHeight="1">
      <c r="A185" s="256">
        <v>75</v>
      </c>
      <c r="B185" s="257">
        <v>4</v>
      </c>
      <c r="C185" s="258"/>
      <c r="D185" s="259">
        <v>22001360</v>
      </c>
      <c r="E185" s="258" t="s">
        <v>845</v>
      </c>
      <c r="F185" s="260" t="s">
        <v>184</v>
      </c>
      <c r="G185" s="260"/>
      <c r="H185" s="256"/>
      <c r="I185" s="261"/>
      <c r="J185" s="262" t="s">
        <v>1132</v>
      </c>
      <c r="K185" s="290" t="s">
        <v>1133</v>
      </c>
      <c r="L185" s="261">
        <v>634800</v>
      </c>
      <c r="M185" s="263"/>
      <c r="N185" s="263"/>
      <c r="O185" s="261"/>
    </row>
    <row r="186" spans="1:15" s="265" customFormat="1" ht="15.95" customHeight="1">
      <c r="A186" s="256">
        <v>160</v>
      </c>
      <c r="B186" s="257">
        <v>5</v>
      </c>
      <c r="C186" s="258"/>
      <c r="D186" s="259">
        <v>22001060</v>
      </c>
      <c r="E186" s="258" t="s">
        <v>55</v>
      </c>
      <c r="F186" s="260" t="s">
        <v>306</v>
      </c>
      <c r="G186" s="260"/>
      <c r="H186" s="256"/>
      <c r="I186" s="261"/>
      <c r="J186" s="262" t="s">
        <v>1134</v>
      </c>
      <c r="K186" s="290" t="s">
        <v>1135</v>
      </c>
      <c r="L186" s="261">
        <v>2817000</v>
      </c>
      <c r="M186" s="263"/>
      <c r="N186" s="263"/>
      <c r="O186" s="261"/>
    </row>
    <row r="187" spans="1:15" s="265" customFormat="1" ht="15.95" customHeight="1">
      <c r="A187" s="256">
        <v>110</v>
      </c>
      <c r="B187" s="257">
        <v>6</v>
      </c>
      <c r="C187" s="258"/>
      <c r="D187" s="259">
        <v>22001591</v>
      </c>
      <c r="E187" s="258" t="s">
        <v>1136</v>
      </c>
      <c r="F187" s="260" t="s">
        <v>147</v>
      </c>
      <c r="G187" s="260"/>
      <c r="H187" s="256"/>
      <c r="I187" s="261"/>
      <c r="J187" s="262" t="s">
        <v>1137</v>
      </c>
      <c r="K187" s="290" t="s">
        <v>1138</v>
      </c>
      <c r="L187" s="261">
        <v>1690200</v>
      </c>
      <c r="M187" s="263"/>
      <c r="N187" s="263"/>
      <c r="O187" s="261"/>
    </row>
    <row r="188" spans="1:15" s="265" customFormat="1" ht="15.95" customHeight="1">
      <c r="A188" s="256">
        <v>129</v>
      </c>
      <c r="B188" s="257">
        <v>7</v>
      </c>
      <c r="C188" s="258"/>
      <c r="D188" s="259">
        <v>22001062</v>
      </c>
      <c r="E188" s="258" t="s">
        <v>1139</v>
      </c>
      <c r="F188" s="260" t="s">
        <v>169</v>
      </c>
      <c r="G188" s="260"/>
      <c r="H188" s="256"/>
      <c r="I188" s="261"/>
      <c r="J188" s="262" t="s">
        <v>1148</v>
      </c>
      <c r="K188" s="290" t="s">
        <v>1158</v>
      </c>
      <c r="L188" s="261">
        <v>2340000</v>
      </c>
      <c r="M188" s="263" t="s">
        <v>892</v>
      </c>
      <c r="N188" s="264" t="s">
        <v>893</v>
      </c>
      <c r="O188" s="261">
        <v>2340000</v>
      </c>
    </row>
    <row r="189" spans="1:15" s="265" customFormat="1" ht="15.95" customHeight="1">
      <c r="A189" s="256">
        <v>71</v>
      </c>
      <c r="B189" s="257">
        <v>8</v>
      </c>
      <c r="C189" s="258"/>
      <c r="D189" s="259">
        <v>22001706</v>
      </c>
      <c r="E189" s="258" t="s">
        <v>1140</v>
      </c>
      <c r="F189" s="260" t="s">
        <v>6</v>
      </c>
      <c r="G189" s="260"/>
      <c r="H189" s="256"/>
      <c r="I189" s="261"/>
      <c r="J189" s="262" t="s">
        <v>1148</v>
      </c>
      <c r="K189" s="290" t="s">
        <v>1159</v>
      </c>
      <c r="L189" s="261">
        <v>1690200</v>
      </c>
      <c r="M189" s="263"/>
      <c r="N189" s="263"/>
      <c r="O189" s="261"/>
    </row>
    <row r="190" spans="1:15" s="265" customFormat="1" ht="15.95" customHeight="1">
      <c r="A190" s="256">
        <v>24</v>
      </c>
      <c r="B190" s="257">
        <v>9</v>
      </c>
      <c r="C190" s="258"/>
      <c r="D190" s="259">
        <v>22001314</v>
      </c>
      <c r="E190" s="258" t="s">
        <v>1141</v>
      </c>
      <c r="F190" s="260" t="s">
        <v>422</v>
      </c>
      <c r="G190" s="260"/>
      <c r="H190" s="256"/>
      <c r="I190" s="261"/>
      <c r="J190" s="262" t="s">
        <v>1149</v>
      </c>
      <c r="K190" s="290" t="s">
        <v>1133</v>
      </c>
      <c r="L190" s="261">
        <v>1404000</v>
      </c>
      <c r="M190" s="263"/>
      <c r="N190" s="263"/>
      <c r="O190" s="261"/>
    </row>
    <row r="191" spans="1:15" s="265" customFormat="1" ht="15.95" customHeight="1">
      <c r="A191" s="256">
        <v>172</v>
      </c>
      <c r="B191" s="257">
        <v>10</v>
      </c>
      <c r="C191" s="258"/>
      <c r="D191" s="259">
        <v>22001150</v>
      </c>
      <c r="E191" s="258" t="s">
        <v>847</v>
      </c>
      <c r="F191" s="260" t="s">
        <v>300</v>
      </c>
      <c r="G191" s="260"/>
      <c r="H191" s="256"/>
      <c r="I191" s="261"/>
      <c r="J191" s="262" t="s">
        <v>1150</v>
      </c>
      <c r="K191" s="290" t="s">
        <v>1160</v>
      </c>
      <c r="L191" s="261">
        <v>2817000</v>
      </c>
      <c r="M191" s="263"/>
      <c r="N191" s="263"/>
      <c r="O191" s="261"/>
    </row>
    <row r="192" spans="1:15" s="265" customFormat="1" ht="15.95" customHeight="1">
      <c r="A192" s="256">
        <v>128</v>
      </c>
      <c r="B192" s="257">
        <v>11</v>
      </c>
      <c r="C192" s="258"/>
      <c r="D192" s="259">
        <v>22001168</v>
      </c>
      <c r="E192" s="258" t="s">
        <v>1142</v>
      </c>
      <c r="F192" s="260" t="s">
        <v>135</v>
      </c>
      <c r="G192" s="260"/>
      <c r="H192" s="256"/>
      <c r="I192" s="261"/>
      <c r="J192" s="262" t="s">
        <v>1150</v>
      </c>
      <c r="K192" s="290" t="s">
        <v>1161</v>
      </c>
      <c r="L192" s="261">
        <v>2817000</v>
      </c>
      <c r="M192" s="263"/>
      <c r="N192" s="263"/>
      <c r="O192" s="261"/>
    </row>
    <row r="193" spans="1:19" s="265" customFormat="1" ht="15.95" customHeight="1">
      <c r="A193" s="256">
        <v>31</v>
      </c>
      <c r="B193" s="257">
        <v>12</v>
      </c>
      <c r="C193" s="258"/>
      <c r="D193" s="259">
        <v>22001094</v>
      </c>
      <c r="E193" s="258" t="s">
        <v>1143</v>
      </c>
      <c r="F193" s="260" t="s">
        <v>11</v>
      </c>
      <c r="G193" s="260"/>
      <c r="H193" s="256"/>
      <c r="I193" s="261"/>
      <c r="J193" s="262" t="s">
        <v>1151</v>
      </c>
      <c r="K193" s="290" t="s">
        <v>1161</v>
      </c>
      <c r="L193" s="261">
        <v>2817000</v>
      </c>
      <c r="M193" s="263"/>
      <c r="N193" s="263"/>
      <c r="O193" s="261"/>
    </row>
    <row r="194" spans="1:19" s="265" customFormat="1" ht="15.95" customHeight="1">
      <c r="A194" s="256">
        <v>67</v>
      </c>
      <c r="B194" s="257">
        <v>13</v>
      </c>
      <c r="C194" s="258"/>
      <c r="D194" s="259">
        <v>22002687</v>
      </c>
      <c r="E194" s="258" t="s">
        <v>1144</v>
      </c>
      <c r="F194" s="260" t="s">
        <v>925</v>
      </c>
      <c r="G194" s="260"/>
      <c r="H194" s="256"/>
      <c r="I194" s="261"/>
      <c r="J194" s="262" t="s">
        <v>1151</v>
      </c>
      <c r="K194" s="290" t="s">
        <v>1162</v>
      </c>
      <c r="L194" s="261">
        <v>2817000</v>
      </c>
      <c r="M194" s="263"/>
      <c r="N194" s="263"/>
      <c r="O194" s="261"/>
    </row>
    <row r="195" spans="1:19" s="265" customFormat="1" ht="15.95" customHeight="1">
      <c r="A195" s="256">
        <v>176</v>
      </c>
      <c r="B195" s="257">
        <v>14</v>
      </c>
      <c r="C195" s="258"/>
      <c r="D195" s="259">
        <v>22002247</v>
      </c>
      <c r="E195" s="258" t="s">
        <v>1145</v>
      </c>
      <c r="F195" s="260" t="s">
        <v>166</v>
      </c>
      <c r="G195" s="260"/>
      <c r="H195" s="256"/>
      <c r="I195" s="261"/>
      <c r="J195" s="262" t="s">
        <v>1152</v>
      </c>
      <c r="K195" s="290" t="s">
        <v>1163</v>
      </c>
      <c r="L195" s="261">
        <v>5634000</v>
      </c>
      <c r="M195" s="263"/>
      <c r="N195" s="263"/>
      <c r="O195" s="261"/>
    </row>
    <row r="196" spans="1:19" s="265" customFormat="1" ht="15.95" customHeight="1">
      <c r="A196" s="256">
        <v>68</v>
      </c>
      <c r="B196" s="257">
        <v>15</v>
      </c>
      <c r="C196" s="258"/>
      <c r="D196" s="259">
        <v>22000598</v>
      </c>
      <c r="E196" s="258" t="s">
        <v>309</v>
      </c>
      <c r="F196" s="260" t="s">
        <v>169</v>
      </c>
      <c r="G196" s="260"/>
      <c r="H196" s="256"/>
      <c r="I196" s="261"/>
      <c r="J196" s="262" t="s">
        <v>1153</v>
      </c>
      <c r="K196" s="290" t="s">
        <v>1164</v>
      </c>
      <c r="L196" s="261">
        <v>2817000</v>
      </c>
      <c r="M196" s="263"/>
      <c r="N196" s="263"/>
      <c r="O196" s="261"/>
    </row>
    <row r="197" spans="1:19" s="265" customFormat="1" ht="15.95" customHeight="1">
      <c r="A197" s="256">
        <v>235</v>
      </c>
      <c r="B197" s="257">
        <v>16</v>
      </c>
      <c r="C197" s="258"/>
      <c r="D197" s="259">
        <v>22001103</v>
      </c>
      <c r="E197" s="258" t="s">
        <v>18</v>
      </c>
      <c r="F197" s="260" t="s">
        <v>155</v>
      </c>
      <c r="G197" s="260"/>
      <c r="H197" s="256"/>
      <c r="I197" s="261"/>
      <c r="J197" s="262" t="s">
        <v>1154</v>
      </c>
      <c r="K197" s="290" t="s">
        <v>1165</v>
      </c>
      <c r="L197" s="261">
        <v>2817000</v>
      </c>
      <c r="M197" s="263"/>
      <c r="N197" s="263"/>
      <c r="O197" s="261"/>
    </row>
    <row r="198" spans="1:19" s="265" customFormat="1" ht="15.95" customHeight="1">
      <c r="A198" s="256">
        <v>59</v>
      </c>
      <c r="B198" s="257">
        <v>17</v>
      </c>
      <c r="C198" s="258"/>
      <c r="D198" s="259">
        <v>22001141</v>
      </c>
      <c r="E198" s="258" t="s">
        <v>1146</v>
      </c>
      <c r="F198" s="260" t="s">
        <v>171</v>
      </c>
      <c r="G198" s="260"/>
      <c r="H198" s="256"/>
      <c r="I198" s="261"/>
      <c r="J198" s="262" t="s">
        <v>1155</v>
      </c>
      <c r="K198" s="290" t="s">
        <v>1125</v>
      </c>
      <c r="L198" s="261">
        <v>1690200</v>
      </c>
      <c r="M198" s="263"/>
      <c r="N198" s="263"/>
      <c r="O198" s="261"/>
    </row>
    <row r="199" spans="1:19" s="265" customFormat="1" ht="15.95" customHeight="1">
      <c r="A199" s="256">
        <v>139</v>
      </c>
      <c r="B199" s="257">
        <v>18</v>
      </c>
      <c r="C199" s="258"/>
      <c r="D199" s="259">
        <v>22001575</v>
      </c>
      <c r="E199" s="258" t="s">
        <v>1147</v>
      </c>
      <c r="F199" s="260" t="s">
        <v>84</v>
      </c>
      <c r="G199" s="260"/>
      <c r="H199" s="256"/>
      <c r="I199" s="261"/>
      <c r="J199" s="262" t="s">
        <v>1155</v>
      </c>
      <c r="K199" s="290" t="s">
        <v>1166</v>
      </c>
      <c r="L199" s="261">
        <v>1690200</v>
      </c>
      <c r="M199" s="263"/>
      <c r="N199" s="263"/>
      <c r="O199" s="261"/>
    </row>
    <row r="200" spans="1:19" s="265" customFormat="1" ht="15.95" customHeight="1">
      <c r="A200" s="256">
        <v>156</v>
      </c>
      <c r="B200" s="257">
        <v>19</v>
      </c>
      <c r="C200" s="258"/>
      <c r="D200" s="259">
        <v>22002090</v>
      </c>
      <c r="E200" s="258" t="s">
        <v>921</v>
      </c>
      <c r="F200" s="260" t="s">
        <v>71</v>
      </c>
      <c r="G200" s="260"/>
      <c r="H200" s="256"/>
      <c r="I200" s="261"/>
      <c r="J200" s="262" t="s">
        <v>1156</v>
      </c>
      <c r="K200" s="290" t="s">
        <v>1167</v>
      </c>
      <c r="L200" s="261">
        <v>2817000</v>
      </c>
      <c r="M200" s="263"/>
      <c r="N200" s="263"/>
      <c r="O200" s="261"/>
    </row>
    <row r="201" spans="1:19" s="255" customFormat="1" ht="20.100000000000001" customHeight="1">
      <c r="A201" s="246"/>
      <c r="B201" s="324" t="s">
        <v>1034</v>
      </c>
      <c r="C201" s="248"/>
      <c r="D201" s="322" t="s">
        <v>965</v>
      </c>
      <c r="E201" s="267"/>
      <c r="F201" s="250"/>
      <c r="G201" s="321"/>
      <c r="H201" s="249"/>
      <c r="I201" s="251"/>
      <c r="J201" s="249"/>
      <c r="K201" s="252"/>
      <c r="L201" s="251"/>
      <c r="M201" s="253"/>
      <c r="N201" s="254"/>
      <c r="O201" s="253"/>
    </row>
    <row r="202" spans="1:19" s="265" customFormat="1" ht="15.95" customHeight="1">
      <c r="A202" s="256">
        <v>157</v>
      </c>
      <c r="B202" s="257">
        <v>20</v>
      </c>
      <c r="C202" s="258"/>
      <c r="D202" s="325" t="s">
        <v>966</v>
      </c>
      <c r="E202" s="231" t="s">
        <v>392</v>
      </c>
      <c r="F202" s="232" t="s">
        <v>84</v>
      </c>
      <c r="G202" s="260"/>
      <c r="H202" s="256"/>
      <c r="I202" s="261"/>
      <c r="J202" s="326" t="s">
        <v>967</v>
      </c>
      <c r="K202" s="323" t="s">
        <v>979</v>
      </c>
      <c r="L202" s="261">
        <v>1690200</v>
      </c>
      <c r="M202" s="263"/>
      <c r="N202" s="263"/>
      <c r="O202" s="261"/>
      <c r="S202" s="265">
        <v>1</v>
      </c>
    </row>
    <row r="203" spans="1:19" s="265" customFormat="1" ht="15.95" customHeight="1">
      <c r="A203" s="256">
        <v>145</v>
      </c>
      <c r="B203" s="257">
        <v>21</v>
      </c>
      <c r="C203" s="258"/>
      <c r="D203" s="325" t="s">
        <v>968</v>
      </c>
      <c r="E203" s="231" t="s">
        <v>122</v>
      </c>
      <c r="F203" s="232" t="s">
        <v>171</v>
      </c>
      <c r="G203" s="260"/>
      <c r="H203" s="256"/>
      <c r="I203" s="261"/>
      <c r="J203" s="326" t="s">
        <v>971</v>
      </c>
      <c r="K203" s="323" t="s">
        <v>980</v>
      </c>
      <c r="L203" s="261">
        <f>O203</f>
        <v>593220</v>
      </c>
      <c r="M203" s="263" t="s">
        <v>894</v>
      </c>
      <c r="N203" s="264" t="s">
        <v>895</v>
      </c>
      <c r="O203" s="261">
        <v>593220</v>
      </c>
      <c r="S203" s="265">
        <v>2</v>
      </c>
    </row>
    <row r="204" spans="1:19" s="265" customFormat="1" ht="15.95" customHeight="1">
      <c r="A204" s="256">
        <v>22</v>
      </c>
      <c r="B204" s="257">
        <v>22</v>
      </c>
      <c r="C204" s="258"/>
      <c r="D204" s="325" t="s">
        <v>969</v>
      </c>
      <c r="E204" s="231" t="s">
        <v>110</v>
      </c>
      <c r="F204" s="232" t="s">
        <v>41</v>
      </c>
      <c r="G204" s="260"/>
      <c r="H204" s="256"/>
      <c r="I204" s="261"/>
      <c r="J204" s="326" t="s">
        <v>971</v>
      </c>
      <c r="K204" s="323" t="s">
        <v>979</v>
      </c>
      <c r="L204" s="261">
        <v>2817000</v>
      </c>
      <c r="M204" s="263"/>
      <c r="N204" s="263"/>
      <c r="O204" s="261"/>
      <c r="S204" s="265">
        <v>3</v>
      </c>
    </row>
    <row r="205" spans="1:19" s="265" customFormat="1" ht="15.95" customHeight="1">
      <c r="A205" s="256">
        <v>131</v>
      </c>
      <c r="B205" s="257">
        <v>23</v>
      </c>
      <c r="C205" s="258"/>
      <c r="D205" s="325" t="s">
        <v>970</v>
      </c>
      <c r="E205" s="231" t="s">
        <v>180</v>
      </c>
      <c r="F205" s="232" t="s">
        <v>101</v>
      </c>
      <c r="G205" s="260"/>
      <c r="H205" s="256"/>
      <c r="I205" s="261"/>
      <c r="J205" s="326" t="s">
        <v>971</v>
      </c>
      <c r="K205" s="323" t="s">
        <v>979</v>
      </c>
      <c r="L205" s="261">
        <f>O205</f>
        <v>959166</v>
      </c>
      <c r="M205" s="263" t="s">
        <v>896</v>
      </c>
      <c r="N205" s="264" t="s">
        <v>897</v>
      </c>
      <c r="O205" s="261">
        <v>959166</v>
      </c>
      <c r="S205" s="265">
        <v>4</v>
      </c>
    </row>
    <row r="206" spans="1:19" s="265" customFormat="1" ht="15.95" customHeight="1">
      <c r="A206" s="256">
        <v>97</v>
      </c>
      <c r="B206" s="257">
        <v>24</v>
      </c>
      <c r="C206" s="258"/>
      <c r="D206" s="325" t="s">
        <v>972</v>
      </c>
      <c r="E206" s="231" t="s">
        <v>855</v>
      </c>
      <c r="F206" s="232" t="s">
        <v>333</v>
      </c>
      <c r="G206" s="260"/>
      <c r="H206" s="256"/>
      <c r="I206" s="261"/>
      <c r="J206" s="326" t="s">
        <v>973</v>
      </c>
      <c r="K206" s="323" t="s">
        <v>980</v>
      </c>
      <c r="L206" s="261">
        <v>2817000</v>
      </c>
      <c r="M206" s="263"/>
      <c r="N206" s="263"/>
      <c r="O206" s="261"/>
      <c r="S206" s="265">
        <v>5</v>
      </c>
    </row>
    <row r="207" spans="1:19" s="265" customFormat="1" ht="15.95" customHeight="1">
      <c r="A207" s="256">
        <v>41</v>
      </c>
      <c r="B207" s="257">
        <v>25</v>
      </c>
      <c r="C207" s="258"/>
      <c r="D207" s="325" t="s">
        <v>974</v>
      </c>
      <c r="E207" s="231" t="s">
        <v>975</v>
      </c>
      <c r="F207" s="232" t="s">
        <v>70</v>
      </c>
      <c r="G207" s="260"/>
      <c r="H207" s="256"/>
      <c r="I207" s="261"/>
      <c r="J207" s="326" t="s">
        <v>978</v>
      </c>
      <c r="K207" s="323" t="s">
        <v>979</v>
      </c>
      <c r="L207" s="261">
        <v>1690200</v>
      </c>
      <c r="M207" s="263"/>
      <c r="N207" s="263"/>
      <c r="O207" s="261"/>
      <c r="S207" s="265">
        <v>6</v>
      </c>
    </row>
    <row r="208" spans="1:19" s="265" customFormat="1" ht="15.95" customHeight="1">
      <c r="A208" s="256" t="s">
        <v>890</v>
      </c>
      <c r="B208" s="257">
        <v>26</v>
      </c>
      <c r="C208" s="258"/>
      <c r="D208" s="325" t="s">
        <v>976</v>
      </c>
      <c r="E208" s="231" t="s">
        <v>18</v>
      </c>
      <c r="F208" s="232" t="s">
        <v>115</v>
      </c>
      <c r="G208" s="260"/>
      <c r="H208" s="256"/>
      <c r="I208" s="261"/>
      <c r="J208" s="326" t="s">
        <v>978</v>
      </c>
      <c r="K208" s="323" t="s">
        <v>979</v>
      </c>
      <c r="L208" s="261">
        <v>2340000</v>
      </c>
      <c r="M208" s="263"/>
      <c r="N208" s="263"/>
      <c r="O208" s="261"/>
      <c r="S208" s="265">
        <v>7</v>
      </c>
    </row>
    <row r="209" spans="1:19" s="265" customFormat="1" ht="15.95" customHeight="1">
      <c r="A209" s="256">
        <v>81</v>
      </c>
      <c r="B209" s="257">
        <v>27</v>
      </c>
      <c r="C209" s="258"/>
      <c r="D209" s="325" t="s">
        <v>977</v>
      </c>
      <c r="E209" s="231" t="s">
        <v>857</v>
      </c>
      <c r="F209" s="232" t="s">
        <v>67</v>
      </c>
      <c r="G209" s="260"/>
      <c r="H209" s="256"/>
      <c r="I209" s="261"/>
      <c r="J209" s="326" t="s">
        <v>978</v>
      </c>
      <c r="K209" s="323" t="s">
        <v>979</v>
      </c>
      <c r="L209" s="261">
        <v>2817000</v>
      </c>
      <c r="M209" s="263"/>
      <c r="N209" s="263"/>
      <c r="O209" s="261"/>
      <c r="S209" s="265">
        <v>8</v>
      </c>
    </row>
    <row r="210" spans="1:19" s="265" customFormat="1" ht="15.95" customHeight="1">
      <c r="A210" s="256">
        <v>107</v>
      </c>
      <c r="B210" s="257">
        <v>28</v>
      </c>
      <c r="C210" s="258"/>
      <c r="D210" s="259">
        <v>22002277</v>
      </c>
      <c r="E210" s="258" t="s">
        <v>983</v>
      </c>
      <c r="F210" s="260" t="s">
        <v>11</v>
      </c>
      <c r="G210" s="260"/>
      <c r="H210" s="256"/>
      <c r="I210" s="261"/>
      <c r="J210" s="262" t="s">
        <v>984</v>
      </c>
      <c r="K210" s="323" t="s">
        <v>985</v>
      </c>
      <c r="L210" s="261">
        <v>1690200</v>
      </c>
      <c r="M210" s="263"/>
      <c r="N210" s="263"/>
      <c r="O210" s="261"/>
      <c r="S210" s="265">
        <v>9</v>
      </c>
    </row>
    <row r="211" spans="1:19" s="265" customFormat="1" ht="15.95" customHeight="1">
      <c r="A211" s="256">
        <v>82</v>
      </c>
      <c r="B211" s="257">
        <v>29</v>
      </c>
      <c r="C211" s="258"/>
      <c r="D211" s="325" t="s">
        <v>988</v>
      </c>
      <c r="E211" s="231" t="s">
        <v>986</v>
      </c>
      <c r="F211" s="232" t="s">
        <v>6</v>
      </c>
      <c r="G211" s="260"/>
      <c r="H211" s="256"/>
      <c r="I211" s="261"/>
      <c r="J211" s="262" t="s">
        <v>987</v>
      </c>
      <c r="K211" s="323" t="s">
        <v>989</v>
      </c>
      <c r="L211" s="261">
        <v>2817000</v>
      </c>
      <c r="M211" s="263"/>
      <c r="N211" s="263"/>
      <c r="O211" s="261"/>
      <c r="S211" s="265">
        <v>10</v>
      </c>
    </row>
    <row r="212" spans="1:19" s="265" customFormat="1" ht="15.95" customHeight="1">
      <c r="A212" s="256">
        <v>114</v>
      </c>
      <c r="B212" s="257">
        <v>30</v>
      </c>
      <c r="C212" s="258"/>
      <c r="D212" s="325" t="s">
        <v>990</v>
      </c>
      <c r="E212" s="231" t="s">
        <v>991</v>
      </c>
      <c r="F212" s="232" t="s">
        <v>6</v>
      </c>
      <c r="G212" s="260"/>
      <c r="H212" s="256"/>
      <c r="I212" s="261"/>
      <c r="J212" s="262" t="s">
        <v>987</v>
      </c>
      <c r="K212" s="323" t="s">
        <v>989</v>
      </c>
      <c r="L212" s="261">
        <v>1690200</v>
      </c>
      <c r="M212" s="263"/>
      <c r="N212" s="263"/>
      <c r="O212" s="261"/>
      <c r="S212" s="265">
        <v>11</v>
      </c>
    </row>
    <row r="213" spans="1:19" s="265" customFormat="1" ht="15.95" customHeight="1">
      <c r="A213" s="256"/>
      <c r="B213" s="257">
        <v>31</v>
      </c>
      <c r="C213" s="258"/>
      <c r="D213" s="325" t="s">
        <v>992</v>
      </c>
      <c r="E213" s="231" t="s">
        <v>381</v>
      </c>
      <c r="F213" s="232" t="s">
        <v>69</v>
      </c>
      <c r="G213" s="260"/>
      <c r="H213" s="256"/>
      <c r="I213" s="261"/>
      <c r="J213" s="326" t="s">
        <v>1011</v>
      </c>
      <c r="K213" s="323" t="s">
        <v>1017</v>
      </c>
      <c r="L213" s="261"/>
      <c r="M213" s="263"/>
      <c r="N213" s="263"/>
      <c r="O213" s="261"/>
      <c r="S213" s="265">
        <v>12</v>
      </c>
    </row>
    <row r="214" spans="1:19" s="265" customFormat="1" ht="15.95" customHeight="1">
      <c r="A214" s="256"/>
      <c r="B214" s="257">
        <v>32</v>
      </c>
      <c r="C214" s="258"/>
      <c r="D214" s="325" t="s">
        <v>993</v>
      </c>
      <c r="E214" s="231" t="s">
        <v>68</v>
      </c>
      <c r="F214" s="232" t="s">
        <v>169</v>
      </c>
      <c r="G214" s="260"/>
      <c r="H214" s="256"/>
      <c r="I214" s="261"/>
      <c r="J214" s="326" t="s">
        <v>1012</v>
      </c>
      <c r="K214" s="323" t="s">
        <v>1017</v>
      </c>
      <c r="L214" s="261"/>
      <c r="M214" s="263"/>
      <c r="N214" s="263"/>
      <c r="O214" s="261"/>
      <c r="S214" s="265">
        <v>13</v>
      </c>
    </row>
    <row r="215" spans="1:19" s="265" customFormat="1" ht="15.95" customHeight="1">
      <c r="A215" s="256"/>
      <c r="B215" s="257">
        <v>33</v>
      </c>
      <c r="C215" s="258"/>
      <c r="D215" s="325" t="s">
        <v>994</v>
      </c>
      <c r="E215" s="231" t="s">
        <v>183</v>
      </c>
      <c r="F215" s="232" t="s">
        <v>107</v>
      </c>
      <c r="G215" s="260"/>
      <c r="H215" s="256"/>
      <c r="I215" s="261"/>
      <c r="J215" s="326" t="s">
        <v>1012</v>
      </c>
      <c r="K215" s="323" t="s">
        <v>1017</v>
      </c>
      <c r="L215" s="261"/>
      <c r="M215" s="263"/>
      <c r="N215" s="263"/>
      <c r="O215" s="261"/>
      <c r="S215" s="265">
        <v>14</v>
      </c>
    </row>
    <row r="216" spans="1:19" s="265" customFormat="1" ht="15.95" customHeight="1">
      <c r="A216" s="256"/>
      <c r="B216" s="257">
        <v>34</v>
      </c>
      <c r="C216" s="258"/>
      <c r="D216" s="325" t="s">
        <v>995</v>
      </c>
      <c r="E216" s="231" t="s">
        <v>90</v>
      </c>
      <c r="F216" s="232" t="s">
        <v>51</v>
      </c>
      <c r="G216" s="260"/>
      <c r="H216" s="256"/>
      <c r="I216" s="261"/>
      <c r="J216" s="326" t="s">
        <v>944</v>
      </c>
      <c r="K216" s="323" t="s">
        <v>1017</v>
      </c>
      <c r="L216" s="261"/>
      <c r="M216" s="263"/>
      <c r="N216" s="263"/>
      <c r="O216" s="261"/>
      <c r="S216" s="265">
        <v>15</v>
      </c>
    </row>
    <row r="217" spans="1:19" s="265" customFormat="1" ht="15.95" customHeight="1">
      <c r="A217" s="256"/>
      <c r="B217" s="257">
        <v>35</v>
      </c>
      <c r="C217" s="258"/>
      <c r="D217" s="325" t="s">
        <v>939</v>
      </c>
      <c r="E217" s="231" t="s">
        <v>112</v>
      </c>
      <c r="F217" s="232" t="s">
        <v>134</v>
      </c>
      <c r="G217" s="260"/>
      <c r="H217" s="256"/>
      <c r="I217" s="261"/>
      <c r="J217" s="326" t="s">
        <v>944</v>
      </c>
      <c r="K217" s="323" t="s">
        <v>1018</v>
      </c>
      <c r="L217" s="261"/>
      <c r="M217" s="263"/>
      <c r="N217" s="263"/>
      <c r="O217" s="261"/>
      <c r="S217" s="265">
        <v>16</v>
      </c>
    </row>
    <row r="218" spans="1:19" s="265" customFormat="1" ht="15.95" customHeight="1">
      <c r="A218" s="256"/>
      <c r="B218" s="257">
        <v>36</v>
      </c>
      <c r="C218" s="258"/>
      <c r="D218" s="325" t="s">
        <v>996</v>
      </c>
      <c r="E218" s="231" t="s">
        <v>402</v>
      </c>
      <c r="F218" s="232" t="s">
        <v>138</v>
      </c>
      <c r="G218" s="260"/>
      <c r="H218" s="256"/>
      <c r="I218" s="261"/>
      <c r="J218" s="326" t="s">
        <v>944</v>
      </c>
      <c r="K218" s="323" t="s">
        <v>1017</v>
      </c>
      <c r="L218" s="261"/>
      <c r="M218" s="263"/>
      <c r="N218" s="263"/>
      <c r="O218" s="261"/>
      <c r="S218" s="265">
        <v>17</v>
      </c>
    </row>
    <row r="219" spans="1:19" s="265" customFormat="1" ht="15.95" customHeight="1">
      <c r="A219" s="256"/>
      <c r="B219" s="257">
        <v>37</v>
      </c>
      <c r="C219" s="258"/>
      <c r="D219" s="325" t="s">
        <v>997</v>
      </c>
      <c r="E219" s="231" t="s">
        <v>36</v>
      </c>
      <c r="F219" s="232" t="s">
        <v>11</v>
      </c>
      <c r="G219" s="260"/>
      <c r="H219" s="256"/>
      <c r="I219" s="261"/>
      <c r="J219" s="326" t="s">
        <v>1013</v>
      </c>
      <c r="K219" s="323" t="s">
        <v>1019</v>
      </c>
      <c r="L219" s="261"/>
      <c r="M219" s="263"/>
      <c r="N219" s="263"/>
      <c r="O219" s="261"/>
      <c r="S219" s="265">
        <v>18</v>
      </c>
    </row>
    <row r="220" spans="1:19" s="265" customFormat="1" ht="15.95" customHeight="1">
      <c r="A220" s="256"/>
      <c r="B220" s="257">
        <v>38</v>
      </c>
      <c r="C220" s="258"/>
      <c r="D220" s="325" t="s">
        <v>998</v>
      </c>
      <c r="E220" s="231" t="s">
        <v>309</v>
      </c>
      <c r="F220" s="232" t="s">
        <v>169</v>
      </c>
      <c r="G220" s="260"/>
      <c r="H220" s="256"/>
      <c r="I220" s="261"/>
      <c r="J220" s="326" t="s">
        <v>1013</v>
      </c>
      <c r="K220" s="323" t="s">
        <v>1020</v>
      </c>
      <c r="L220" s="261"/>
      <c r="M220" s="263"/>
      <c r="N220" s="263"/>
      <c r="O220" s="261"/>
      <c r="S220" s="265">
        <v>19</v>
      </c>
    </row>
    <row r="221" spans="1:19" s="265" customFormat="1" ht="15.95" customHeight="1">
      <c r="A221" s="256"/>
      <c r="B221" s="257">
        <v>39</v>
      </c>
      <c r="C221" s="258"/>
      <c r="D221" s="325" t="s">
        <v>999</v>
      </c>
      <c r="E221" s="231" t="s">
        <v>38</v>
      </c>
      <c r="F221" s="232" t="s">
        <v>9</v>
      </c>
      <c r="G221" s="260"/>
      <c r="H221" s="256"/>
      <c r="I221" s="261"/>
      <c r="J221" s="326" t="s">
        <v>1014</v>
      </c>
      <c r="K221" s="323" t="s">
        <v>980</v>
      </c>
      <c r="L221" s="261"/>
      <c r="M221" s="263"/>
      <c r="N221" s="263"/>
      <c r="O221" s="261"/>
      <c r="S221" s="265">
        <v>20</v>
      </c>
    </row>
    <row r="222" spans="1:19" s="265" customFormat="1" ht="15.95" customHeight="1">
      <c r="A222" s="256"/>
      <c r="B222" s="257">
        <v>40</v>
      </c>
      <c r="C222" s="258"/>
      <c r="D222" s="325" t="s">
        <v>1000</v>
      </c>
      <c r="E222" s="231" t="s">
        <v>849</v>
      </c>
      <c r="F222" s="232" t="s">
        <v>134</v>
      </c>
      <c r="G222" s="260"/>
      <c r="H222" s="256"/>
      <c r="I222" s="261"/>
      <c r="J222" s="326" t="s">
        <v>1015</v>
      </c>
      <c r="K222" s="323" t="s">
        <v>1021</v>
      </c>
      <c r="L222" s="261"/>
      <c r="M222" s="263"/>
      <c r="N222" s="263"/>
      <c r="O222" s="261"/>
      <c r="S222" s="265">
        <v>21</v>
      </c>
    </row>
    <row r="223" spans="1:19" s="265" customFormat="1" ht="15.95" customHeight="1">
      <c r="A223" s="256"/>
      <c r="B223" s="257">
        <v>41</v>
      </c>
      <c r="C223" s="258"/>
      <c r="D223" s="325">
        <v>22000034</v>
      </c>
      <c r="E223" s="231" t="s">
        <v>183</v>
      </c>
      <c r="F223" s="232" t="s">
        <v>101</v>
      </c>
      <c r="G223" s="260"/>
      <c r="H223" s="256"/>
      <c r="I223" s="261"/>
      <c r="J223" s="326" t="s">
        <v>1015</v>
      </c>
      <c r="K223" s="323" t="s">
        <v>1021</v>
      </c>
      <c r="L223" s="261"/>
      <c r="M223" s="263"/>
      <c r="N223" s="263"/>
      <c r="O223" s="261"/>
      <c r="S223" s="265">
        <v>22</v>
      </c>
    </row>
    <row r="224" spans="1:19" s="265" customFormat="1" ht="15.95" customHeight="1">
      <c r="A224" s="256"/>
      <c r="B224" s="257">
        <v>42</v>
      </c>
      <c r="C224" s="258"/>
      <c r="D224" s="325" t="s">
        <v>1001</v>
      </c>
      <c r="E224" s="231" t="s">
        <v>122</v>
      </c>
      <c r="F224" s="232" t="s">
        <v>202</v>
      </c>
      <c r="G224" s="260"/>
      <c r="H224" s="256"/>
      <c r="I224" s="261"/>
      <c r="J224" s="326" t="s">
        <v>1016</v>
      </c>
      <c r="K224" s="323" t="s">
        <v>1020</v>
      </c>
      <c r="L224" s="261"/>
      <c r="M224" s="263"/>
      <c r="N224" s="263"/>
      <c r="O224" s="261"/>
      <c r="S224" s="265">
        <v>23</v>
      </c>
    </row>
    <row r="225" spans="1:19" s="265" customFormat="1" ht="15.95" customHeight="1">
      <c r="A225" s="256"/>
      <c r="B225" s="257">
        <v>43</v>
      </c>
      <c r="C225" s="258"/>
      <c r="D225" s="325" t="s">
        <v>1002</v>
      </c>
      <c r="E225" s="231" t="s">
        <v>1003</v>
      </c>
      <c r="F225" s="232" t="s">
        <v>59</v>
      </c>
      <c r="G225" s="260"/>
      <c r="H225" s="256"/>
      <c r="I225" s="261"/>
      <c r="J225" s="326" t="s">
        <v>1016</v>
      </c>
      <c r="K225" s="323" t="s">
        <v>1017</v>
      </c>
      <c r="L225" s="261"/>
      <c r="M225" s="263"/>
      <c r="N225" s="263"/>
      <c r="O225" s="261"/>
      <c r="S225" s="265">
        <v>24</v>
      </c>
    </row>
    <row r="226" spans="1:19" s="265" customFormat="1" ht="15.95" customHeight="1">
      <c r="A226" s="256"/>
      <c r="B226" s="257">
        <v>44</v>
      </c>
      <c r="C226" s="258"/>
      <c r="D226" s="325" t="s">
        <v>1004</v>
      </c>
      <c r="E226" s="231" t="s">
        <v>167</v>
      </c>
      <c r="F226" s="232" t="s">
        <v>134</v>
      </c>
      <c r="G226" s="260"/>
      <c r="H226" s="256"/>
      <c r="I226" s="261"/>
      <c r="J226" s="326" t="s">
        <v>1016</v>
      </c>
      <c r="K226" s="323" t="s">
        <v>1022</v>
      </c>
      <c r="L226" s="261"/>
      <c r="M226" s="263"/>
      <c r="N226" s="263"/>
      <c r="O226" s="261"/>
      <c r="S226" s="265">
        <v>25</v>
      </c>
    </row>
    <row r="227" spans="1:19" s="265" customFormat="1" ht="15.95" customHeight="1">
      <c r="A227" s="256"/>
      <c r="B227" s="257">
        <v>45</v>
      </c>
      <c r="C227" s="258"/>
      <c r="D227" s="325" t="s">
        <v>1005</v>
      </c>
      <c r="E227" s="231" t="s">
        <v>1006</v>
      </c>
      <c r="F227" s="232" t="s">
        <v>920</v>
      </c>
      <c r="G227" s="260"/>
      <c r="H227" s="256"/>
      <c r="I227" s="261"/>
      <c r="J227" s="326" t="s">
        <v>1016</v>
      </c>
      <c r="K227" s="323" t="s">
        <v>1023</v>
      </c>
      <c r="L227" s="261"/>
      <c r="M227" s="263"/>
      <c r="N227" s="263"/>
      <c r="O227" s="261"/>
      <c r="S227" s="265">
        <v>26</v>
      </c>
    </row>
    <row r="228" spans="1:19" s="265" customFormat="1" ht="15.95" customHeight="1">
      <c r="A228" s="256"/>
      <c r="B228" s="257">
        <v>46</v>
      </c>
      <c r="C228" s="258"/>
      <c r="D228" s="325" t="s">
        <v>1007</v>
      </c>
      <c r="E228" s="231" t="s">
        <v>1008</v>
      </c>
      <c r="F228" s="232" t="s">
        <v>866</v>
      </c>
      <c r="G228" s="260"/>
      <c r="H228" s="256"/>
      <c r="I228" s="261"/>
      <c r="J228" s="326" t="s">
        <v>1016</v>
      </c>
      <c r="K228" s="323" t="s">
        <v>1020</v>
      </c>
      <c r="L228" s="261"/>
      <c r="M228" s="263"/>
      <c r="N228" s="263"/>
      <c r="O228" s="261"/>
      <c r="S228" s="265">
        <v>27</v>
      </c>
    </row>
    <row r="229" spans="1:19" s="265" customFormat="1" ht="15.95" customHeight="1">
      <c r="A229" s="256"/>
      <c r="B229" s="257">
        <v>47</v>
      </c>
      <c r="C229" s="258"/>
      <c r="D229" s="325" t="s">
        <v>1009</v>
      </c>
      <c r="E229" s="231" t="s">
        <v>343</v>
      </c>
      <c r="F229" s="232" t="s">
        <v>64</v>
      </c>
      <c r="G229" s="260"/>
      <c r="H229" s="256"/>
      <c r="I229" s="261"/>
      <c r="J229" s="326" t="s">
        <v>1016</v>
      </c>
      <c r="K229" s="323" t="s">
        <v>1019</v>
      </c>
      <c r="L229" s="261"/>
      <c r="M229" s="263"/>
      <c r="N229" s="263"/>
      <c r="O229" s="261"/>
      <c r="S229" s="265">
        <v>28</v>
      </c>
    </row>
    <row r="230" spans="1:19" s="265" customFormat="1" ht="15.95" customHeight="1">
      <c r="A230" s="256"/>
      <c r="B230" s="257">
        <v>48</v>
      </c>
      <c r="C230" s="258"/>
      <c r="D230" s="325" t="s">
        <v>1010</v>
      </c>
      <c r="E230" s="231" t="s">
        <v>123</v>
      </c>
      <c r="F230" s="232" t="s">
        <v>45</v>
      </c>
      <c r="G230" s="260"/>
      <c r="H230" s="256"/>
      <c r="I230" s="261"/>
      <c r="J230" s="326" t="s">
        <v>1016</v>
      </c>
      <c r="K230" s="323" t="s">
        <v>1019</v>
      </c>
      <c r="L230" s="261"/>
      <c r="M230" s="263"/>
      <c r="N230" s="263"/>
      <c r="O230" s="261"/>
      <c r="S230" s="265">
        <v>29</v>
      </c>
    </row>
    <row r="231" spans="1:19" s="255" customFormat="1" ht="20.100000000000001" customHeight="1">
      <c r="A231" s="246"/>
      <c r="B231" s="324" t="s">
        <v>1032</v>
      </c>
      <c r="C231" s="248"/>
      <c r="D231" s="322" t="s">
        <v>1024</v>
      </c>
      <c r="E231" s="267"/>
      <c r="F231" s="250"/>
      <c r="G231" s="321"/>
      <c r="H231" s="249"/>
      <c r="I231" s="251"/>
      <c r="J231" s="249"/>
      <c r="K231" s="252"/>
      <c r="L231" s="251"/>
      <c r="M231" s="253"/>
      <c r="N231" s="254"/>
      <c r="O231" s="253"/>
    </row>
    <row r="232" spans="1:19" s="265" customFormat="1" ht="15.95" customHeight="1">
      <c r="A232" s="256"/>
      <c r="B232" s="257">
        <v>49</v>
      </c>
      <c r="C232" s="258"/>
      <c r="D232" s="325" t="s">
        <v>951</v>
      </c>
      <c r="E232" s="231" t="s">
        <v>76</v>
      </c>
      <c r="F232" s="232" t="s">
        <v>75</v>
      </c>
      <c r="G232" s="260"/>
      <c r="H232" s="256"/>
      <c r="I232" s="261"/>
      <c r="J232" s="326" t="s">
        <v>952</v>
      </c>
      <c r="K232" s="323" t="s">
        <v>1017</v>
      </c>
      <c r="L232" s="261"/>
      <c r="M232" s="263"/>
      <c r="N232" s="263"/>
      <c r="O232" s="261"/>
      <c r="S232" s="265">
        <v>30</v>
      </c>
    </row>
    <row r="233" spans="1:19" s="265" customFormat="1" ht="15.95" customHeight="1">
      <c r="A233" s="256"/>
      <c r="B233" s="257">
        <v>50</v>
      </c>
      <c r="C233" s="258"/>
      <c r="D233" s="325" t="s">
        <v>1025</v>
      </c>
      <c r="E233" s="231" t="s">
        <v>907</v>
      </c>
      <c r="F233" s="232" t="s">
        <v>11</v>
      </c>
      <c r="G233" s="260"/>
      <c r="H233" s="256"/>
      <c r="I233" s="261"/>
      <c r="J233" s="326" t="s">
        <v>1030</v>
      </c>
      <c r="K233" s="323" t="s">
        <v>1021</v>
      </c>
      <c r="L233" s="261"/>
      <c r="M233" s="263"/>
      <c r="N233" s="263"/>
      <c r="O233" s="261"/>
      <c r="S233" s="265">
        <v>31</v>
      </c>
    </row>
    <row r="234" spans="1:19" s="265" customFormat="1" ht="15.95" customHeight="1">
      <c r="A234" s="256"/>
      <c r="B234" s="257">
        <v>51</v>
      </c>
      <c r="C234" s="258"/>
      <c r="D234" s="325" t="s">
        <v>1026</v>
      </c>
      <c r="E234" s="231" t="s">
        <v>180</v>
      </c>
      <c r="F234" s="232" t="s">
        <v>82</v>
      </c>
      <c r="G234" s="260"/>
      <c r="H234" s="256"/>
      <c r="I234" s="261"/>
      <c r="J234" s="326" t="s">
        <v>1030</v>
      </c>
      <c r="K234" s="323" t="s">
        <v>1021</v>
      </c>
      <c r="L234" s="261"/>
      <c r="M234" s="263"/>
      <c r="N234" s="263"/>
      <c r="O234" s="261"/>
      <c r="S234" s="265">
        <v>32</v>
      </c>
    </row>
    <row r="235" spans="1:19" s="265" customFormat="1" ht="15.95" customHeight="1">
      <c r="A235" s="256"/>
      <c r="B235" s="257">
        <v>52</v>
      </c>
      <c r="C235" s="258"/>
      <c r="D235" s="325" t="s">
        <v>1027</v>
      </c>
      <c r="E235" s="231" t="s">
        <v>1028</v>
      </c>
      <c r="F235" s="232" t="s">
        <v>1029</v>
      </c>
      <c r="G235" s="260"/>
      <c r="H235" s="256"/>
      <c r="I235" s="261"/>
      <c r="J235" s="326" t="s">
        <v>1030</v>
      </c>
      <c r="K235" s="323" t="s">
        <v>1021</v>
      </c>
      <c r="L235" s="261"/>
      <c r="M235" s="263"/>
      <c r="N235" s="263"/>
      <c r="O235" s="261"/>
      <c r="S235" s="265">
        <v>33</v>
      </c>
    </row>
    <row r="236" spans="1:19" s="255" customFormat="1" ht="20.100000000000001" customHeight="1">
      <c r="A236" s="246"/>
      <c r="B236" s="324" t="s">
        <v>1031</v>
      </c>
      <c r="C236" s="248"/>
      <c r="D236" s="322" t="s">
        <v>1035</v>
      </c>
      <c r="E236" s="267"/>
      <c r="F236" s="250"/>
      <c r="G236" s="321"/>
      <c r="H236" s="249"/>
      <c r="I236" s="251"/>
      <c r="J236" s="249"/>
      <c r="K236" s="252"/>
      <c r="L236" s="251"/>
      <c r="M236" s="253"/>
      <c r="N236" s="254"/>
      <c r="O236" s="253"/>
    </row>
    <row r="237" spans="1:19" s="265" customFormat="1" ht="15.95" customHeight="1">
      <c r="A237" s="256"/>
      <c r="B237" s="257">
        <v>53</v>
      </c>
      <c r="C237" s="258"/>
      <c r="D237" s="325" t="s">
        <v>1036</v>
      </c>
      <c r="E237" s="231" t="s">
        <v>150</v>
      </c>
      <c r="F237" s="232" t="s">
        <v>132</v>
      </c>
      <c r="G237" s="260"/>
      <c r="H237" s="256"/>
      <c r="I237" s="261"/>
      <c r="J237" s="326" t="s">
        <v>987</v>
      </c>
      <c r="K237" s="323" t="s">
        <v>1117</v>
      </c>
      <c r="L237" s="261"/>
      <c r="M237" s="263"/>
      <c r="N237" s="263"/>
      <c r="O237" s="261"/>
      <c r="Q237" s="265">
        <v>1</v>
      </c>
      <c r="S237" s="265">
        <v>34</v>
      </c>
    </row>
    <row r="238" spans="1:19" s="265" customFormat="1" ht="15.95" customHeight="1">
      <c r="A238" s="256"/>
      <c r="B238" s="257">
        <v>54</v>
      </c>
      <c r="C238" s="258"/>
      <c r="D238" s="325" t="s">
        <v>1037</v>
      </c>
      <c r="E238" s="231" t="s">
        <v>859</v>
      </c>
      <c r="F238" s="232" t="s">
        <v>43</v>
      </c>
      <c r="G238" s="260"/>
      <c r="H238" s="256"/>
      <c r="I238" s="261"/>
      <c r="J238" s="326" t="s">
        <v>987</v>
      </c>
      <c r="K238" s="323" t="s">
        <v>1118</v>
      </c>
      <c r="L238" s="261"/>
      <c r="M238" s="263"/>
      <c r="N238" s="263"/>
      <c r="O238" s="261"/>
      <c r="Q238" s="265">
        <v>2</v>
      </c>
      <c r="S238" s="265">
        <v>35</v>
      </c>
    </row>
    <row r="239" spans="1:19" s="265" customFormat="1" ht="15.95" customHeight="1">
      <c r="A239" s="256"/>
      <c r="B239" s="257">
        <v>55</v>
      </c>
      <c r="C239" s="258"/>
      <c r="D239" s="325" t="s">
        <v>1038</v>
      </c>
      <c r="E239" s="231" t="s">
        <v>1039</v>
      </c>
      <c r="F239" s="232" t="s">
        <v>152</v>
      </c>
      <c r="G239" s="260"/>
      <c r="H239" s="256"/>
      <c r="I239" s="261"/>
      <c r="J239" s="326" t="s">
        <v>1011</v>
      </c>
      <c r="K239" s="323" t="s">
        <v>1118</v>
      </c>
      <c r="L239" s="261"/>
      <c r="M239" s="263"/>
      <c r="N239" s="263"/>
      <c r="O239" s="261"/>
      <c r="Q239" s="265">
        <v>3</v>
      </c>
      <c r="S239" s="265">
        <v>36</v>
      </c>
    </row>
    <row r="240" spans="1:19" s="265" customFormat="1" ht="15.95" customHeight="1">
      <c r="A240" s="256"/>
      <c r="B240" s="257">
        <v>56</v>
      </c>
      <c r="C240" s="258"/>
      <c r="D240" s="325" t="s">
        <v>1040</v>
      </c>
      <c r="E240" s="231" t="s">
        <v>1041</v>
      </c>
      <c r="F240" s="232" t="s">
        <v>170</v>
      </c>
      <c r="G240" s="260"/>
      <c r="H240" s="256"/>
      <c r="I240" s="261"/>
      <c r="J240" s="326" t="s">
        <v>1012</v>
      </c>
      <c r="K240" s="323" t="s">
        <v>1118</v>
      </c>
      <c r="L240" s="261"/>
      <c r="M240" s="263"/>
      <c r="N240" s="263"/>
      <c r="O240" s="261"/>
      <c r="Q240" s="265">
        <v>4</v>
      </c>
      <c r="S240" s="265">
        <v>37</v>
      </c>
    </row>
    <row r="241" spans="1:19" s="265" customFormat="1" ht="15.95" customHeight="1">
      <c r="A241" s="256"/>
      <c r="B241" s="257">
        <v>57</v>
      </c>
      <c r="C241" s="258"/>
      <c r="D241" s="325" t="s">
        <v>1042</v>
      </c>
      <c r="E241" s="231" t="s">
        <v>858</v>
      </c>
      <c r="F241" s="232" t="s">
        <v>46</v>
      </c>
      <c r="G241" s="260"/>
      <c r="H241" s="256"/>
      <c r="I241" s="261"/>
      <c r="J241" s="326" t="s">
        <v>1112</v>
      </c>
      <c r="K241" s="323" t="s">
        <v>1118</v>
      </c>
      <c r="L241" s="261"/>
      <c r="M241" s="263"/>
      <c r="N241" s="263"/>
      <c r="O241" s="261"/>
      <c r="Q241" s="265">
        <v>5</v>
      </c>
      <c r="S241" s="265">
        <v>38</v>
      </c>
    </row>
    <row r="242" spans="1:19" s="265" customFormat="1" ht="15.95" customHeight="1">
      <c r="A242" s="256"/>
      <c r="B242" s="257">
        <v>58</v>
      </c>
      <c r="C242" s="258"/>
      <c r="D242" s="325" t="s">
        <v>1043</v>
      </c>
      <c r="E242" s="231" t="s">
        <v>1044</v>
      </c>
      <c r="F242" s="232" t="s">
        <v>67</v>
      </c>
      <c r="G242" s="260"/>
      <c r="H242" s="256"/>
      <c r="I242" s="261"/>
      <c r="J242" s="326" t="s">
        <v>1112</v>
      </c>
      <c r="K242" s="323" t="s">
        <v>1119</v>
      </c>
      <c r="L242" s="261"/>
      <c r="M242" s="263"/>
      <c r="N242" s="263"/>
      <c r="O242" s="261"/>
      <c r="Q242" s="265">
        <v>6</v>
      </c>
      <c r="S242" s="265">
        <v>39</v>
      </c>
    </row>
    <row r="243" spans="1:19" s="265" customFormat="1" ht="15.95" customHeight="1">
      <c r="A243" s="256"/>
      <c r="B243" s="257">
        <v>59</v>
      </c>
      <c r="C243" s="258"/>
      <c r="D243" s="325" t="s">
        <v>1045</v>
      </c>
      <c r="E243" s="231" t="s">
        <v>1046</v>
      </c>
      <c r="F243" s="232" t="s">
        <v>862</v>
      </c>
      <c r="G243" s="260"/>
      <c r="H243" s="256"/>
      <c r="I243" s="261"/>
      <c r="J243" s="326" t="s">
        <v>1112</v>
      </c>
      <c r="K243" s="323" t="s">
        <v>1118</v>
      </c>
      <c r="L243" s="261"/>
      <c r="M243" s="263"/>
      <c r="N243" s="263"/>
      <c r="O243" s="261"/>
      <c r="Q243" s="265">
        <v>7</v>
      </c>
      <c r="S243" s="265">
        <v>40</v>
      </c>
    </row>
    <row r="244" spans="1:19" s="265" customFormat="1" ht="15.95" customHeight="1">
      <c r="A244" s="256"/>
      <c r="B244" s="257">
        <v>60</v>
      </c>
      <c r="C244" s="258"/>
      <c r="D244" s="325" t="s">
        <v>1047</v>
      </c>
      <c r="E244" s="231" t="s">
        <v>854</v>
      </c>
      <c r="F244" s="232" t="s">
        <v>47</v>
      </c>
      <c r="G244" s="260"/>
      <c r="H244" s="256"/>
      <c r="I244" s="261"/>
      <c r="J244" s="326" t="s">
        <v>1112</v>
      </c>
      <c r="K244" s="323" t="s">
        <v>1118</v>
      </c>
      <c r="L244" s="261"/>
      <c r="M244" s="263"/>
      <c r="N244" s="263"/>
      <c r="O244" s="261"/>
      <c r="Q244" s="265">
        <v>8</v>
      </c>
      <c r="S244" s="265">
        <v>41</v>
      </c>
    </row>
    <row r="245" spans="1:19" s="265" customFormat="1" ht="15.95" customHeight="1">
      <c r="A245" s="256"/>
      <c r="B245" s="257">
        <v>61</v>
      </c>
      <c r="C245" s="258"/>
      <c r="D245" s="325" t="s">
        <v>930</v>
      </c>
      <c r="E245" s="231" t="s">
        <v>931</v>
      </c>
      <c r="F245" s="232" t="s">
        <v>166</v>
      </c>
      <c r="G245" s="260"/>
      <c r="H245" s="256"/>
      <c r="I245" s="261"/>
      <c r="J245" s="326" t="s">
        <v>944</v>
      </c>
      <c r="K245" s="323" t="s">
        <v>1118</v>
      </c>
      <c r="L245" s="261"/>
      <c r="M245" s="263"/>
      <c r="N245" s="263"/>
      <c r="O245" s="261"/>
      <c r="Q245" s="265">
        <v>9</v>
      </c>
      <c r="S245" s="265">
        <v>42</v>
      </c>
    </row>
    <row r="246" spans="1:19" s="265" customFormat="1" ht="15.95" customHeight="1">
      <c r="A246" s="256"/>
      <c r="B246" s="257">
        <v>62</v>
      </c>
      <c r="C246" s="258"/>
      <c r="D246" s="325" t="s">
        <v>932</v>
      </c>
      <c r="E246" s="231" t="s">
        <v>933</v>
      </c>
      <c r="F246" s="232" t="s">
        <v>927</v>
      </c>
      <c r="G246" s="260"/>
      <c r="H246" s="256"/>
      <c r="I246" s="261"/>
      <c r="J246" s="326" t="s">
        <v>944</v>
      </c>
      <c r="K246" s="323" t="s">
        <v>1118</v>
      </c>
      <c r="L246" s="261"/>
      <c r="M246" s="263"/>
      <c r="N246" s="263"/>
      <c r="O246" s="261"/>
      <c r="Q246" s="265">
        <v>10</v>
      </c>
      <c r="S246" s="265">
        <v>43</v>
      </c>
    </row>
    <row r="247" spans="1:19" s="265" customFormat="1" ht="15.95" customHeight="1">
      <c r="A247" s="256"/>
      <c r="B247" s="257">
        <v>63</v>
      </c>
      <c r="C247" s="258"/>
      <c r="D247" s="325" t="s">
        <v>934</v>
      </c>
      <c r="E247" s="231" t="s">
        <v>113</v>
      </c>
      <c r="F247" s="232" t="s">
        <v>853</v>
      </c>
      <c r="G247" s="260"/>
      <c r="H247" s="256"/>
      <c r="I247" s="261"/>
      <c r="J247" s="326" t="s">
        <v>944</v>
      </c>
      <c r="K247" s="323" t="s">
        <v>1118</v>
      </c>
      <c r="L247" s="261"/>
      <c r="M247" s="263"/>
      <c r="N247" s="263"/>
      <c r="O247" s="261"/>
      <c r="Q247" s="265">
        <v>11</v>
      </c>
      <c r="S247" s="265">
        <v>44</v>
      </c>
    </row>
    <row r="248" spans="1:19" s="265" customFormat="1" ht="15.95" customHeight="1">
      <c r="A248" s="256"/>
      <c r="B248" s="257">
        <v>64</v>
      </c>
      <c r="C248" s="258"/>
      <c r="D248" s="325" t="s">
        <v>935</v>
      </c>
      <c r="E248" s="231" t="s">
        <v>936</v>
      </c>
      <c r="F248" s="232" t="s">
        <v>127</v>
      </c>
      <c r="G248" s="260"/>
      <c r="H248" s="256"/>
      <c r="I248" s="261"/>
      <c r="J248" s="326" t="s">
        <v>944</v>
      </c>
      <c r="K248" s="323" t="s">
        <v>1118</v>
      </c>
      <c r="L248" s="261"/>
      <c r="M248" s="263"/>
      <c r="N248" s="263"/>
      <c r="O248" s="261"/>
      <c r="Q248" s="265">
        <v>12</v>
      </c>
      <c r="S248" s="265">
        <v>45</v>
      </c>
    </row>
    <row r="249" spans="1:19" s="265" customFormat="1" ht="15.95" customHeight="1">
      <c r="A249" s="256"/>
      <c r="B249" s="257">
        <v>65</v>
      </c>
      <c r="C249" s="258"/>
      <c r="D249" s="325" t="s">
        <v>937</v>
      </c>
      <c r="E249" s="231" t="s">
        <v>938</v>
      </c>
      <c r="F249" s="232" t="s">
        <v>134</v>
      </c>
      <c r="G249" s="260"/>
      <c r="H249" s="256"/>
      <c r="I249" s="261"/>
      <c r="J249" s="326" t="s">
        <v>944</v>
      </c>
      <c r="K249" s="323" t="s">
        <v>1118</v>
      </c>
      <c r="L249" s="261"/>
      <c r="M249" s="263"/>
      <c r="N249" s="263"/>
      <c r="O249" s="261"/>
      <c r="Q249" s="265">
        <v>13</v>
      </c>
      <c r="S249" s="265">
        <v>46</v>
      </c>
    </row>
    <row r="250" spans="1:19" s="265" customFormat="1" ht="15.95" customHeight="1">
      <c r="A250" s="256"/>
      <c r="B250" s="257">
        <v>66</v>
      </c>
      <c r="C250" s="258"/>
      <c r="D250" s="325" t="s">
        <v>940</v>
      </c>
      <c r="E250" s="231" t="s">
        <v>941</v>
      </c>
      <c r="F250" s="232" t="s">
        <v>302</v>
      </c>
      <c r="G250" s="260"/>
      <c r="H250" s="256"/>
      <c r="I250" s="261"/>
      <c r="J250" s="326" t="s">
        <v>944</v>
      </c>
      <c r="K250" s="323" t="s">
        <v>1118</v>
      </c>
      <c r="L250" s="261"/>
      <c r="M250" s="263"/>
      <c r="N250" s="263"/>
      <c r="O250" s="261"/>
      <c r="Q250" s="265">
        <v>14</v>
      </c>
      <c r="S250" s="265">
        <v>47</v>
      </c>
    </row>
    <row r="251" spans="1:19" s="265" customFormat="1" ht="15.95" customHeight="1">
      <c r="A251" s="256"/>
      <c r="B251" s="257">
        <v>67</v>
      </c>
      <c r="C251" s="258"/>
      <c r="D251" s="325" t="s">
        <v>942</v>
      </c>
      <c r="E251" s="231" t="s">
        <v>810</v>
      </c>
      <c r="F251" s="232" t="s">
        <v>926</v>
      </c>
      <c r="G251" s="260"/>
      <c r="H251" s="256"/>
      <c r="I251" s="261"/>
      <c r="J251" s="326" t="s">
        <v>944</v>
      </c>
      <c r="K251" s="323" t="s">
        <v>1118</v>
      </c>
      <c r="L251" s="261"/>
      <c r="M251" s="263"/>
      <c r="N251" s="263"/>
      <c r="O251" s="261"/>
      <c r="Q251" s="265">
        <v>15</v>
      </c>
      <c r="S251" s="265">
        <v>48</v>
      </c>
    </row>
    <row r="252" spans="1:19" s="265" customFormat="1" ht="15.95" customHeight="1">
      <c r="A252" s="256"/>
      <c r="B252" s="257">
        <v>68</v>
      </c>
      <c r="C252" s="258"/>
      <c r="D252" s="325" t="s">
        <v>943</v>
      </c>
      <c r="E252" s="231" t="s">
        <v>37</v>
      </c>
      <c r="F252" s="232" t="s">
        <v>385</v>
      </c>
      <c r="G252" s="260"/>
      <c r="H252" s="256"/>
      <c r="I252" s="261"/>
      <c r="J252" s="326" t="s">
        <v>944</v>
      </c>
      <c r="K252" s="323" t="s">
        <v>1118</v>
      </c>
      <c r="L252" s="261"/>
      <c r="M252" s="263"/>
      <c r="N252" s="263"/>
      <c r="O252" s="261"/>
      <c r="Q252" s="265">
        <v>16</v>
      </c>
      <c r="S252" s="265">
        <v>49</v>
      </c>
    </row>
    <row r="253" spans="1:19" s="265" customFormat="1" ht="15.95" customHeight="1">
      <c r="A253" s="256"/>
      <c r="B253" s="257">
        <v>69</v>
      </c>
      <c r="C253" s="258"/>
      <c r="D253" s="380" t="s">
        <v>1048</v>
      </c>
      <c r="E253" s="231" t="s">
        <v>1049</v>
      </c>
      <c r="F253" s="232" t="s">
        <v>132</v>
      </c>
      <c r="G253" s="260"/>
      <c r="H253" s="256"/>
      <c r="I253" s="261"/>
      <c r="J253" s="326" t="s">
        <v>1013</v>
      </c>
      <c r="K253" s="323" t="s">
        <v>1118</v>
      </c>
      <c r="L253" s="261"/>
      <c r="M253" s="263"/>
      <c r="N253" s="263"/>
      <c r="O253" s="261"/>
      <c r="Q253" s="265">
        <v>17</v>
      </c>
      <c r="S253" s="265">
        <v>50</v>
      </c>
    </row>
    <row r="254" spans="1:19" s="265" customFormat="1" ht="15.95" customHeight="1">
      <c r="A254" s="256"/>
      <c r="B254" s="257">
        <v>70</v>
      </c>
      <c r="C254" s="258"/>
      <c r="D254" s="325" t="s">
        <v>1050</v>
      </c>
      <c r="E254" s="231" t="s">
        <v>1051</v>
      </c>
      <c r="F254" s="232" t="s">
        <v>166</v>
      </c>
      <c r="G254" s="260"/>
      <c r="H254" s="256"/>
      <c r="I254" s="261"/>
      <c r="J254" s="326" t="s">
        <v>1013</v>
      </c>
      <c r="K254" s="323" t="s">
        <v>1118</v>
      </c>
      <c r="L254" s="261"/>
      <c r="M254" s="263"/>
      <c r="N254" s="263"/>
      <c r="O254" s="261"/>
      <c r="Q254" s="265">
        <v>18</v>
      </c>
      <c r="S254" s="265">
        <v>51</v>
      </c>
    </row>
    <row r="255" spans="1:19" s="265" customFormat="1" ht="15.95" customHeight="1">
      <c r="A255" s="256"/>
      <c r="B255" s="257">
        <v>71</v>
      </c>
      <c r="C255" s="258"/>
      <c r="D255" s="325" t="s">
        <v>1052</v>
      </c>
      <c r="E255" s="231" t="s">
        <v>864</v>
      </c>
      <c r="F255" s="232" t="s">
        <v>108</v>
      </c>
      <c r="G255" s="260"/>
      <c r="H255" s="256"/>
      <c r="I255" s="261"/>
      <c r="J255" s="326" t="s">
        <v>1013</v>
      </c>
      <c r="K255" s="323" t="s">
        <v>1125</v>
      </c>
      <c r="L255" s="261"/>
      <c r="M255" s="263"/>
      <c r="N255" s="263"/>
      <c r="O255" s="261"/>
      <c r="Q255" s="265">
        <v>19</v>
      </c>
      <c r="S255" s="265">
        <v>52</v>
      </c>
    </row>
    <row r="256" spans="1:19" s="265" customFormat="1" ht="15.95" customHeight="1">
      <c r="A256" s="256"/>
      <c r="B256" s="257">
        <v>72</v>
      </c>
      <c r="C256" s="258"/>
      <c r="D256" s="325" t="s">
        <v>1053</v>
      </c>
      <c r="E256" s="231" t="s">
        <v>348</v>
      </c>
      <c r="F256" s="232" t="s">
        <v>144</v>
      </c>
      <c r="G256" s="260"/>
      <c r="H256" s="256"/>
      <c r="I256" s="261"/>
      <c r="J256" s="326" t="s">
        <v>1013</v>
      </c>
      <c r="K256" s="323" t="s">
        <v>1120</v>
      </c>
      <c r="L256" s="261"/>
      <c r="M256" s="263"/>
      <c r="N256" s="263"/>
      <c r="O256" s="261"/>
      <c r="Q256" s="265">
        <v>20</v>
      </c>
      <c r="S256" s="265">
        <v>53</v>
      </c>
    </row>
    <row r="257" spans="1:19" s="265" customFormat="1" ht="15.95" customHeight="1">
      <c r="A257" s="256"/>
      <c r="B257" s="257">
        <v>73</v>
      </c>
      <c r="C257" s="258"/>
      <c r="D257" s="325" t="s">
        <v>1054</v>
      </c>
      <c r="E257" s="231" t="s">
        <v>1055</v>
      </c>
      <c r="F257" s="232" t="s">
        <v>107</v>
      </c>
      <c r="G257" s="260"/>
      <c r="H257" s="256"/>
      <c r="I257" s="261"/>
      <c r="J257" s="326" t="s">
        <v>1113</v>
      </c>
      <c r="K257" s="323" t="s">
        <v>1118</v>
      </c>
      <c r="L257" s="261"/>
      <c r="M257" s="263"/>
      <c r="N257" s="263"/>
      <c r="O257" s="261"/>
      <c r="Q257" s="265">
        <v>21</v>
      </c>
      <c r="S257" s="265">
        <v>54</v>
      </c>
    </row>
    <row r="258" spans="1:19" s="265" customFormat="1" ht="15.95" customHeight="1">
      <c r="A258" s="256"/>
      <c r="B258" s="257">
        <v>74</v>
      </c>
      <c r="C258" s="258"/>
      <c r="D258" s="325" t="s">
        <v>1056</v>
      </c>
      <c r="E258" s="231" t="s">
        <v>1057</v>
      </c>
      <c r="F258" s="232" t="s">
        <v>82</v>
      </c>
      <c r="G258" s="260"/>
      <c r="H258" s="256"/>
      <c r="I258" s="261"/>
      <c r="J258" s="326" t="s">
        <v>1113</v>
      </c>
      <c r="K258" s="323" t="s">
        <v>1118</v>
      </c>
      <c r="L258" s="261"/>
      <c r="M258" s="263"/>
      <c r="N258" s="263"/>
      <c r="O258" s="261"/>
      <c r="Q258" s="265">
        <v>22</v>
      </c>
      <c r="S258" s="265">
        <v>55</v>
      </c>
    </row>
    <row r="259" spans="1:19" s="265" customFormat="1" ht="15.95" customHeight="1">
      <c r="A259" s="256"/>
      <c r="B259" s="257">
        <v>75</v>
      </c>
      <c r="C259" s="258"/>
      <c r="D259" s="325" t="s">
        <v>1058</v>
      </c>
      <c r="E259" s="231" t="s">
        <v>37</v>
      </c>
      <c r="F259" s="232" t="s">
        <v>100</v>
      </c>
      <c r="G259" s="260"/>
      <c r="H259" s="256"/>
      <c r="I259" s="261"/>
      <c r="J259" s="326" t="s">
        <v>1113</v>
      </c>
      <c r="K259" s="323" t="s">
        <v>1022</v>
      </c>
      <c r="L259" s="261"/>
      <c r="M259" s="263"/>
      <c r="N259" s="263"/>
      <c r="O259" s="261"/>
      <c r="Q259" s="265">
        <v>23</v>
      </c>
      <c r="S259" s="265">
        <v>56</v>
      </c>
    </row>
    <row r="260" spans="1:19" s="265" customFormat="1" ht="15.95" customHeight="1">
      <c r="A260" s="256"/>
      <c r="B260" s="257">
        <v>76</v>
      </c>
      <c r="C260" s="258"/>
      <c r="D260" s="325" t="s">
        <v>1059</v>
      </c>
      <c r="E260" s="231" t="s">
        <v>1060</v>
      </c>
      <c r="F260" s="232" t="s">
        <v>48</v>
      </c>
      <c r="G260" s="260"/>
      <c r="H260" s="256"/>
      <c r="I260" s="261"/>
      <c r="J260" s="326" t="s">
        <v>1114</v>
      </c>
      <c r="K260" s="323" t="s">
        <v>1118</v>
      </c>
      <c r="L260" s="261"/>
      <c r="M260" s="263"/>
      <c r="N260" s="263"/>
      <c r="O260" s="261"/>
      <c r="Q260" s="265">
        <v>24</v>
      </c>
      <c r="S260" s="265">
        <v>57</v>
      </c>
    </row>
    <row r="261" spans="1:19" s="265" customFormat="1" ht="15.95" customHeight="1">
      <c r="A261" s="256"/>
      <c r="B261" s="257">
        <v>77</v>
      </c>
      <c r="C261" s="258"/>
      <c r="D261" s="325" t="s">
        <v>1061</v>
      </c>
      <c r="E261" s="231" t="s">
        <v>1062</v>
      </c>
      <c r="F261" s="232" t="s">
        <v>860</v>
      </c>
      <c r="G261" s="260"/>
      <c r="H261" s="256"/>
      <c r="I261" s="261"/>
      <c r="J261" s="326" t="s">
        <v>1114</v>
      </c>
      <c r="K261" s="323" t="s">
        <v>1118</v>
      </c>
      <c r="L261" s="261"/>
      <c r="M261" s="263"/>
      <c r="N261" s="263"/>
      <c r="O261" s="261"/>
      <c r="Q261" s="265">
        <v>25</v>
      </c>
      <c r="S261" s="265">
        <v>58</v>
      </c>
    </row>
    <row r="262" spans="1:19" s="265" customFormat="1" ht="15.95" customHeight="1">
      <c r="A262" s="256"/>
      <c r="B262" s="257">
        <v>78</v>
      </c>
      <c r="C262" s="258"/>
      <c r="D262" s="325" t="s">
        <v>1063</v>
      </c>
      <c r="E262" s="231" t="s">
        <v>1064</v>
      </c>
      <c r="F262" s="232" t="s">
        <v>99</v>
      </c>
      <c r="G262" s="260"/>
      <c r="H262" s="256"/>
      <c r="I262" s="261"/>
      <c r="J262" s="326" t="s">
        <v>1114</v>
      </c>
      <c r="K262" s="323" t="s">
        <v>1018</v>
      </c>
      <c r="L262" s="261"/>
      <c r="M262" s="263"/>
      <c r="N262" s="263"/>
      <c r="O262" s="261"/>
      <c r="Q262" s="265">
        <v>26</v>
      </c>
      <c r="S262" s="265">
        <v>59</v>
      </c>
    </row>
    <row r="263" spans="1:19" s="265" customFormat="1" ht="15.95" customHeight="1">
      <c r="A263" s="256"/>
      <c r="B263" s="257">
        <v>79</v>
      </c>
      <c r="C263" s="258"/>
      <c r="D263" s="325" t="s">
        <v>1065</v>
      </c>
      <c r="E263" s="231" t="s">
        <v>1066</v>
      </c>
      <c r="F263" s="232" t="s">
        <v>327</v>
      </c>
      <c r="G263" s="260"/>
      <c r="H263" s="256"/>
      <c r="I263" s="261"/>
      <c r="J263" s="326" t="s">
        <v>1114</v>
      </c>
      <c r="K263" s="323" t="s">
        <v>1118</v>
      </c>
      <c r="L263" s="261"/>
      <c r="M263" s="263"/>
      <c r="N263" s="263"/>
      <c r="O263" s="261"/>
      <c r="Q263" s="265">
        <v>27</v>
      </c>
      <c r="S263" s="265">
        <v>60</v>
      </c>
    </row>
    <row r="264" spans="1:19" s="265" customFormat="1" ht="15.95" customHeight="1">
      <c r="A264" s="256"/>
      <c r="B264" s="257">
        <v>80</v>
      </c>
      <c r="C264" s="258"/>
      <c r="D264" s="325" t="s">
        <v>945</v>
      </c>
      <c r="E264" s="231" t="s">
        <v>239</v>
      </c>
      <c r="F264" s="232" t="s">
        <v>168</v>
      </c>
      <c r="G264" s="260"/>
      <c r="H264" s="256"/>
      <c r="I264" s="261"/>
      <c r="J264" s="326" t="s">
        <v>952</v>
      </c>
      <c r="K264" s="323" t="s">
        <v>1118</v>
      </c>
      <c r="L264" s="261"/>
      <c r="M264" s="263"/>
      <c r="N264" s="263"/>
      <c r="O264" s="261"/>
      <c r="Q264" s="265">
        <v>28</v>
      </c>
      <c r="S264" s="265">
        <v>61</v>
      </c>
    </row>
    <row r="265" spans="1:19" s="265" customFormat="1" ht="15.95" customHeight="1">
      <c r="A265" s="256"/>
      <c r="B265" s="257">
        <v>81</v>
      </c>
      <c r="C265" s="258"/>
      <c r="D265" s="325" t="s">
        <v>946</v>
      </c>
      <c r="E265" s="231" t="s">
        <v>947</v>
      </c>
      <c r="F265" s="232" t="s">
        <v>88</v>
      </c>
      <c r="G265" s="260"/>
      <c r="H265" s="256"/>
      <c r="I265" s="261"/>
      <c r="J265" s="326" t="s">
        <v>952</v>
      </c>
      <c r="K265" s="323" t="s">
        <v>1126</v>
      </c>
      <c r="L265" s="261"/>
      <c r="M265" s="263"/>
      <c r="N265" s="263"/>
      <c r="O265" s="261"/>
      <c r="Q265" s="265">
        <v>29</v>
      </c>
      <c r="S265" s="265">
        <v>62</v>
      </c>
    </row>
    <row r="266" spans="1:19" s="265" customFormat="1" ht="15.95" customHeight="1">
      <c r="A266" s="256"/>
      <c r="B266" s="257">
        <v>82</v>
      </c>
      <c r="C266" s="258"/>
      <c r="D266" s="325" t="s">
        <v>948</v>
      </c>
      <c r="E266" s="231" t="s">
        <v>949</v>
      </c>
      <c r="F266" s="232" t="s">
        <v>13</v>
      </c>
      <c r="G266" s="260"/>
      <c r="H266" s="256"/>
      <c r="I266" s="261"/>
      <c r="J266" s="326" t="s">
        <v>952</v>
      </c>
      <c r="K266" s="323" t="s">
        <v>1118</v>
      </c>
      <c r="L266" s="261"/>
      <c r="M266" s="263"/>
      <c r="N266" s="263"/>
      <c r="O266" s="261"/>
      <c r="Q266" s="265">
        <v>30</v>
      </c>
      <c r="S266" s="265">
        <v>63</v>
      </c>
    </row>
    <row r="267" spans="1:19" s="265" customFormat="1" ht="15.95" customHeight="1">
      <c r="A267" s="256"/>
      <c r="B267" s="257">
        <v>83</v>
      </c>
      <c r="C267" s="258"/>
      <c r="D267" s="325" t="s">
        <v>950</v>
      </c>
      <c r="E267" s="231" t="s">
        <v>915</v>
      </c>
      <c r="F267" s="232" t="s">
        <v>13</v>
      </c>
      <c r="G267" s="260"/>
      <c r="H267" s="256"/>
      <c r="I267" s="261"/>
      <c r="J267" s="326" t="s">
        <v>952</v>
      </c>
      <c r="K267" s="323" t="s">
        <v>1118</v>
      </c>
      <c r="L267" s="261"/>
      <c r="M267" s="263"/>
      <c r="N267" s="263"/>
      <c r="O267" s="261"/>
      <c r="Q267" s="265">
        <v>31</v>
      </c>
      <c r="S267" s="265">
        <v>64</v>
      </c>
    </row>
    <row r="268" spans="1:19" s="265" customFormat="1" ht="15.95" customHeight="1">
      <c r="A268" s="256"/>
      <c r="B268" s="257">
        <v>84</v>
      </c>
      <c r="C268" s="258"/>
      <c r="D268" s="325" t="s">
        <v>1067</v>
      </c>
      <c r="E268" s="231" t="s">
        <v>1068</v>
      </c>
      <c r="F268" s="232" t="s">
        <v>11</v>
      </c>
      <c r="G268" s="260"/>
      <c r="H268" s="256"/>
      <c r="I268" s="261"/>
      <c r="J268" s="326" t="s">
        <v>1015</v>
      </c>
      <c r="K268" s="323" t="s">
        <v>1118</v>
      </c>
      <c r="L268" s="261"/>
      <c r="M268" s="263"/>
      <c r="N268" s="263"/>
      <c r="O268" s="261"/>
      <c r="Q268" s="265">
        <v>32</v>
      </c>
      <c r="S268" s="265">
        <v>65</v>
      </c>
    </row>
    <row r="269" spans="1:19" s="265" customFormat="1" ht="15.95" customHeight="1">
      <c r="A269" s="256"/>
      <c r="B269" s="257">
        <v>85</v>
      </c>
      <c r="C269" s="258"/>
      <c r="D269" s="325" t="s">
        <v>1069</v>
      </c>
      <c r="E269" s="231" t="s">
        <v>1070</v>
      </c>
      <c r="F269" s="232" t="s">
        <v>11</v>
      </c>
      <c r="G269" s="260"/>
      <c r="H269" s="256"/>
      <c r="I269" s="261"/>
      <c r="J269" s="326" t="s">
        <v>1015</v>
      </c>
      <c r="K269" s="323" t="s">
        <v>1118</v>
      </c>
      <c r="L269" s="261"/>
      <c r="M269" s="263"/>
      <c r="N269" s="263"/>
      <c r="O269" s="261"/>
      <c r="Q269" s="265">
        <v>33</v>
      </c>
      <c r="S269" s="265">
        <v>66</v>
      </c>
    </row>
    <row r="270" spans="1:19" s="265" customFormat="1" ht="15.95" customHeight="1">
      <c r="A270" s="256"/>
      <c r="B270" s="257">
        <v>86</v>
      </c>
      <c r="C270" s="258"/>
      <c r="D270" s="325" t="s">
        <v>1071</v>
      </c>
      <c r="E270" s="231" t="s">
        <v>237</v>
      </c>
      <c r="F270" s="232" t="s">
        <v>11</v>
      </c>
      <c r="G270" s="260"/>
      <c r="H270" s="256"/>
      <c r="I270" s="261"/>
      <c r="J270" s="326" t="s">
        <v>1015</v>
      </c>
      <c r="K270" s="323" t="s">
        <v>1121</v>
      </c>
      <c r="L270" s="261"/>
      <c r="M270" s="263"/>
      <c r="N270" s="263"/>
      <c r="O270" s="261"/>
      <c r="Q270" s="265">
        <v>34</v>
      </c>
      <c r="S270" s="265">
        <v>67</v>
      </c>
    </row>
    <row r="271" spans="1:19" s="265" customFormat="1" ht="15.95" customHeight="1">
      <c r="A271" s="256"/>
      <c r="B271" s="257">
        <v>87</v>
      </c>
      <c r="C271" s="258"/>
      <c r="D271" s="325" t="s">
        <v>1072</v>
      </c>
      <c r="E271" s="231" t="s">
        <v>1073</v>
      </c>
      <c r="F271" s="232" t="s">
        <v>11</v>
      </c>
      <c r="G271" s="260"/>
      <c r="H271" s="256"/>
      <c r="I271" s="261"/>
      <c r="J271" s="326" t="s">
        <v>1015</v>
      </c>
      <c r="K271" s="323" t="s">
        <v>1118</v>
      </c>
      <c r="L271" s="261"/>
      <c r="M271" s="263"/>
      <c r="N271" s="263"/>
      <c r="O271" s="261"/>
      <c r="Q271" s="265">
        <v>35</v>
      </c>
      <c r="S271" s="265">
        <v>68</v>
      </c>
    </row>
    <row r="272" spans="1:19" s="265" customFormat="1" ht="15.95" customHeight="1">
      <c r="A272" s="256"/>
      <c r="B272" s="257">
        <v>88</v>
      </c>
      <c r="C272" s="258"/>
      <c r="D272" s="325" t="s">
        <v>1074</v>
      </c>
      <c r="E272" s="231" t="s">
        <v>1075</v>
      </c>
      <c r="F272" s="232" t="s">
        <v>11</v>
      </c>
      <c r="G272" s="260"/>
      <c r="H272" s="256"/>
      <c r="I272" s="261"/>
      <c r="J272" s="326" t="s">
        <v>1015</v>
      </c>
      <c r="K272" s="323" t="s">
        <v>1118</v>
      </c>
      <c r="L272" s="261"/>
      <c r="M272" s="263"/>
      <c r="N272" s="263"/>
      <c r="O272" s="261"/>
      <c r="Q272" s="265">
        <v>36</v>
      </c>
      <c r="S272" s="265">
        <v>69</v>
      </c>
    </row>
    <row r="273" spans="1:19" s="265" customFormat="1" ht="15.95" customHeight="1">
      <c r="A273" s="256"/>
      <c r="B273" s="257">
        <v>89</v>
      </c>
      <c r="C273" s="258"/>
      <c r="D273" s="325" t="s">
        <v>1076</v>
      </c>
      <c r="E273" s="231" t="s">
        <v>1077</v>
      </c>
      <c r="F273" s="232" t="s">
        <v>72</v>
      </c>
      <c r="G273" s="260"/>
      <c r="H273" s="256"/>
      <c r="I273" s="261"/>
      <c r="J273" s="326" t="s">
        <v>1015</v>
      </c>
      <c r="K273" s="323" t="s">
        <v>1118</v>
      </c>
      <c r="L273" s="261"/>
      <c r="M273" s="263"/>
      <c r="N273" s="263"/>
      <c r="O273" s="261"/>
      <c r="Q273" s="265">
        <v>37</v>
      </c>
      <c r="S273" s="265">
        <v>70</v>
      </c>
    </row>
    <row r="274" spans="1:19" s="265" customFormat="1" ht="15.95" customHeight="1">
      <c r="A274" s="256"/>
      <c r="B274" s="257">
        <v>90</v>
      </c>
      <c r="C274" s="258"/>
      <c r="D274" s="325" t="s">
        <v>1078</v>
      </c>
      <c r="E274" s="231" t="s">
        <v>122</v>
      </c>
      <c r="F274" s="232" t="s">
        <v>115</v>
      </c>
      <c r="G274" s="260"/>
      <c r="H274" s="256"/>
      <c r="I274" s="261"/>
      <c r="J274" s="326" t="s">
        <v>1015</v>
      </c>
      <c r="K274" s="323" t="s">
        <v>1118</v>
      </c>
      <c r="L274" s="261"/>
      <c r="M274" s="263"/>
      <c r="N274" s="263"/>
      <c r="O274" s="261"/>
      <c r="Q274" s="265">
        <v>38</v>
      </c>
      <c r="S274" s="265">
        <v>71</v>
      </c>
    </row>
    <row r="275" spans="1:19" s="265" customFormat="1" ht="15.95" customHeight="1">
      <c r="A275" s="256"/>
      <c r="B275" s="257">
        <v>91</v>
      </c>
      <c r="C275" s="258"/>
      <c r="D275" s="325" t="s">
        <v>1079</v>
      </c>
      <c r="E275" s="231" t="s">
        <v>1080</v>
      </c>
      <c r="F275" s="232" t="s">
        <v>917</v>
      </c>
      <c r="G275" s="260"/>
      <c r="H275" s="256"/>
      <c r="I275" s="261"/>
      <c r="J275" s="326" t="s">
        <v>1015</v>
      </c>
      <c r="K275" s="323" t="s">
        <v>1118</v>
      </c>
      <c r="L275" s="261"/>
      <c r="M275" s="263"/>
      <c r="N275" s="263"/>
      <c r="O275" s="261"/>
      <c r="Q275" s="265">
        <v>39</v>
      </c>
      <c r="S275" s="265">
        <v>72</v>
      </c>
    </row>
    <row r="276" spans="1:19" s="265" customFormat="1" ht="15.95" customHeight="1">
      <c r="A276" s="256"/>
      <c r="B276" s="257">
        <v>92</v>
      </c>
      <c r="C276" s="258"/>
      <c r="D276" s="325" t="s">
        <v>1081</v>
      </c>
      <c r="E276" s="231" t="s">
        <v>1082</v>
      </c>
      <c r="F276" s="232" t="s">
        <v>134</v>
      </c>
      <c r="G276" s="260"/>
      <c r="H276" s="256"/>
      <c r="I276" s="261"/>
      <c r="J276" s="326" t="s">
        <v>1015</v>
      </c>
      <c r="K276" s="323" t="s">
        <v>1118</v>
      </c>
      <c r="L276" s="261"/>
      <c r="M276" s="263"/>
      <c r="N276" s="263"/>
      <c r="O276" s="261"/>
      <c r="Q276" s="265">
        <v>40</v>
      </c>
      <c r="S276" s="265">
        <v>73</v>
      </c>
    </row>
    <row r="277" spans="1:19" s="265" customFormat="1" ht="15.95" customHeight="1">
      <c r="A277" s="256"/>
      <c r="B277" s="257">
        <v>93</v>
      </c>
      <c r="C277" s="258"/>
      <c r="D277" s="325" t="s">
        <v>1083</v>
      </c>
      <c r="E277" s="231" t="s">
        <v>1084</v>
      </c>
      <c r="F277" s="232" t="s">
        <v>862</v>
      </c>
      <c r="G277" s="260"/>
      <c r="H277" s="256"/>
      <c r="I277" s="261"/>
      <c r="J277" s="326" t="s">
        <v>1015</v>
      </c>
      <c r="K277" s="323" t="s">
        <v>1118</v>
      </c>
      <c r="L277" s="261"/>
      <c r="M277" s="263"/>
      <c r="N277" s="263"/>
      <c r="O277" s="261"/>
      <c r="Q277" s="265">
        <v>41</v>
      </c>
      <c r="S277" s="265">
        <v>74</v>
      </c>
    </row>
    <row r="278" spans="1:19" s="265" customFormat="1" ht="15.95" customHeight="1">
      <c r="A278" s="256"/>
      <c r="B278" s="257">
        <v>94</v>
      </c>
      <c r="C278" s="258"/>
      <c r="D278" s="325" t="s">
        <v>1085</v>
      </c>
      <c r="E278" s="231" t="s">
        <v>1086</v>
      </c>
      <c r="F278" s="232" t="s">
        <v>862</v>
      </c>
      <c r="G278" s="260"/>
      <c r="H278" s="256"/>
      <c r="I278" s="261"/>
      <c r="J278" s="326" t="s">
        <v>1015</v>
      </c>
      <c r="K278" s="323" t="s">
        <v>1122</v>
      </c>
      <c r="L278" s="261"/>
      <c r="M278" s="263"/>
      <c r="N278" s="263"/>
      <c r="O278" s="261"/>
      <c r="Q278" s="265">
        <v>42</v>
      </c>
      <c r="S278" s="265">
        <v>75</v>
      </c>
    </row>
    <row r="279" spans="1:19" s="265" customFormat="1" ht="15.95" customHeight="1">
      <c r="A279" s="256"/>
      <c r="B279" s="257">
        <v>95</v>
      </c>
      <c r="C279" s="258"/>
      <c r="D279" s="325" t="s">
        <v>1087</v>
      </c>
      <c r="E279" s="231" t="s">
        <v>1088</v>
      </c>
      <c r="F279" s="232" t="s">
        <v>94</v>
      </c>
      <c r="G279" s="260"/>
      <c r="H279" s="256"/>
      <c r="I279" s="261"/>
      <c r="J279" s="326" t="s">
        <v>1015</v>
      </c>
      <c r="K279" s="323" t="s">
        <v>1121</v>
      </c>
      <c r="L279" s="261"/>
      <c r="M279" s="263"/>
      <c r="N279" s="263"/>
      <c r="O279" s="261"/>
      <c r="Q279" s="265">
        <v>43</v>
      </c>
      <c r="S279" s="265">
        <v>76</v>
      </c>
    </row>
    <row r="280" spans="1:19" s="265" customFormat="1" ht="15.95" customHeight="1">
      <c r="A280" s="256"/>
      <c r="B280" s="257">
        <v>96</v>
      </c>
      <c r="C280" s="258"/>
      <c r="D280" s="325" t="s">
        <v>1089</v>
      </c>
      <c r="E280" s="231" t="s">
        <v>1090</v>
      </c>
      <c r="F280" s="232" t="s">
        <v>140</v>
      </c>
      <c r="G280" s="260"/>
      <c r="H280" s="256"/>
      <c r="I280" s="261"/>
      <c r="J280" s="326" t="s">
        <v>1015</v>
      </c>
      <c r="K280" s="323" t="s">
        <v>1118</v>
      </c>
      <c r="L280" s="261"/>
      <c r="M280" s="263"/>
      <c r="N280" s="263"/>
      <c r="O280" s="261"/>
      <c r="Q280" s="265">
        <v>44</v>
      </c>
      <c r="S280" s="265">
        <v>77</v>
      </c>
    </row>
    <row r="281" spans="1:19" s="265" customFormat="1" ht="15.95" customHeight="1">
      <c r="A281" s="256"/>
      <c r="B281" s="257">
        <v>97</v>
      </c>
      <c r="C281" s="258"/>
      <c r="D281" s="325" t="s">
        <v>1091</v>
      </c>
      <c r="E281" s="231" t="s">
        <v>1092</v>
      </c>
      <c r="F281" s="232" t="s">
        <v>136</v>
      </c>
      <c r="G281" s="260"/>
      <c r="H281" s="256"/>
      <c r="I281" s="261"/>
      <c r="J281" s="326" t="s">
        <v>1015</v>
      </c>
      <c r="K281" s="323" t="s">
        <v>1123</v>
      </c>
      <c r="L281" s="261"/>
      <c r="M281" s="263"/>
      <c r="N281" s="263"/>
      <c r="O281" s="261"/>
      <c r="Q281" s="265">
        <v>45</v>
      </c>
      <c r="S281" s="265">
        <v>78</v>
      </c>
    </row>
    <row r="282" spans="1:19" s="265" customFormat="1" ht="15.95" customHeight="1">
      <c r="A282" s="256"/>
      <c r="B282" s="257">
        <v>98</v>
      </c>
      <c r="C282" s="258"/>
      <c r="D282" s="325" t="s">
        <v>1093</v>
      </c>
      <c r="E282" s="231" t="s">
        <v>847</v>
      </c>
      <c r="F282" s="232" t="s">
        <v>11</v>
      </c>
      <c r="G282" s="260"/>
      <c r="H282" s="256"/>
      <c r="I282" s="261"/>
      <c r="J282" s="326" t="s">
        <v>1115</v>
      </c>
      <c r="K282" s="323" t="s">
        <v>1118</v>
      </c>
      <c r="L282" s="261"/>
      <c r="M282" s="263"/>
      <c r="N282" s="263"/>
      <c r="O282" s="261"/>
      <c r="Q282" s="265">
        <v>46</v>
      </c>
      <c r="S282" s="265">
        <v>79</v>
      </c>
    </row>
    <row r="283" spans="1:19" s="265" customFormat="1" ht="15.95" customHeight="1">
      <c r="A283" s="256"/>
      <c r="B283" s="257">
        <v>99</v>
      </c>
      <c r="C283" s="258"/>
      <c r="D283" s="325" t="s">
        <v>1094</v>
      </c>
      <c r="E283" s="231" t="s">
        <v>44</v>
      </c>
      <c r="F283" s="232" t="s">
        <v>124</v>
      </c>
      <c r="G283" s="260"/>
      <c r="H283" s="256"/>
      <c r="I283" s="261"/>
      <c r="J283" s="326" t="s">
        <v>1115</v>
      </c>
      <c r="K283" s="323" t="s">
        <v>1118</v>
      </c>
      <c r="L283" s="261"/>
      <c r="M283" s="263"/>
      <c r="N283" s="263"/>
      <c r="O283" s="261"/>
      <c r="Q283" s="265">
        <v>47</v>
      </c>
      <c r="S283" s="265">
        <v>80</v>
      </c>
    </row>
    <row r="284" spans="1:19" s="265" customFormat="1" ht="15.95" customHeight="1">
      <c r="A284" s="256"/>
      <c r="B284" s="257">
        <v>100</v>
      </c>
      <c r="C284" s="258"/>
      <c r="D284" s="325" t="s">
        <v>1095</v>
      </c>
      <c r="E284" s="231" t="s">
        <v>956</v>
      </c>
      <c r="F284" s="232" t="s">
        <v>300</v>
      </c>
      <c r="G284" s="260"/>
      <c r="H284" s="256"/>
      <c r="I284" s="261"/>
      <c r="J284" s="326" t="s">
        <v>1115</v>
      </c>
      <c r="K284" s="323" t="s">
        <v>1118</v>
      </c>
      <c r="L284" s="261"/>
      <c r="M284" s="263"/>
      <c r="N284" s="263"/>
      <c r="O284" s="261"/>
      <c r="Q284" s="265">
        <v>48</v>
      </c>
      <c r="S284" s="265">
        <v>81</v>
      </c>
    </row>
    <row r="285" spans="1:19" s="265" customFormat="1" ht="15.95" customHeight="1">
      <c r="A285" s="256"/>
      <c r="B285" s="257">
        <v>101</v>
      </c>
      <c r="C285" s="258"/>
      <c r="D285" s="325" t="s">
        <v>1096</v>
      </c>
      <c r="E285" s="231" t="s">
        <v>1097</v>
      </c>
      <c r="F285" s="232" t="s">
        <v>1098</v>
      </c>
      <c r="G285" s="260"/>
      <c r="H285" s="256"/>
      <c r="I285" s="261"/>
      <c r="J285" s="326" t="s">
        <v>1115</v>
      </c>
      <c r="K285" s="323" t="s">
        <v>1118</v>
      </c>
      <c r="L285" s="261"/>
      <c r="M285" s="263"/>
      <c r="N285" s="263"/>
      <c r="O285" s="261"/>
      <c r="Q285" s="265">
        <v>49</v>
      </c>
      <c r="S285" s="265">
        <v>82</v>
      </c>
    </row>
    <row r="286" spans="1:19" s="265" customFormat="1" ht="15.95" customHeight="1">
      <c r="A286" s="256"/>
      <c r="B286" s="257">
        <v>102</v>
      </c>
      <c r="C286" s="258"/>
      <c r="D286" s="325" t="s">
        <v>1099</v>
      </c>
      <c r="E286" s="231" t="s">
        <v>953</v>
      </c>
      <c r="F286" s="232" t="s">
        <v>53</v>
      </c>
      <c r="G286" s="260"/>
      <c r="H286" s="256"/>
      <c r="I286" s="261"/>
      <c r="J286" s="326" t="s">
        <v>1115</v>
      </c>
      <c r="K286" s="323" t="s">
        <v>1118</v>
      </c>
      <c r="L286" s="261"/>
      <c r="M286" s="263"/>
      <c r="N286" s="263"/>
      <c r="O286" s="261"/>
      <c r="Q286" s="265">
        <v>50</v>
      </c>
      <c r="S286" s="265">
        <v>83</v>
      </c>
    </row>
    <row r="287" spans="1:19" s="265" customFormat="1" ht="15.95" customHeight="1">
      <c r="A287" s="256"/>
      <c r="B287" s="257">
        <v>103</v>
      </c>
      <c r="C287" s="258"/>
      <c r="D287" s="325" t="s">
        <v>1100</v>
      </c>
      <c r="E287" s="231" t="s">
        <v>1101</v>
      </c>
      <c r="F287" s="232" t="s">
        <v>325</v>
      </c>
      <c r="G287" s="260"/>
      <c r="H287" s="256"/>
      <c r="I287" s="261"/>
      <c r="J287" s="326" t="s">
        <v>1115</v>
      </c>
      <c r="K287" s="323" t="s">
        <v>1118</v>
      </c>
      <c r="L287" s="261"/>
      <c r="M287" s="263"/>
      <c r="N287" s="263"/>
      <c r="O287" s="261"/>
      <c r="Q287" s="265">
        <v>51</v>
      </c>
      <c r="S287" s="265">
        <v>84</v>
      </c>
    </row>
    <row r="288" spans="1:19" s="265" customFormat="1" ht="15.95" customHeight="1">
      <c r="A288" s="256"/>
      <c r="B288" s="257">
        <v>104</v>
      </c>
      <c r="C288" s="258"/>
      <c r="D288" s="325" t="s">
        <v>1102</v>
      </c>
      <c r="E288" s="231" t="s">
        <v>1103</v>
      </c>
      <c r="F288" s="232" t="s">
        <v>179</v>
      </c>
      <c r="G288" s="260"/>
      <c r="H288" s="256"/>
      <c r="I288" s="261"/>
      <c r="J288" s="326" t="s">
        <v>1115</v>
      </c>
      <c r="K288" s="323" t="s">
        <v>1118</v>
      </c>
      <c r="L288" s="261"/>
      <c r="M288" s="263"/>
      <c r="N288" s="263"/>
      <c r="O288" s="261"/>
      <c r="Q288" s="265">
        <v>52</v>
      </c>
      <c r="S288" s="265">
        <v>85</v>
      </c>
    </row>
    <row r="289" spans="1:22" s="265" customFormat="1" ht="15.95" customHeight="1">
      <c r="A289" s="256"/>
      <c r="B289" s="257">
        <v>105</v>
      </c>
      <c r="C289" s="258"/>
      <c r="D289" s="325" t="s">
        <v>1104</v>
      </c>
      <c r="E289" s="231" t="s">
        <v>991</v>
      </c>
      <c r="F289" s="232" t="s">
        <v>865</v>
      </c>
      <c r="G289" s="260"/>
      <c r="H289" s="256"/>
      <c r="I289" s="261"/>
      <c r="J289" s="326" t="s">
        <v>1016</v>
      </c>
      <c r="K289" s="323" t="s">
        <v>1118</v>
      </c>
      <c r="L289" s="261"/>
      <c r="M289" s="263"/>
      <c r="N289" s="263"/>
      <c r="O289" s="261"/>
      <c r="Q289" s="265">
        <v>53</v>
      </c>
      <c r="S289" s="265">
        <v>86</v>
      </c>
    </row>
    <row r="290" spans="1:22" s="265" customFormat="1" ht="15.95" customHeight="1">
      <c r="A290" s="256"/>
      <c r="B290" s="257">
        <v>106</v>
      </c>
      <c r="C290" s="258"/>
      <c r="D290" s="325" t="s">
        <v>1105</v>
      </c>
      <c r="E290" s="231" t="s">
        <v>1106</v>
      </c>
      <c r="F290" s="232" t="s">
        <v>905</v>
      </c>
      <c r="G290" s="260"/>
      <c r="H290" s="256"/>
      <c r="I290" s="261"/>
      <c r="J290" s="326" t="s">
        <v>1016</v>
      </c>
      <c r="K290" s="323" t="s">
        <v>1118</v>
      </c>
      <c r="L290" s="261"/>
      <c r="M290" s="263"/>
      <c r="N290" s="263"/>
      <c r="O290" s="261"/>
      <c r="Q290" s="265">
        <v>54</v>
      </c>
      <c r="S290" s="265">
        <v>87</v>
      </c>
    </row>
    <row r="291" spans="1:22" s="265" customFormat="1" ht="15.95" customHeight="1">
      <c r="A291" s="256"/>
      <c r="B291" s="257">
        <v>107</v>
      </c>
      <c r="C291" s="258"/>
      <c r="D291" s="325" t="s">
        <v>1107</v>
      </c>
      <c r="E291" s="231" t="s">
        <v>450</v>
      </c>
      <c r="F291" s="232" t="s">
        <v>82</v>
      </c>
      <c r="G291" s="260"/>
      <c r="H291" s="256"/>
      <c r="I291" s="261"/>
      <c r="J291" s="326" t="s">
        <v>1016</v>
      </c>
      <c r="K291" s="323" t="s">
        <v>1118</v>
      </c>
      <c r="L291" s="261"/>
      <c r="M291" s="263"/>
      <c r="N291" s="263"/>
      <c r="O291" s="261"/>
      <c r="Q291" s="265">
        <v>55</v>
      </c>
      <c r="S291" s="265">
        <v>88</v>
      </c>
    </row>
    <row r="292" spans="1:22" s="265" customFormat="1" ht="15.95" customHeight="1">
      <c r="A292" s="256"/>
      <c r="B292" s="257">
        <v>108</v>
      </c>
      <c r="C292" s="258"/>
      <c r="D292" s="325" t="s">
        <v>1108</v>
      </c>
      <c r="E292" s="231" t="s">
        <v>912</v>
      </c>
      <c r="F292" s="232" t="s">
        <v>181</v>
      </c>
      <c r="G292" s="260"/>
      <c r="H292" s="256"/>
      <c r="I292" s="261"/>
      <c r="J292" s="326" t="s">
        <v>1116</v>
      </c>
      <c r="K292" s="323" t="s">
        <v>1022</v>
      </c>
      <c r="L292" s="261"/>
      <c r="M292" s="263"/>
      <c r="N292" s="263"/>
      <c r="O292" s="261"/>
      <c r="Q292" s="265">
        <v>56</v>
      </c>
      <c r="S292" s="265">
        <v>89</v>
      </c>
    </row>
    <row r="293" spans="1:22" s="265" customFormat="1" ht="15.95" customHeight="1">
      <c r="A293" s="256"/>
      <c r="B293" s="257">
        <v>109</v>
      </c>
      <c r="C293" s="258"/>
      <c r="D293" s="325" t="s">
        <v>1109</v>
      </c>
      <c r="E293" s="231" t="s">
        <v>1110</v>
      </c>
      <c r="F293" s="232" t="s">
        <v>59</v>
      </c>
      <c r="G293" s="260"/>
      <c r="H293" s="256"/>
      <c r="I293" s="261"/>
      <c r="J293" s="326" t="s">
        <v>1116</v>
      </c>
      <c r="K293" s="323" t="s">
        <v>1120</v>
      </c>
      <c r="L293" s="261"/>
      <c r="M293" s="263"/>
      <c r="N293" s="263"/>
      <c r="O293" s="261"/>
      <c r="Q293" s="265">
        <v>57</v>
      </c>
      <c r="S293" s="265">
        <v>90</v>
      </c>
    </row>
    <row r="294" spans="1:22" s="265" customFormat="1" ht="15.95" customHeight="1">
      <c r="A294" s="256"/>
      <c r="B294" s="257">
        <v>110</v>
      </c>
      <c r="C294" s="258"/>
      <c r="D294" s="325" t="s">
        <v>1111</v>
      </c>
      <c r="E294" s="231" t="s">
        <v>911</v>
      </c>
      <c r="F294" s="232" t="s">
        <v>144</v>
      </c>
      <c r="G294" s="260"/>
      <c r="H294" s="256"/>
      <c r="I294" s="261"/>
      <c r="J294" s="326" t="s">
        <v>1116</v>
      </c>
      <c r="K294" s="323" t="s">
        <v>1124</v>
      </c>
      <c r="L294" s="261"/>
      <c r="M294" s="263"/>
      <c r="N294" s="263"/>
      <c r="O294" s="261"/>
      <c r="Q294" s="265">
        <v>58</v>
      </c>
      <c r="S294" s="265">
        <v>91</v>
      </c>
    </row>
    <row r="295" spans="1:22" s="255" customFormat="1" ht="20.100000000000001" customHeight="1">
      <c r="A295" s="266"/>
      <c r="B295" s="249"/>
      <c r="C295" s="254"/>
      <c r="D295" s="715" t="s">
        <v>28</v>
      </c>
      <c r="E295" s="716"/>
      <c r="F295" s="250">
        <f>B294</f>
        <v>110</v>
      </c>
      <c r="G295" s="254"/>
      <c r="H295" s="249"/>
      <c r="I295" s="253"/>
      <c r="J295" s="717" t="s">
        <v>1157</v>
      </c>
      <c r="K295" s="718"/>
      <c r="L295" s="268"/>
      <c r="O295" s="268"/>
    </row>
    <row r="296" spans="1:22" s="255" customFormat="1" ht="9.9499999999999993" customHeight="1">
      <c r="A296" s="266"/>
      <c r="B296" s="283"/>
      <c r="C296" s="284"/>
      <c r="D296" s="283"/>
      <c r="E296" s="284"/>
      <c r="F296" s="285"/>
      <c r="G296" s="285"/>
      <c r="H296" s="286"/>
      <c r="I296" s="287"/>
      <c r="J296" s="288"/>
      <c r="K296" s="289"/>
      <c r="L296" s="268"/>
      <c r="O296" s="268"/>
    </row>
    <row r="297" spans="1:22" ht="20.100000000000001" customHeight="1">
      <c r="F297" s="710" t="s">
        <v>964</v>
      </c>
      <c r="G297" s="710"/>
      <c r="H297" s="710"/>
      <c r="I297" s="710"/>
      <c r="J297" s="710"/>
      <c r="K297" s="710"/>
    </row>
    <row r="298" spans="1:22" s="273" customFormat="1" ht="18" customHeight="1">
      <c r="A298" s="550"/>
      <c r="B298" s="711" t="s">
        <v>900</v>
      </c>
      <c r="C298" s="711"/>
      <c r="D298" s="711"/>
      <c r="E298" s="711"/>
      <c r="F298" s="711" t="s">
        <v>899</v>
      </c>
      <c r="G298" s="711"/>
      <c r="H298" s="711"/>
      <c r="I298" s="711"/>
      <c r="J298" s="711"/>
      <c r="K298" s="549" t="s">
        <v>898</v>
      </c>
      <c r="L298" s="272"/>
      <c r="O298" s="272"/>
      <c r="Q298" s="273">
        <f>45+75+96+14</f>
        <v>230</v>
      </c>
    </row>
    <row r="299" spans="1:22" ht="18" customHeight="1">
      <c r="B299" s="274"/>
      <c r="F299" s="269"/>
      <c r="G299" s="245"/>
      <c r="I299" s="271"/>
      <c r="S299" s="271"/>
      <c r="T299" s="270"/>
      <c r="U299" s="277"/>
      <c r="V299" s="275"/>
    </row>
    <row r="300" spans="1:22" ht="18" customHeight="1">
      <c r="B300" s="713" t="s">
        <v>904</v>
      </c>
      <c r="C300" s="713"/>
      <c r="D300" s="713"/>
      <c r="E300" s="713"/>
      <c r="F300" s="713" t="s">
        <v>904</v>
      </c>
      <c r="G300" s="713"/>
      <c r="H300" s="713"/>
      <c r="I300" s="713"/>
      <c r="J300" s="713"/>
      <c r="K300" s="282" t="s">
        <v>904</v>
      </c>
      <c r="S300" s="271"/>
      <c r="T300" s="270"/>
      <c r="U300" s="277"/>
      <c r="V300" s="275"/>
    </row>
    <row r="301" spans="1:22" ht="18" customHeight="1">
      <c r="B301" s="274"/>
      <c r="F301" s="269"/>
      <c r="G301" s="245"/>
      <c r="I301" s="271"/>
      <c r="S301" s="271"/>
      <c r="T301" s="270"/>
      <c r="U301" s="277"/>
      <c r="V301" s="275"/>
    </row>
    <row r="302" spans="1:22" ht="18" customHeight="1">
      <c r="B302" s="274"/>
      <c r="F302" s="269"/>
      <c r="G302" s="245"/>
      <c r="I302" s="271"/>
      <c r="S302" s="271"/>
      <c r="T302" s="270"/>
      <c r="U302" s="277"/>
      <c r="V302" s="275"/>
    </row>
    <row r="303" spans="1:22" s="280" customFormat="1" ht="18" customHeight="1">
      <c r="A303" s="278"/>
      <c r="B303" s="712" t="s">
        <v>903</v>
      </c>
      <c r="C303" s="712"/>
      <c r="D303" s="712"/>
      <c r="E303" s="712"/>
      <c r="F303" s="712" t="s">
        <v>902</v>
      </c>
      <c r="G303" s="712"/>
      <c r="H303" s="712"/>
      <c r="I303" s="712"/>
      <c r="J303" s="712"/>
      <c r="K303" s="551" t="s">
        <v>901</v>
      </c>
      <c r="L303" s="279"/>
      <c r="O303" s="279"/>
      <c r="S303" s="281"/>
      <c r="T303" s="281"/>
      <c r="U303" s="281"/>
      <c r="V303" s="281"/>
    </row>
    <row r="311" spans="1:15" ht="17.100000000000001" customHeight="1">
      <c r="A311" s="245"/>
      <c r="B311" s="245"/>
      <c r="D311" s="245"/>
      <c r="E311" s="245"/>
      <c r="F311" s="245"/>
      <c r="G311" s="245"/>
      <c r="H311" s="245"/>
      <c r="I311" s="245"/>
      <c r="J311" s="245"/>
      <c r="K311" s="245"/>
      <c r="L311" s="245"/>
      <c r="O311" s="245"/>
    </row>
    <row r="312" spans="1:15" ht="17.100000000000001" customHeight="1">
      <c r="A312" s="245"/>
      <c r="B312" s="245"/>
      <c r="D312" s="245"/>
      <c r="E312" s="245"/>
      <c r="F312" s="245"/>
      <c r="G312" s="245"/>
      <c r="H312" s="245"/>
      <c r="I312" s="245"/>
      <c r="J312" s="245"/>
      <c r="K312" s="245"/>
      <c r="L312" s="245"/>
      <c r="O312" s="245"/>
    </row>
    <row r="313" spans="1:15" ht="17.100000000000001" customHeight="1">
      <c r="A313" s="245"/>
      <c r="B313" s="245"/>
      <c r="D313" s="245"/>
      <c r="E313" s="245"/>
      <c r="F313" s="245"/>
      <c r="G313" s="245"/>
      <c r="H313" s="245"/>
      <c r="I313" s="245"/>
      <c r="J313" s="245"/>
      <c r="K313" s="245"/>
      <c r="L313" s="245"/>
      <c r="O313" s="245"/>
    </row>
    <row r="314" spans="1:15" ht="17.100000000000001" customHeight="1">
      <c r="A314" s="245"/>
      <c r="B314" s="245"/>
      <c r="D314" s="245"/>
      <c r="E314" s="245"/>
      <c r="F314" s="245"/>
      <c r="G314" s="245"/>
      <c r="H314" s="245"/>
      <c r="I314" s="245"/>
      <c r="J314" s="245"/>
      <c r="K314" s="245"/>
      <c r="L314" s="245"/>
      <c r="O314" s="245"/>
    </row>
    <row r="315" spans="1:15" ht="17.100000000000001" customHeight="1">
      <c r="A315" s="245"/>
      <c r="B315" s="245"/>
      <c r="D315" s="245"/>
      <c r="E315" s="245"/>
      <c r="F315" s="245"/>
      <c r="G315" s="245"/>
      <c r="H315" s="245"/>
      <c r="I315" s="245"/>
      <c r="J315" s="245"/>
      <c r="K315" s="245"/>
      <c r="L315" s="245"/>
      <c r="O315" s="245"/>
    </row>
    <row r="316" spans="1:15" ht="17.100000000000001" customHeight="1">
      <c r="A316" s="245"/>
      <c r="B316" s="245"/>
      <c r="D316" s="245"/>
      <c r="E316" s="245"/>
      <c r="F316" s="245"/>
      <c r="G316" s="245"/>
      <c r="H316" s="245"/>
      <c r="I316" s="245"/>
      <c r="J316" s="245"/>
      <c r="K316" s="245"/>
      <c r="L316" s="245"/>
      <c r="O316" s="245"/>
    </row>
    <row r="317" spans="1:15" ht="17.100000000000001" customHeight="1">
      <c r="A317" s="245"/>
      <c r="B317" s="245"/>
      <c r="D317" s="245"/>
      <c r="E317" s="245"/>
      <c r="F317" s="245"/>
      <c r="G317" s="245"/>
      <c r="H317" s="245"/>
      <c r="I317" s="245"/>
      <c r="J317" s="245"/>
      <c r="K317" s="245"/>
      <c r="L317" s="245"/>
      <c r="O317" s="245"/>
    </row>
    <row r="318" spans="1:15" ht="17.100000000000001" customHeight="1">
      <c r="A318" s="245"/>
      <c r="B318" s="245"/>
      <c r="D318" s="245"/>
      <c r="E318" s="245"/>
      <c r="F318" s="245"/>
      <c r="G318" s="245"/>
      <c r="H318" s="245"/>
      <c r="I318" s="245"/>
      <c r="J318" s="245"/>
      <c r="K318" s="245"/>
      <c r="L318" s="245"/>
      <c r="O318" s="245"/>
    </row>
    <row r="319" spans="1:15" ht="17.100000000000001" customHeight="1">
      <c r="A319" s="245"/>
      <c r="B319" s="245"/>
      <c r="D319" s="245"/>
      <c r="E319" s="245"/>
      <c r="F319" s="245"/>
      <c r="G319" s="245"/>
      <c r="H319" s="245"/>
      <c r="I319" s="245"/>
      <c r="J319" s="245"/>
      <c r="K319" s="245"/>
      <c r="L319" s="245"/>
      <c r="O319" s="245"/>
    </row>
    <row r="320" spans="1:15" ht="17.100000000000001" customHeight="1">
      <c r="A320" s="245"/>
      <c r="B320" s="245"/>
      <c r="D320" s="245"/>
      <c r="E320" s="245"/>
      <c r="F320" s="245"/>
      <c r="G320" s="245"/>
      <c r="H320" s="245"/>
      <c r="I320" s="245"/>
      <c r="J320" s="245"/>
      <c r="K320" s="245"/>
      <c r="L320" s="245"/>
      <c r="O320" s="245"/>
    </row>
    <row r="321" spans="1:15" ht="17.100000000000001" customHeight="1">
      <c r="A321" s="245"/>
      <c r="B321" s="245"/>
      <c r="D321" s="245"/>
      <c r="E321" s="245"/>
      <c r="F321" s="245"/>
      <c r="G321" s="245"/>
      <c r="H321" s="245"/>
      <c r="I321" s="245"/>
      <c r="J321" s="245"/>
      <c r="K321" s="245"/>
      <c r="L321" s="245"/>
      <c r="O321" s="245"/>
    </row>
    <row r="322" spans="1:15" ht="17.100000000000001" customHeight="1">
      <c r="A322" s="245"/>
      <c r="B322" s="245"/>
      <c r="D322" s="245"/>
      <c r="E322" s="245"/>
      <c r="F322" s="245"/>
      <c r="G322" s="245"/>
      <c r="H322" s="245"/>
      <c r="I322" s="245"/>
      <c r="J322" s="245"/>
      <c r="K322" s="245"/>
      <c r="L322" s="245"/>
      <c r="O322" s="245"/>
    </row>
    <row r="323" spans="1:15" ht="17.100000000000001" customHeight="1">
      <c r="A323" s="245"/>
      <c r="B323" s="245"/>
      <c r="D323" s="245"/>
      <c r="E323" s="245"/>
      <c r="F323" s="245"/>
      <c r="G323" s="245"/>
      <c r="H323" s="245"/>
      <c r="I323" s="245"/>
      <c r="J323" s="245"/>
      <c r="K323" s="245"/>
      <c r="L323" s="245"/>
      <c r="O323" s="245"/>
    </row>
    <row r="324" spans="1:15" ht="17.100000000000001" customHeight="1">
      <c r="A324" s="245"/>
      <c r="B324" s="245"/>
      <c r="D324" s="245"/>
      <c r="E324" s="245"/>
      <c r="F324" s="245"/>
      <c r="G324" s="245"/>
      <c r="H324" s="245"/>
      <c r="I324" s="245"/>
      <c r="J324" s="245"/>
      <c r="K324" s="245"/>
      <c r="L324" s="245"/>
      <c r="O324" s="245"/>
    </row>
    <row r="325" spans="1:15" ht="17.100000000000001" customHeight="1">
      <c r="A325" s="245"/>
      <c r="B325" s="245"/>
      <c r="D325" s="245"/>
      <c r="E325" s="245"/>
      <c r="F325" s="245"/>
      <c r="G325" s="245"/>
      <c r="H325" s="245"/>
      <c r="I325" s="245"/>
      <c r="J325" s="245"/>
      <c r="K325" s="245"/>
      <c r="L325" s="245"/>
      <c r="O325" s="245"/>
    </row>
    <row r="326" spans="1:15" ht="17.100000000000001" customHeight="1">
      <c r="A326" s="245"/>
      <c r="B326" s="245"/>
      <c r="D326" s="245"/>
      <c r="E326" s="245"/>
      <c r="F326" s="245"/>
      <c r="G326" s="245"/>
      <c r="H326" s="245"/>
      <c r="I326" s="245"/>
      <c r="J326" s="245"/>
      <c r="K326" s="245"/>
      <c r="L326" s="245"/>
      <c r="O326" s="245"/>
    </row>
    <row r="327" spans="1:15" ht="17.100000000000001" customHeight="1">
      <c r="A327" s="245"/>
      <c r="B327" s="245"/>
      <c r="D327" s="245"/>
      <c r="E327" s="245"/>
      <c r="F327" s="245"/>
      <c r="G327" s="245"/>
      <c r="H327" s="245"/>
      <c r="I327" s="245"/>
      <c r="J327" s="245"/>
      <c r="K327" s="245"/>
      <c r="L327" s="245"/>
      <c r="O327" s="245"/>
    </row>
    <row r="328" spans="1:15" ht="17.100000000000001" customHeight="1">
      <c r="A328" s="245"/>
      <c r="B328" s="245"/>
      <c r="D328" s="245"/>
      <c r="E328" s="245"/>
      <c r="F328" s="245"/>
      <c r="G328" s="245"/>
      <c r="H328" s="245"/>
      <c r="I328" s="245"/>
      <c r="J328" s="245"/>
      <c r="K328" s="245"/>
      <c r="L328" s="245"/>
      <c r="O328" s="245"/>
    </row>
    <row r="329" spans="1:15" ht="17.100000000000001" customHeight="1">
      <c r="A329" s="245"/>
      <c r="B329" s="245"/>
      <c r="D329" s="245"/>
      <c r="E329" s="245"/>
      <c r="F329" s="245"/>
      <c r="G329" s="245"/>
      <c r="H329" s="245"/>
      <c r="I329" s="245"/>
      <c r="J329" s="245"/>
      <c r="K329" s="245"/>
      <c r="L329" s="245"/>
      <c r="O329" s="245"/>
    </row>
    <row r="330" spans="1:15" ht="17.100000000000001" customHeight="1">
      <c r="A330" s="245"/>
      <c r="B330" s="245"/>
      <c r="D330" s="245"/>
      <c r="E330" s="245"/>
      <c r="F330" s="245"/>
      <c r="G330" s="245"/>
      <c r="H330" s="245"/>
      <c r="I330" s="245"/>
      <c r="J330" s="245"/>
      <c r="K330" s="245"/>
      <c r="L330" s="245"/>
      <c r="O330" s="245"/>
    </row>
    <row r="331" spans="1:15" ht="17.100000000000001" customHeight="1">
      <c r="A331" s="245"/>
      <c r="B331" s="245"/>
      <c r="D331" s="245"/>
      <c r="E331" s="245"/>
      <c r="F331" s="245"/>
      <c r="G331" s="245"/>
      <c r="H331" s="245"/>
      <c r="I331" s="245"/>
      <c r="J331" s="245"/>
      <c r="K331" s="245"/>
      <c r="L331" s="245"/>
      <c r="O331" s="245"/>
    </row>
    <row r="332" spans="1:15" ht="17.100000000000001" customHeight="1">
      <c r="A332" s="245"/>
      <c r="B332" s="245"/>
      <c r="D332" s="245"/>
      <c r="E332" s="245"/>
      <c r="F332" s="245"/>
      <c r="G332" s="245"/>
      <c r="H332" s="245"/>
      <c r="I332" s="245"/>
      <c r="J332" s="245"/>
      <c r="K332" s="245"/>
      <c r="L332" s="245"/>
      <c r="O332" s="245"/>
    </row>
    <row r="333" spans="1:15" ht="17.100000000000001" customHeight="1">
      <c r="A333" s="245"/>
      <c r="B333" s="245"/>
      <c r="D333" s="245"/>
      <c r="E333" s="245"/>
      <c r="F333" s="245"/>
      <c r="G333" s="245"/>
      <c r="H333" s="245"/>
      <c r="I333" s="245"/>
      <c r="J333" s="245"/>
      <c r="K333" s="245"/>
      <c r="L333" s="245"/>
      <c r="O333" s="245"/>
    </row>
    <row r="334" spans="1:15" ht="17.100000000000001" customHeight="1">
      <c r="A334" s="245"/>
      <c r="B334" s="245"/>
      <c r="D334" s="245"/>
      <c r="E334" s="245"/>
      <c r="F334" s="245"/>
      <c r="G334" s="245"/>
      <c r="H334" s="245"/>
      <c r="I334" s="245"/>
      <c r="J334" s="245"/>
      <c r="K334" s="245"/>
      <c r="L334" s="245"/>
      <c r="O334" s="245"/>
    </row>
    <row r="335" spans="1:15" ht="17.100000000000001" customHeight="1">
      <c r="A335" s="245"/>
      <c r="B335" s="245"/>
      <c r="D335" s="245"/>
      <c r="E335" s="245"/>
      <c r="F335" s="245"/>
      <c r="G335" s="245"/>
      <c r="H335" s="245"/>
      <c r="I335" s="245"/>
      <c r="J335" s="245"/>
      <c r="K335" s="245"/>
      <c r="L335" s="245"/>
      <c r="O335" s="245"/>
    </row>
    <row r="336" spans="1:15" ht="17.100000000000001" customHeight="1">
      <c r="A336" s="245"/>
      <c r="B336" s="245"/>
      <c r="D336" s="245"/>
      <c r="E336" s="245"/>
      <c r="F336" s="245"/>
      <c r="G336" s="245"/>
      <c r="H336" s="245"/>
      <c r="I336" s="245"/>
      <c r="J336" s="245"/>
      <c r="K336" s="245"/>
      <c r="L336" s="245"/>
      <c r="O336" s="245"/>
    </row>
    <row r="337" spans="1:15" ht="17.100000000000001" customHeight="1">
      <c r="A337" s="245"/>
      <c r="B337" s="245"/>
      <c r="D337" s="245"/>
      <c r="E337" s="245"/>
      <c r="F337" s="245"/>
      <c r="G337" s="245"/>
      <c r="H337" s="245"/>
      <c r="I337" s="245"/>
      <c r="J337" s="245"/>
      <c r="K337" s="245"/>
      <c r="L337" s="245"/>
      <c r="O337" s="245"/>
    </row>
    <row r="338" spans="1:15" ht="17.100000000000001" customHeight="1">
      <c r="A338" s="245"/>
      <c r="B338" s="245"/>
      <c r="D338" s="245"/>
      <c r="E338" s="245"/>
      <c r="F338" s="245"/>
      <c r="G338" s="245"/>
      <c r="H338" s="245"/>
      <c r="I338" s="245"/>
      <c r="J338" s="245"/>
      <c r="K338" s="245"/>
      <c r="L338" s="245"/>
      <c r="O338" s="245"/>
    </row>
    <row r="339" spans="1:15" ht="17.100000000000001" customHeight="1">
      <c r="A339" s="245"/>
      <c r="B339" s="245"/>
      <c r="D339" s="245"/>
      <c r="E339" s="245"/>
      <c r="F339" s="245"/>
      <c r="G339" s="245"/>
      <c r="H339" s="245"/>
      <c r="I339" s="245"/>
      <c r="J339" s="245"/>
      <c r="K339" s="245"/>
      <c r="L339" s="245"/>
      <c r="O339" s="245"/>
    </row>
    <row r="340" spans="1:15" ht="17.100000000000001" customHeight="1">
      <c r="A340" s="245"/>
      <c r="B340" s="245"/>
      <c r="D340" s="245"/>
      <c r="E340" s="245"/>
      <c r="F340" s="245"/>
      <c r="G340" s="245"/>
      <c r="H340" s="245"/>
      <c r="I340" s="245"/>
      <c r="J340" s="245"/>
      <c r="K340" s="245"/>
      <c r="L340" s="245"/>
      <c r="O340" s="245"/>
    </row>
    <row r="341" spans="1:15" ht="17.100000000000001" customHeight="1">
      <c r="A341" s="245"/>
      <c r="B341" s="245"/>
      <c r="D341" s="245"/>
      <c r="E341" s="245"/>
      <c r="F341" s="245"/>
      <c r="G341" s="245"/>
      <c r="H341" s="245"/>
      <c r="I341" s="245"/>
      <c r="J341" s="245"/>
      <c r="K341" s="245"/>
      <c r="L341" s="245"/>
      <c r="O341" s="245"/>
    </row>
    <row r="342" spans="1:15" ht="17.100000000000001" customHeight="1">
      <c r="A342" s="245"/>
      <c r="B342" s="245"/>
      <c r="D342" s="245"/>
      <c r="E342" s="245"/>
      <c r="F342" s="245"/>
      <c r="G342" s="245"/>
      <c r="H342" s="245"/>
      <c r="I342" s="245"/>
      <c r="J342" s="245"/>
      <c r="K342" s="245"/>
      <c r="L342" s="245"/>
      <c r="O342" s="245"/>
    </row>
    <row r="343" spans="1:15" ht="17.100000000000001" customHeight="1">
      <c r="A343" s="245"/>
      <c r="B343" s="245"/>
      <c r="D343" s="245"/>
      <c r="E343" s="245"/>
      <c r="F343" s="245"/>
      <c r="G343" s="245"/>
      <c r="H343" s="245"/>
      <c r="I343" s="245"/>
      <c r="J343" s="245"/>
      <c r="K343" s="245"/>
      <c r="L343" s="245"/>
      <c r="O343" s="245"/>
    </row>
    <row r="344" spans="1:15" ht="17.100000000000001" customHeight="1">
      <c r="A344" s="245"/>
      <c r="B344" s="245"/>
      <c r="D344" s="245"/>
      <c r="E344" s="245"/>
      <c r="F344" s="245"/>
      <c r="G344" s="245"/>
      <c r="H344" s="245"/>
      <c r="I344" s="245"/>
      <c r="J344" s="245"/>
      <c r="K344" s="245"/>
      <c r="L344" s="245"/>
      <c r="O344" s="245"/>
    </row>
    <row r="345" spans="1:15" ht="17.100000000000001" customHeight="1">
      <c r="A345" s="245"/>
      <c r="B345" s="245"/>
      <c r="D345" s="245"/>
      <c r="E345" s="245"/>
      <c r="F345" s="245"/>
      <c r="G345" s="245"/>
      <c r="H345" s="245"/>
      <c r="I345" s="245"/>
      <c r="J345" s="245"/>
      <c r="K345" s="245"/>
      <c r="L345" s="245"/>
      <c r="O345" s="245"/>
    </row>
    <row r="346" spans="1:15" ht="17.100000000000001" customHeight="1">
      <c r="A346" s="245"/>
      <c r="B346" s="245"/>
      <c r="D346" s="245"/>
      <c r="E346" s="245"/>
      <c r="F346" s="245"/>
      <c r="G346" s="245"/>
      <c r="H346" s="245"/>
      <c r="I346" s="245"/>
      <c r="J346" s="245"/>
      <c r="K346" s="245"/>
      <c r="L346" s="245"/>
      <c r="O346" s="245"/>
    </row>
    <row r="347" spans="1:15" ht="17.100000000000001" customHeight="1">
      <c r="A347" s="245"/>
      <c r="B347" s="245"/>
      <c r="D347" s="245"/>
      <c r="E347" s="245"/>
      <c r="F347" s="245"/>
      <c r="G347" s="245"/>
      <c r="H347" s="245"/>
      <c r="I347" s="245"/>
      <c r="J347" s="245"/>
      <c r="K347" s="245"/>
      <c r="L347" s="245"/>
      <c r="O347" s="245"/>
    </row>
    <row r="348" spans="1:15" ht="17.100000000000001" customHeight="1">
      <c r="A348" s="245"/>
      <c r="B348" s="245"/>
      <c r="D348" s="245"/>
      <c r="E348" s="245"/>
      <c r="F348" s="245"/>
      <c r="G348" s="245"/>
      <c r="H348" s="245"/>
      <c r="I348" s="245"/>
      <c r="J348" s="245"/>
      <c r="K348" s="245"/>
      <c r="L348" s="245"/>
      <c r="O348" s="245"/>
    </row>
    <row r="349" spans="1:15" ht="17.100000000000001" customHeight="1">
      <c r="A349" s="245"/>
      <c r="B349" s="245"/>
      <c r="D349" s="245"/>
      <c r="E349" s="245"/>
      <c r="F349" s="245"/>
      <c r="G349" s="245"/>
      <c r="H349" s="245"/>
      <c r="I349" s="245"/>
      <c r="J349" s="245"/>
      <c r="K349" s="245"/>
      <c r="L349" s="245"/>
      <c r="O349" s="245"/>
    </row>
    <row r="350" spans="1:15" ht="17.100000000000001" customHeight="1">
      <c r="A350" s="245"/>
      <c r="B350" s="245"/>
      <c r="D350" s="245"/>
      <c r="E350" s="245"/>
      <c r="F350" s="245"/>
      <c r="G350" s="245"/>
      <c r="H350" s="245"/>
      <c r="I350" s="245"/>
      <c r="J350" s="245"/>
      <c r="K350" s="245"/>
      <c r="L350" s="245"/>
      <c r="O350" s="245"/>
    </row>
    <row r="351" spans="1:15" ht="17.100000000000001" customHeight="1">
      <c r="A351" s="245"/>
      <c r="B351" s="245"/>
      <c r="D351" s="245"/>
      <c r="E351" s="245"/>
      <c r="F351" s="245"/>
      <c r="G351" s="245"/>
      <c r="H351" s="245"/>
      <c r="I351" s="245"/>
      <c r="J351" s="245"/>
      <c r="K351" s="245"/>
      <c r="L351" s="245"/>
      <c r="O351" s="245"/>
    </row>
    <row r="352" spans="1:15" ht="17.100000000000001" customHeight="1">
      <c r="A352" s="245"/>
      <c r="B352" s="245"/>
      <c r="D352" s="245"/>
      <c r="E352" s="245"/>
      <c r="F352" s="245"/>
      <c r="G352" s="245"/>
      <c r="H352" s="245"/>
      <c r="I352" s="245"/>
      <c r="J352" s="245"/>
      <c r="K352" s="245"/>
      <c r="L352" s="245"/>
      <c r="O352" s="245"/>
    </row>
    <row r="353" spans="1:15" ht="17.100000000000001" customHeight="1">
      <c r="A353" s="245"/>
      <c r="B353" s="245"/>
      <c r="D353" s="245"/>
      <c r="E353" s="245"/>
      <c r="F353" s="245"/>
      <c r="G353" s="245"/>
      <c r="H353" s="245"/>
      <c r="I353" s="245"/>
      <c r="J353" s="245"/>
      <c r="K353" s="245"/>
      <c r="L353" s="245"/>
      <c r="O353" s="245"/>
    </row>
    <row r="354" spans="1:15" ht="17.100000000000001" customHeight="1">
      <c r="A354" s="245"/>
      <c r="B354" s="245"/>
      <c r="D354" s="245"/>
      <c r="E354" s="245"/>
      <c r="F354" s="245"/>
      <c r="G354" s="245"/>
      <c r="H354" s="245"/>
      <c r="I354" s="245"/>
      <c r="J354" s="245"/>
      <c r="K354" s="245"/>
      <c r="L354" s="245"/>
      <c r="O354" s="245"/>
    </row>
    <row r="355" spans="1:15" ht="17.100000000000001" customHeight="1">
      <c r="A355" s="245"/>
      <c r="B355" s="245"/>
      <c r="D355" s="245"/>
      <c r="E355" s="245"/>
      <c r="F355" s="245"/>
      <c r="G355" s="245"/>
      <c r="H355" s="245"/>
      <c r="I355" s="245"/>
      <c r="J355" s="245"/>
      <c r="K355" s="245"/>
      <c r="L355" s="245"/>
      <c r="O355" s="245"/>
    </row>
    <row r="356" spans="1:15" ht="17.100000000000001" customHeight="1">
      <c r="A356" s="245"/>
      <c r="B356" s="245"/>
      <c r="D356" s="245"/>
      <c r="E356" s="245"/>
      <c r="F356" s="245"/>
      <c r="G356" s="245"/>
      <c r="H356" s="245"/>
      <c r="I356" s="245"/>
      <c r="J356" s="245"/>
      <c r="K356" s="245"/>
      <c r="L356" s="245"/>
      <c r="O356" s="245"/>
    </row>
    <row r="357" spans="1:15" ht="17.100000000000001" customHeight="1">
      <c r="A357" s="245"/>
      <c r="B357" s="245"/>
      <c r="D357" s="245"/>
      <c r="E357" s="245"/>
      <c r="F357" s="245"/>
      <c r="G357" s="245"/>
      <c r="H357" s="245"/>
      <c r="I357" s="245"/>
      <c r="J357" s="245"/>
      <c r="K357" s="245"/>
      <c r="L357" s="245"/>
      <c r="O357" s="245"/>
    </row>
    <row r="358" spans="1:15" ht="17.100000000000001" customHeight="1">
      <c r="A358" s="245"/>
      <c r="B358" s="245"/>
      <c r="D358" s="245"/>
      <c r="E358" s="245"/>
      <c r="F358" s="245"/>
      <c r="G358" s="245"/>
      <c r="H358" s="245"/>
      <c r="I358" s="245"/>
      <c r="J358" s="245"/>
      <c r="K358" s="245"/>
      <c r="L358" s="245"/>
      <c r="O358" s="245"/>
    </row>
    <row r="359" spans="1:15" ht="17.100000000000001" customHeight="1">
      <c r="A359" s="245"/>
      <c r="B359" s="245"/>
      <c r="D359" s="245"/>
      <c r="E359" s="245"/>
      <c r="F359" s="245"/>
      <c r="G359" s="245"/>
      <c r="H359" s="245"/>
      <c r="I359" s="245"/>
      <c r="J359" s="245"/>
      <c r="K359" s="245"/>
      <c r="L359" s="245"/>
      <c r="O359" s="245"/>
    </row>
    <row r="360" spans="1:15" ht="17.100000000000001" customHeight="1">
      <c r="A360" s="245"/>
      <c r="B360" s="245"/>
      <c r="D360" s="245"/>
      <c r="E360" s="245"/>
      <c r="F360" s="245"/>
      <c r="G360" s="245"/>
      <c r="H360" s="245"/>
      <c r="I360" s="245"/>
      <c r="J360" s="245"/>
      <c r="K360" s="245"/>
      <c r="L360" s="245"/>
      <c r="O360" s="245"/>
    </row>
    <row r="361" spans="1:15" ht="17.100000000000001" customHeight="1">
      <c r="A361" s="245"/>
      <c r="B361" s="245"/>
      <c r="D361" s="245"/>
      <c r="E361" s="245"/>
      <c r="F361" s="245"/>
      <c r="G361" s="245"/>
      <c r="H361" s="245"/>
      <c r="I361" s="245"/>
      <c r="J361" s="245"/>
      <c r="K361" s="245"/>
      <c r="L361" s="245"/>
      <c r="O361" s="245"/>
    </row>
    <row r="362" spans="1:15" ht="17.100000000000001" customHeight="1">
      <c r="A362" s="245"/>
      <c r="B362" s="245"/>
      <c r="D362" s="245"/>
      <c r="E362" s="245"/>
      <c r="F362" s="245"/>
      <c r="G362" s="245"/>
      <c r="H362" s="245"/>
      <c r="I362" s="245"/>
      <c r="J362" s="245"/>
      <c r="K362" s="245"/>
      <c r="L362" s="245"/>
      <c r="O362" s="245"/>
    </row>
    <row r="363" spans="1:15" ht="17.100000000000001" customHeight="1">
      <c r="A363" s="245"/>
      <c r="B363" s="245"/>
      <c r="D363" s="245"/>
      <c r="E363" s="245"/>
      <c r="F363" s="245"/>
      <c r="G363" s="245"/>
      <c r="H363" s="245"/>
      <c r="I363" s="245"/>
      <c r="J363" s="245"/>
      <c r="K363" s="245"/>
      <c r="L363" s="245"/>
      <c r="O363" s="245"/>
    </row>
    <row r="364" spans="1:15" ht="17.100000000000001" customHeight="1">
      <c r="A364" s="245"/>
      <c r="B364" s="245"/>
      <c r="D364" s="245"/>
      <c r="E364" s="245"/>
      <c r="F364" s="245"/>
      <c r="G364" s="245"/>
      <c r="H364" s="245"/>
      <c r="I364" s="245"/>
      <c r="J364" s="245"/>
      <c r="K364" s="245"/>
      <c r="L364" s="245"/>
      <c r="O364" s="245"/>
    </row>
    <row r="365" spans="1:15" ht="17.100000000000001" customHeight="1">
      <c r="A365" s="245"/>
      <c r="B365" s="245"/>
      <c r="D365" s="245"/>
      <c r="E365" s="245"/>
      <c r="F365" s="245"/>
      <c r="G365" s="245"/>
      <c r="H365" s="245"/>
      <c r="I365" s="245"/>
      <c r="J365" s="245"/>
      <c r="K365" s="245"/>
      <c r="L365" s="245"/>
      <c r="O365" s="245"/>
    </row>
    <row r="366" spans="1:15" ht="17.100000000000001" customHeight="1">
      <c r="A366" s="245"/>
      <c r="B366" s="245"/>
      <c r="D366" s="245"/>
      <c r="E366" s="245"/>
      <c r="F366" s="245"/>
      <c r="G366" s="245"/>
      <c r="H366" s="245"/>
      <c r="I366" s="245"/>
      <c r="J366" s="245"/>
      <c r="K366" s="245"/>
      <c r="L366" s="245"/>
      <c r="O366" s="245"/>
    </row>
    <row r="367" spans="1:15" ht="17.100000000000001" customHeight="1">
      <c r="A367" s="245"/>
      <c r="B367" s="245"/>
      <c r="D367" s="245"/>
      <c r="E367" s="245"/>
      <c r="F367" s="245"/>
      <c r="G367" s="245"/>
      <c r="H367" s="245"/>
      <c r="I367" s="245"/>
      <c r="J367" s="245"/>
      <c r="K367" s="245"/>
      <c r="L367" s="245"/>
      <c r="O367" s="245"/>
    </row>
    <row r="368" spans="1:15" ht="18" customHeight="1">
      <c r="A368" s="245"/>
      <c r="B368" s="245"/>
      <c r="D368" s="245"/>
      <c r="E368" s="245"/>
      <c r="F368" s="245"/>
      <c r="G368" s="245"/>
      <c r="H368" s="245"/>
      <c r="I368" s="245"/>
      <c r="J368" s="245"/>
      <c r="K368" s="245"/>
      <c r="L368" s="245"/>
      <c r="O368" s="245"/>
    </row>
    <row r="369" spans="1:15" ht="18" customHeight="1">
      <c r="A369" s="245"/>
      <c r="B369" s="245"/>
      <c r="D369" s="245"/>
      <c r="E369" s="245"/>
      <c r="F369" s="245"/>
      <c r="G369" s="245"/>
      <c r="H369" s="245"/>
      <c r="I369" s="245"/>
      <c r="J369" s="245"/>
      <c r="K369" s="245"/>
      <c r="L369" s="245"/>
      <c r="O369" s="245"/>
    </row>
    <row r="370" spans="1:15" ht="18" customHeight="1">
      <c r="A370" s="245"/>
      <c r="B370" s="245"/>
      <c r="D370" s="245"/>
      <c r="E370" s="245"/>
      <c r="F370" s="245"/>
      <c r="G370" s="245"/>
      <c r="H370" s="245"/>
      <c r="I370" s="245"/>
      <c r="J370" s="245"/>
      <c r="K370" s="245"/>
      <c r="L370" s="245"/>
      <c r="O370" s="245"/>
    </row>
    <row r="371" spans="1:15" ht="18" customHeight="1">
      <c r="A371" s="245"/>
      <c r="B371" s="245"/>
      <c r="D371" s="245"/>
      <c r="E371" s="245"/>
      <c r="F371" s="245"/>
      <c r="G371" s="245"/>
      <c r="H371" s="245"/>
      <c r="I371" s="245"/>
      <c r="J371" s="245"/>
      <c r="K371" s="245"/>
      <c r="L371" s="245"/>
      <c r="O371" s="245"/>
    </row>
    <row r="372" spans="1:15" ht="18" customHeight="1">
      <c r="A372" s="245"/>
      <c r="B372" s="245"/>
      <c r="D372" s="245"/>
      <c r="E372" s="245"/>
      <c r="F372" s="245"/>
      <c r="G372" s="245"/>
      <c r="H372" s="245"/>
      <c r="I372" s="245"/>
      <c r="J372" s="245"/>
      <c r="K372" s="245"/>
      <c r="L372" s="245"/>
      <c r="O372" s="245"/>
    </row>
    <row r="373" spans="1:15" ht="18" customHeight="1">
      <c r="A373" s="245"/>
      <c r="B373" s="245"/>
      <c r="D373" s="245"/>
      <c r="E373" s="245"/>
      <c r="F373" s="245"/>
      <c r="G373" s="245"/>
      <c r="H373" s="245"/>
      <c r="I373" s="245"/>
      <c r="J373" s="245"/>
      <c r="K373" s="245"/>
      <c r="L373" s="245"/>
      <c r="O373" s="245"/>
    </row>
    <row r="374" spans="1:15" ht="18" customHeight="1">
      <c r="A374" s="245"/>
      <c r="B374" s="245"/>
      <c r="D374" s="245"/>
      <c r="E374" s="245"/>
      <c r="F374" s="245"/>
      <c r="G374" s="245"/>
      <c r="H374" s="245"/>
      <c r="I374" s="245"/>
      <c r="J374" s="245"/>
      <c r="K374" s="245"/>
      <c r="L374" s="245"/>
      <c r="O374" s="245"/>
    </row>
    <row r="375" spans="1:15" ht="18" customHeight="1">
      <c r="A375" s="245"/>
      <c r="B375" s="245"/>
      <c r="D375" s="245"/>
      <c r="E375" s="245"/>
      <c r="F375" s="245"/>
      <c r="G375" s="245"/>
      <c r="H375" s="245"/>
      <c r="I375" s="245"/>
      <c r="J375" s="245"/>
      <c r="K375" s="245"/>
      <c r="L375" s="245"/>
      <c r="O375" s="245"/>
    </row>
    <row r="376" spans="1:15" ht="18" customHeight="1">
      <c r="A376" s="245"/>
      <c r="B376" s="245"/>
      <c r="D376" s="245"/>
      <c r="E376" s="245"/>
      <c r="F376" s="245"/>
      <c r="G376" s="245"/>
      <c r="H376" s="245"/>
      <c r="I376" s="245"/>
      <c r="J376" s="245"/>
      <c r="K376" s="245"/>
      <c r="L376" s="245"/>
      <c r="O376" s="245"/>
    </row>
    <row r="377" spans="1:15" ht="18" customHeight="1">
      <c r="A377" s="245"/>
      <c r="B377" s="245"/>
      <c r="D377" s="245"/>
      <c r="E377" s="245"/>
      <c r="F377" s="245"/>
      <c r="G377" s="245"/>
      <c r="H377" s="245"/>
      <c r="I377" s="245"/>
      <c r="J377" s="245"/>
      <c r="K377" s="245"/>
      <c r="L377" s="245"/>
      <c r="O377" s="245"/>
    </row>
    <row r="378" spans="1:15" ht="18" customHeight="1">
      <c r="A378" s="245"/>
      <c r="B378" s="245"/>
      <c r="D378" s="245"/>
      <c r="E378" s="245"/>
      <c r="F378" s="245"/>
      <c r="G378" s="245"/>
      <c r="H378" s="245"/>
      <c r="I378" s="245"/>
      <c r="J378" s="245"/>
      <c r="K378" s="245"/>
      <c r="L378" s="245"/>
      <c r="O378" s="245"/>
    </row>
    <row r="379" spans="1:15" ht="18" customHeight="1">
      <c r="A379" s="245"/>
      <c r="B379" s="245"/>
      <c r="D379" s="245"/>
      <c r="E379" s="245"/>
      <c r="F379" s="245"/>
      <c r="G379" s="245"/>
      <c r="H379" s="245"/>
      <c r="I379" s="245"/>
      <c r="J379" s="245"/>
      <c r="K379" s="245"/>
      <c r="L379" s="245"/>
      <c r="O379" s="245"/>
    </row>
    <row r="380" spans="1:15" ht="18" customHeight="1">
      <c r="A380" s="245"/>
      <c r="B380" s="245"/>
      <c r="D380" s="245"/>
      <c r="E380" s="245"/>
      <c r="F380" s="245"/>
      <c r="G380" s="245"/>
      <c r="H380" s="245"/>
      <c r="I380" s="245"/>
      <c r="J380" s="245"/>
      <c r="K380" s="245"/>
      <c r="L380" s="245"/>
      <c r="O380" s="245"/>
    </row>
    <row r="381" spans="1:15" ht="18" customHeight="1">
      <c r="A381" s="245"/>
      <c r="B381" s="245"/>
      <c r="D381" s="245"/>
      <c r="E381" s="245"/>
      <c r="F381" s="245"/>
      <c r="G381" s="245"/>
      <c r="H381" s="245"/>
      <c r="I381" s="245"/>
      <c r="J381" s="245"/>
      <c r="K381" s="245"/>
      <c r="L381" s="245"/>
      <c r="O381" s="245"/>
    </row>
    <row r="382" spans="1:15" ht="18" customHeight="1">
      <c r="A382" s="245"/>
      <c r="B382" s="245"/>
      <c r="D382" s="245"/>
      <c r="E382" s="245"/>
      <c r="F382" s="245"/>
      <c r="G382" s="245"/>
      <c r="H382" s="245"/>
      <c r="I382" s="245"/>
      <c r="J382" s="245"/>
      <c r="K382" s="245"/>
      <c r="L382" s="245"/>
      <c r="O382" s="245"/>
    </row>
    <row r="383" spans="1:15" ht="18" customHeight="1">
      <c r="A383" s="245"/>
      <c r="B383" s="245"/>
      <c r="D383" s="245"/>
      <c r="E383" s="245"/>
      <c r="F383" s="245"/>
      <c r="G383" s="245"/>
      <c r="H383" s="245"/>
      <c r="I383" s="245"/>
      <c r="J383" s="245"/>
      <c r="K383" s="245"/>
      <c r="L383" s="245"/>
      <c r="O383" s="245"/>
    </row>
    <row r="384" spans="1:15" ht="18" customHeight="1">
      <c r="A384" s="245"/>
      <c r="B384" s="245"/>
      <c r="D384" s="245"/>
      <c r="E384" s="245"/>
      <c r="F384" s="245"/>
      <c r="G384" s="245"/>
      <c r="H384" s="245"/>
      <c r="I384" s="245"/>
      <c r="J384" s="245"/>
      <c r="K384" s="245"/>
      <c r="L384" s="245"/>
      <c r="O384" s="245"/>
    </row>
    <row r="385" spans="1:15" ht="18" customHeight="1">
      <c r="A385" s="245"/>
      <c r="B385" s="245"/>
      <c r="D385" s="245"/>
      <c r="E385" s="245"/>
      <c r="F385" s="245"/>
      <c r="G385" s="245"/>
      <c r="H385" s="245"/>
      <c r="I385" s="245"/>
      <c r="J385" s="245"/>
      <c r="K385" s="245"/>
      <c r="L385" s="245"/>
      <c r="O385" s="245"/>
    </row>
    <row r="386" spans="1:15" ht="18" customHeight="1">
      <c r="A386" s="245"/>
      <c r="B386" s="245"/>
      <c r="D386" s="245"/>
      <c r="E386" s="245"/>
      <c r="F386" s="245"/>
      <c r="G386" s="245"/>
      <c r="H386" s="245"/>
      <c r="I386" s="245"/>
      <c r="J386" s="245"/>
      <c r="K386" s="245"/>
      <c r="L386" s="245"/>
      <c r="O386" s="245"/>
    </row>
    <row r="387" spans="1:15" ht="18" customHeight="1">
      <c r="A387" s="245"/>
      <c r="B387" s="245"/>
      <c r="D387" s="245"/>
      <c r="E387" s="245"/>
      <c r="F387" s="245"/>
      <c r="G387" s="245"/>
      <c r="H387" s="245"/>
      <c r="I387" s="245"/>
      <c r="J387" s="245"/>
      <c r="K387" s="245"/>
      <c r="L387" s="245"/>
      <c r="O387" s="245"/>
    </row>
    <row r="388" spans="1:15" ht="18" customHeight="1">
      <c r="A388" s="245"/>
      <c r="B388" s="245"/>
      <c r="D388" s="245"/>
      <c r="E388" s="245"/>
      <c r="F388" s="245"/>
      <c r="G388" s="245"/>
      <c r="H388" s="245"/>
      <c r="I388" s="245"/>
      <c r="J388" s="245"/>
      <c r="K388" s="245"/>
      <c r="L388" s="245"/>
      <c r="O388" s="245"/>
    </row>
    <row r="389" spans="1:15" ht="18" customHeight="1">
      <c r="A389" s="245"/>
      <c r="B389" s="245"/>
      <c r="D389" s="245"/>
      <c r="E389" s="245"/>
      <c r="F389" s="245"/>
      <c r="G389" s="245"/>
      <c r="H389" s="245"/>
      <c r="I389" s="245"/>
      <c r="J389" s="245"/>
      <c r="K389" s="245"/>
      <c r="L389" s="245"/>
      <c r="O389" s="245"/>
    </row>
    <row r="390" spans="1:15" ht="18" customHeight="1">
      <c r="A390" s="245"/>
      <c r="B390" s="245"/>
      <c r="D390" s="245"/>
      <c r="E390" s="245"/>
      <c r="F390" s="245"/>
      <c r="G390" s="245"/>
      <c r="H390" s="245"/>
      <c r="I390" s="245"/>
      <c r="J390" s="245"/>
      <c r="K390" s="245"/>
      <c r="L390" s="245"/>
      <c r="O390" s="245"/>
    </row>
    <row r="391" spans="1:15" ht="18" customHeight="1">
      <c r="A391" s="245"/>
      <c r="B391" s="245"/>
      <c r="D391" s="245"/>
      <c r="E391" s="245"/>
      <c r="F391" s="245"/>
      <c r="G391" s="245"/>
      <c r="H391" s="245"/>
      <c r="I391" s="245"/>
      <c r="J391" s="245"/>
      <c r="K391" s="245"/>
      <c r="L391" s="245"/>
      <c r="O391" s="245"/>
    </row>
    <row r="392" spans="1:15" ht="18" customHeight="1">
      <c r="A392" s="245"/>
      <c r="B392" s="245"/>
      <c r="D392" s="245"/>
      <c r="E392" s="245"/>
      <c r="F392" s="245"/>
      <c r="G392" s="245"/>
      <c r="H392" s="245"/>
      <c r="I392" s="245"/>
      <c r="J392" s="245"/>
      <c r="K392" s="245"/>
      <c r="L392" s="245"/>
      <c r="O392" s="245"/>
    </row>
    <row r="393" spans="1:15" ht="18" customHeight="1">
      <c r="A393" s="245"/>
      <c r="B393" s="245"/>
      <c r="D393" s="245"/>
      <c r="E393" s="245"/>
      <c r="F393" s="245"/>
      <c r="G393" s="245"/>
      <c r="H393" s="245"/>
      <c r="I393" s="245"/>
      <c r="J393" s="245"/>
      <c r="K393" s="245"/>
      <c r="L393" s="245"/>
      <c r="O393" s="245"/>
    </row>
    <row r="394" spans="1:15" ht="18" customHeight="1">
      <c r="A394" s="245"/>
      <c r="B394" s="245"/>
      <c r="D394" s="245"/>
      <c r="E394" s="245"/>
      <c r="F394" s="245"/>
      <c r="G394" s="245"/>
      <c r="H394" s="245"/>
      <c r="I394" s="245"/>
      <c r="J394" s="245"/>
      <c r="K394" s="245"/>
      <c r="L394" s="245"/>
      <c r="O394" s="245"/>
    </row>
    <row r="395" spans="1:15" ht="18" customHeight="1">
      <c r="A395" s="245"/>
      <c r="B395" s="245"/>
      <c r="D395" s="245"/>
      <c r="E395" s="245"/>
      <c r="F395" s="245"/>
      <c r="G395" s="245"/>
      <c r="H395" s="245"/>
      <c r="I395" s="245"/>
      <c r="J395" s="245"/>
      <c r="K395" s="245"/>
      <c r="L395" s="245"/>
      <c r="O395" s="245"/>
    </row>
    <row r="396" spans="1:15" ht="18" customHeight="1">
      <c r="A396" s="245"/>
      <c r="B396" s="245"/>
      <c r="D396" s="245"/>
      <c r="E396" s="245"/>
      <c r="F396" s="245"/>
      <c r="G396" s="245"/>
      <c r="H396" s="245"/>
      <c r="I396" s="245"/>
      <c r="J396" s="245"/>
      <c r="K396" s="245"/>
      <c r="L396" s="245"/>
      <c r="O396" s="245"/>
    </row>
    <row r="397" spans="1:15" ht="18" customHeight="1">
      <c r="A397" s="245"/>
      <c r="B397" s="245"/>
      <c r="D397" s="245"/>
      <c r="E397" s="245"/>
      <c r="F397" s="245"/>
      <c r="G397" s="245"/>
      <c r="H397" s="245"/>
      <c r="I397" s="245"/>
      <c r="J397" s="245"/>
      <c r="K397" s="245"/>
      <c r="L397" s="245"/>
      <c r="O397" s="245"/>
    </row>
    <row r="398" spans="1:15" ht="18" customHeight="1">
      <c r="A398" s="245"/>
      <c r="B398" s="245"/>
      <c r="D398" s="245"/>
      <c r="E398" s="245"/>
      <c r="F398" s="245"/>
      <c r="G398" s="245"/>
      <c r="H398" s="245"/>
      <c r="I398" s="245"/>
      <c r="J398" s="245"/>
      <c r="K398" s="245"/>
      <c r="L398" s="245"/>
      <c r="O398" s="245"/>
    </row>
    <row r="399" spans="1:15" ht="18" customHeight="1">
      <c r="A399" s="245"/>
      <c r="B399" s="245"/>
      <c r="D399" s="245"/>
      <c r="E399" s="245"/>
      <c r="F399" s="245"/>
      <c r="G399" s="245"/>
      <c r="H399" s="245"/>
      <c r="I399" s="245"/>
      <c r="J399" s="245"/>
      <c r="K399" s="245"/>
      <c r="L399" s="245"/>
      <c r="O399" s="245"/>
    </row>
    <row r="400" spans="1:15" ht="18" customHeight="1">
      <c r="A400" s="245"/>
      <c r="B400" s="245"/>
      <c r="D400" s="245"/>
      <c r="E400" s="245"/>
      <c r="F400" s="245"/>
      <c r="G400" s="245"/>
      <c r="H400" s="245"/>
      <c r="I400" s="245"/>
      <c r="J400" s="245"/>
      <c r="K400" s="245"/>
      <c r="L400" s="245"/>
      <c r="O400" s="245"/>
    </row>
    <row r="401" spans="1:15" ht="18" customHeight="1">
      <c r="A401" s="245"/>
      <c r="B401" s="245"/>
      <c r="D401" s="245"/>
      <c r="E401" s="245"/>
      <c r="F401" s="245"/>
      <c r="G401" s="245"/>
      <c r="H401" s="245"/>
      <c r="I401" s="245"/>
      <c r="J401" s="245"/>
      <c r="K401" s="245"/>
      <c r="L401" s="245"/>
      <c r="O401" s="245"/>
    </row>
    <row r="402" spans="1:15" ht="18" customHeight="1">
      <c r="A402" s="245"/>
      <c r="B402" s="245"/>
      <c r="D402" s="245"/>
      <c r="E402" s="245"/>
      <c r="F402" s="245"/>
      <c r="G402" s="245"/>
      <c r="H402" s="245"/>
      <c r="I402" s="245"/>
      <c r="J402" s="245"/>
      <c r="K402" s="245"/>
      <c r="L402" s="245"/>
      <c r="O402" s="245"/>
    </row>
    <row r="403" spans="1:15" ht="18" customHeight="1">
      <c r="A403" s="245"/>
      <c r="B403" s="245"/>
      <c r="D403" s="245"/>
      <c r="E403" s="245"/>
      <c r="F403" s="245"/>
      <c r="G403" s="245"/>
      <c r="H403" s="245"/>
      <c r="I403" s="245"/>
      <c r="J403" s="245"/>
      <c r="K403" s="245"/>
      <c r="L403" s="245"/>
      <c r="O403" s="245"/>
    </row>
    <row r="404" spans="1:15" ht="18" customHeight="1">
      <c r="A404" s="245"/>
      <c r="B404" s="245"/>
      <c r="D404" s="245"/>
      <c r="E404" s="245"/>
      <c r="F404" s="245"/>
      <c r="G404" s="245"/>
      <c r="H404" s="245"/>
      <c r="I404" s="245"/>
      <c r="J404" s="245"/>
      <c r="K404" s="245"/>
      <c r="L404" s="245"/>
      <c r="O404" s="245"/>
    </row>
    <row r="405" spans="1:15" ht="18" customHeight="1">
      <c r="A405" s="245"/>
      <c r="B405" s="245"/>
      <c r="D405" s="245"/>
      <c r="E405" s="245"/>
      <c r="F405" s="245"/>
      <c r="G405" s="245"/>
      <c r="H405" s="245"/>
      <c r="I405" s="245"/>
      <c r="J405" s="245"/>
      <c r="K405" s="245"/>
      <c r="L405" s="245"/>
      <c r="O405" s="245"/>
    </row>
    <row r="406" spans="1:15" ht="18" customHeight="1">
      <c r="A406" s="245"/>
      <c r="B406" s="245"/>
      <c r="D406" s="245"/>
      <c r="E406" s="245"/>
      <c r="F406" s="245"/>
      <c r="G406" s="245"/>
      <c r="H406" s="245"/>
      <c r="I406" s="245"/>
      <c r="J406" s="245"/>
      <c r="K406" s="245"/>
      <c r="L406" s="245"/>
      <c r="O406" s="245"/>
    </row>
    <row r="407" spans="1:15" ht="18" customHeight="1">
      <c r="A407" s="245"/>
      <c r="B407" s="245"/>
      <c r="D407" s="245"/>
      <c r="E407" s="245"/>
      <c r="F407" s="245"/>
      <c r="G407" s="245"/>
      <c r="H407" s="245"/>
      <c r="I407" s="245"/>
      <c r="J407" s="245"/>
      <c r="K407" s="245"/>
      <c r="L407" s="245"/>
      <c r="O407" s="245"/>
    </row>
    <row r="408" spans="1:15" ht="18" customHeight="1">
      <c r="A408" s="245"/>
      <c r="B408" s="245"/>
      <c r="D408" s="245"/>
      <c r="E408" s="245"/>
      <c r="F408" s="245"/>
      <c r="G408" s="245"/>
      <c r="H408" s="245"/>
      <c r="I408" s="245"/>
      <c r="J408" s="245"/>
      <c r="K408" s="245"/>
      <c r="L408" s="245"/>
      <c r="O408" s="245"/>
    </row>
    <row r="409" spans="1:15" ht="18" customHeight="1">
      <c r="A409" s="245"/>
      <c r="B409" s="245"/>
      <c r="D409" s="245"/>
      <c r="E409" s="245"/>
      <c r="F409" s="245"/>
      <c r="G409" s="245"/>
      <c r="H409" s="245"/>
      <c r="I409" s="245"/>
      <c r="J409" s="245"/>
      <c r="K409" s="245"/>
      <c r="L409" s="245"/>
      <c r="O409" s="245"/>
    </row>
    <row r="410" spans="1:15" ht="18" customHeight="1">
      <c r="A410" s="245"/>
      <c r="B410" s="245"/>
      <c r="D410" s="245"/>
      <c r="E410" s="245"/>
      <c r="F410" s="245"/>
      <c r="G410" s="245"/>
      <c r="H410" s="245"/>
      <c r="I410" s="245"/>
      <c r="J410" s="245"/>
      <c r="K410" s="245"/>
      <c r="L410" s="245"/>
      <c r="O410" s="245"/>
    </row>
    <row r="411" spans="1:15" ht="18" customHeight="1">
      <c r="A411" s="245"/>
      <c r="B411" s="245"/>
      <c r="D411" s="245"/>
      <c r="E411" s="245"/>
      <c r="F411" s="245"/>
      <c r="G411" s="245"/>
      <c r="H411" s="245"/>
      <c r="I411" s="245"/>
      <c r="J411" s="245"/>
      <c r="K411" s="245"/>
      <c r="L411" s="245"/>
      <c r="O411" s="245"/>
    </row>
    <row r="412" spans="1:15" ht="18" customHeight="1">
      <c r="A412" s="245"/>
      <c r="B412" s="245"/>
      <c r="D412" s="245"/>
      <c r="E412" s="245"/>
      <c r="F412" s="245"/>
      <c r="G412" s="245"/>
      <c r="H412" s="245"/>
      <c r="I412" s="245"/>
      <c r="J412" s="245"/>
      <c r="K412" s="245"/>
      <c r="L412" s="245"/>
      <c r="O412" s="245"/>
    </row>
    <row r="413" spans="1:15" ht="18" customHeight="1">
      <c r="A413" s="245"/>
      <c r="B413" s="245"/>
      <c r="D413" s="245"/>
      <c r="E413" s="245"/>
      <c r="F413" s="245"/>
      <c r="G413" s="245"/>
      <c r="H413" s="245"/>
      <c r="I413" s="245"/>
      <c r="J413" s="245"/>
      <c r="K413" s="245"/>
      <c r="L413" s="245"/>
      <c r="O413" s="245"/>
    </row>
    <row r="414" spans="1:15" ht="18" customHeight="1">
      <c r="A414" s="245"/>
      <c r="B414" s="245"/>
      <c r="D414" s="245"/>
      <c r="E414" s="245"/>
      <c r="F414" s="245"/>
      <c r="G414" s="245"/>
      <c r="H414" s="245"/>
      <c r="I414" s="245"/>
      <c r="J414" s="245"/>
      <c r="K414" s="245"/>
      <c r="L414" s="245"/>
      <c r="O414" s="245"/>
    </row>
    <row r="415" spans="1:15" ht="18" customHeight="1">
      <c r="A415" s="245"/>
      <c r="B415" s="245"/>
      <c r="D415" s="245"/>
      <c r="E415" s="245"/>
      <c r="F415" s="245"/>
      <c r="G415" s="245"/>
      <c r="H415" s="245"/>
      <c r="I415" s="245"/>
      <c r="J415" s="245"/>
      <c r="K415" s="245"/>
      <c r="L415" s="245"/>
      <c r="O415" s="245"/>
    </row>
    <row r="416" spans="1:15" ht="18" customHeight="1">
      <c r="A416" s="245"/>
      <c r="B416" s="245"/>
      <c r="D416" s="245"/>
      <c r="E416" s="245"/>
      <c r="F416" s="245"/>
      <c r="G416" s="245"/>
      <c r="H416" s="245"/>
      <c r="I416" s="245"/>
      <c r="J416" s="245"/>
      <c r="K416" s="245"/>
      <c r="L416" s="245"/>
      <c r="O416" s="245"/>
    </row>
    <row r="417" spans="1:15" ht="18" customHeight="1">
      <c r="A417" s="245"/>
      <c r="B417" s="245"/>
      <c r="D417" s="245"/>
      <c r="E417" s="245"/>
      <c r="F417" s="245"/>
      <c r="G417" s="245"/>
      <c r="H417" s="245"/>
      <c r="I417" s="245"/>
      <c r="J417" s="245"/>
      <c r="K417" s="245"/>
      <c r="L417" s="245"/>
      <c r="O417" s="245"/>
    </row>
    <row r="418" spans="1:15" ht="18" customHeight="1">
      <c r="A418" s="245"/>
      <c r="B418" s="245"/>
      <c r="D418" s="245"/>
      <c r="E418" s="245"/>
      <c r="F418" s="245"/>
      <c r="G418" s="245"/>
      <c r="H418" s="245"/>
      <c r="I418" s="245"/>
      <c r="J418" s="245"/>
      <c r="K418" s="245"/>
      <c r="L418" s="245"/>
      <c r="O418" s="245"/>
    </row>
    <row r="419" spans="1:15" ht="35.1" customHeight="1">
      <c r="A419" s="245"/>
      <c r="B419" s="245"/>
      <c r="D419" s="245"/>
      <c r="E419" s="245"/>
      <c r="F419" s="245"/>
      <c r="G419" s="245"/>
      <c r="H419" s="245"/>
      <c r="I419" s="245"/>
      <c r="J419" s="245"/>
      <c r="K419" s="245"/>
      <c r="L419" s="245"/>
      <c r="O419" s="245"/>
    </row>
    <row r="420" spans="1:15" ht="24.95" customHeight="1">
      <c r="A420" s="245"/>
      <c r="B420" s="245"/>
      <c r="D420" s="245"/>
      <c r="E420" s="245"/>
      <c r="F420" s="245"/>
      <c r="G420" s="245"/>
      <c r="H420" s="245"/>
      <c r="I420" s="245"/>
      <c r="J420" s="245"/>
      <c r="K420" s="245"/>
      <c r="L420" s="245"/>
      <c r="O420" s="245"/>
    </row>
    <row r="421" spans="1:15" ht="35.1" customHeight="1">
      <c r="A421" s="245"/>
      <c r="B421" s="245"/>
      <c r="D421" s="245"/>
      <c r="E421" s="245"/>
      <c r="F421" s="245"/>
      <c r="G421" s="245"/>
      <c r="H421" s="245"/>
      <c r="I421" s="245"/>
      <c r="J421" s="245"/>
      <c r="K421" s="245"/>
      <c r="L421" s="245"/>
      <c r="O421" s="245"/>
    </row>
    <row r="422" spans="1:15" ht="15" customHeight="1">
      <c r="A422" s="245"/>
      <c r="B422" s="245"/>
      <c r="D422" s="245"/>
      <c r="E422" s="245"/>
      <c r="F422" s="245"/>
      <c r="G422" s="245"/>
      <c r="H422" s="245"/>
      <c r="I422" s="245"/>
      <c r="J422" s="245"/>
      <c r="K422" s="245"/>
      <c r="L422" s="245"/>
      <c r="O422" s="245"/>
    </row>
    <row r="423" spans="1:15" ht="24.95" customHeight="1">
      <c r="A423" s="245"/>
      <c r="B423" s="245"/>
      <c r="D423" s="245"/>
      <c r="E423" s="245"/>
      <c r="F423" s="245"/>
      <c r="G423" s="245"/>
      <c r="H423" s="245"/>
      <c r="I423" s="245"/>
      <c r="J423" s="245"/>
      <c r="K423" s="245"/>
      <c r="L423" s="245"/>
      <c r="O423" s="245"/>
    </row>
    <row r="424" spans="1:15" ht="20.100000000000001" customHeight="1">
      <c r="A424" s="245"/>
      <c r="B424" s="245"/>
      <c r="D424" s="245"/>
      <c r="E424" s="245"/>
      <c r="F424" s="245"/>
      <c r="G424" s="245"/>
      <c r="H424" s="245"/>
      <c r="I424" s="245"/>
      <c r="J424" s="245"/>
      <c r="K424" s="245"/>
      <c r="L424" s="245"/>
      <c r="O424" s="245"/>
    </row>
    <row r="425" spans="1:15" ht="18" customHeight="1">
      <c r="A425" s="245"/>
      <c r="B425" s="245"/>
      <c r="D425" s="245"/>
      <c r="E425" s="245"/>
      <c r="F425" s="245"/>
      <c r="G425" s="245"/>
      <c r="H425" s="245"/>
      <c r="I425" s="245"/>
      <c r="J425" s="245"/>
      <c r="K425" s="245"/>
      <c r="L425" s="245"/>
      <c r="O425" s="245"/>
    </row>
    <row r="426" spans="1:15" ht="18" customHeight="1">
      <c r="A426" s="245"/>
      <c r="B426" s="245"/>
      <c r="D426" s="245"/>
      <c r="E426" s="245"/>
      <c r="F426" s="245"/>
      <c r="G426" s="245"/>
      <c r="H426" s="245"/>
      <c r="I426" s="245"/>
      <c r="J426" s="245"/>
      <c r="K426" s="245"/>
      <c r="L426" s="245"/>
      <c r="O426" s="245"/>
    </row>
    <row r="427" spans="1:15" ht="18" customHeight="1">
      <c r="A427" s="245"/>
      <c r="B427" s="245"/>
      <c r="D427" s="245"/>
      <c r="E427" s="245"/>
      <c r="F427" s="245"/>
      <c r="G427" s="245"/>
      <c r="H427" s="245"/>
      <c r="I427" s="245"/>
      <c r="J427" s="245"/>
      <c r="K427" s="245"/>
      <c r="L427" s="245"/>
      <c r="O427" s="245"/>
    </row>
    <row r="428" spans="1:15" ht="18" customHeight="1">
      <c r="A428" s="245"/>
      <c r="B428" s="245"/>
      <c r="D428" s="245"/>
      <c r="E428" s="245"/>
      <c r="F428" s="245"/>
      <c r="G428" s="245"/>
      <c r="H428" s="245"/>
      <c r="I428" s="245"/>
      <c r="J428" s="245"/>
      <c r="K428" s="245"/>
      <c r="L428" s="245"/>
      <c r="O428" s="245"/>
    </row>
    <row r="429" spans="1:15" ht="18" customHeight="1">
      <c r="A429" s="245"/>
      <c r="B429" s="245"/>
      <c r="D429" s="245"/>
      <c r="E429" s="245"/>
      <c r="F429" s="245"/>
      <c r="G429" s="245"/>
      <c r="H429" s="245"/>
      <c r="I429" s="245"/>
      <c r="J429" s="245"/>
      <c r="K429" s="245"/>
      <c r="L429" s="245"/>
      <c r="O429" s="245"/>
    </row>
    <row r="430" spans="1:15" ht="18" customHeight="1">
      <c r="A430" s="245"/>
      <c r="B430" s="245"/>
      <c r="D430" s="245"/>
      <c r="E430" s="245"/>
      <c r="F430" s="245"/>
      <c r="G430" s="245"/>
      <c r="H430" s="245"/>
      <c r="I430" s="245"/>
      <c r="J430" s="245"/>
      <c r="K430" s="245"/>
      <c r="L430" s="245"/>
      <c r="O430" s="245"/>
    </row>
    <row r="431" spans="1:15" ht="18" customHeight="1">
      <c r="A431" s="245"/>
      <c r="B431" s="245"/>
      <c r="D431" s="245"/>
      <c r="E431" s="245"/>
      <c r="F431" s="245"/>
      <c r="G431" s="245"/>
      <c r="H431" s="245"/>
      <c r="I431" s="245"/>
      <c r="J431" s="245"/>
      <c r="K431" s="245"/>
      <c r="L431" s="245"/>
      <c r="O431" s="245"/>
    </row>
    <row r="432" spans="1:15" ht="18" customHeight="1">
      <c r="A432" s="245"/>
      <c r="B432" s="245"/>
      <c r="D432" s="245"/>
      <c r="E432" s="245"/>
      <c r="F432" s="245"/>
      <c r="G432" s="245"/>
      <c r="H432" s="245"/>
      <c r="I432" s="245"/>
      <c r="J432" s="245"/>
      <c r="K432" s="245"/>
      <c r="L432" s="245"/>
      <c r="O432" s="245"/>
    </row>
    <row r="433" spans="1:15" ht="18" customHeight="1">
      <c r="A433" s="245"/>
      <c r="B433" s="245"/>
      <c r="D433" s="245"/>
      <c r="E433" s="245"/>
      <c r="F433" s="245"/>
      <c r="G433" s="245"/>
      <c r="H433" s="245"/>
      <c r="I433" s="245"/>
      <c r="J433" s="245"/>
      <c r="K433" s="245"/>
      <c r="L433" s="245"/>
      <c r="O433" s="245"/>
    </row>
    <row r="434" spans="1:15" ht="18" customHeight="1">
      <c r="A434" s="245"/>
      <c r="B434" s="245"/>
      <c r="D434" s="245"/>
      <c r="E434" s="245"/>
      <c r="F434" s="245"/>
      <c r="G434" s="245"/>
      <c r="H434" s="245"/>
      <c r="I434" s="245"/>
      <c r="J434" s="245"/>
      <c r="K434" s="245"/>
      <c r="L434" s="245"/>
      <c r="O434" s="245"/>
    </row>
    <row r="435" spans="1:15" ht="18" customHeight="1">
      <c r="A435" s="245"/>
      <c r="B435" s="245"/>
      <c r="D435" s="245"/>
      <c r="E435" s="245"/>
      <c r="F435" s="245"/>
      <c r="G435" s="245"/>
      <c r="H435" s="245"/>
      <c r="I435" s="245"/>
      <c r="J435" s="245"/>
      <c r="K435" s="245"/>
      <c r="L435" s="245"/>
      <c r="O435" s="245"/>
    </row>
    <row r="436" spans="1:15" ht="18" customHeight="1">
      <c r="A436" s="245"/>
      <c r="B436" s="245"/>
      <c r="D436" s="245"/>
      <c r="E436" s="245"/>
      <c r="F436" s="245"/>
      <c r="G436" s="245"/>
      <c r="H436" s="245"/>
      <c r="I436" s="245"/>
      <c r="J436" s="245"/>
      <c r="K436" s="245"/>
      <c r="L436" s="245"/>
      <c r="O436" s="245"/>
    </row>
    <row r="437" spans="1:15" ht="18" customHeight="1">
      <c r="A437" s="245"/>
      <c r="B437" s="245"/>
      <c r="D437" s="245"/>
      <c r="E437" s="245"/>
      <c r="F437" s="245"/>
      <c r="G437" s="245"/>
      <c r="H437" s="245"/>
      <c r="I437" s="245"/>
      <c r="J437" s="245"/>
      <c r="K437" s="245"/>
      <c r="L437" s="245"/>
      <c r="O437" s="245"/>
    </row>
    <row r="438" spans="1:15" ht="18" customHeight="1">
      <c r="A438" s="245"/>
      <c r="B438" s="245"/>
      <c r="D438" s="245"/>
      <c r="E438" s="245"/>
      <c r="F438" s="245"/>
      <c r="G438" s="245"/>
      <c r="H438" s="245"/>
      <c r="I438" s="245"/>
      <c r="J438" s="245"/>
      <c r="K438" s="245"/>
      <c r="L438" s="245"/>
      <c r="O438" s="245"/>
    </row>
    <row r="439" spans="1:15" ht="18" customHeight="1">
      <c r="A439" s="245"/>
      <c r="B439" s="245"/>
      <c r="D439" s="245"/>
      <c r="E439" s="245"/>
      <c r="F439" s="245"/>
      <c r="G439" s="245"/>
      <c r="H439" s="245"/>
      <c r="I439" s="245"/>
      <c r="J439" s="245"/>
      <c r="K439" s="245"/>
      <c r="L439" s="245"/>
      <c r="O439" s="245"/>
    </row>
    <row r="440" spans="1:15" ht="18" customHeight="1">
      <c r="A440" s="245"/>
      <c r="B440" s="245"/>
      <c r="D440" s="245"/>
      <c r="E440" s="245"/>
      <c r="F440" s="245"/>
      <c r="G440" s="245"/>
      <c r="H440" s="245"/>
      <c r="I440" s="245"/>
      <c r="J440" s="245"/>
      <c r="K440" s="245"/>
      <c r="L440" s="245"/>
      <c r="O440" s="245"/>
    </row>
    <row r="441" spans="1:15" ht="18" customHeight="1">
      <c r="A441" s="245"/>
      <c r="B441" s="245"/>
      <c r="D441" s="245"/>
      <c r="E441" s="245"/>
      <c r="F441" s="245"/>
      <c r="G441" s="245"/>
      <c r="H441" s="245"/>
      <c r="I441" s="245"/>
      <c r="J441" s="245"/>
      <c r="K441" s="245"/>
      <c r="L441" s="245"/>
      <c r="O441" s="245"/>
    </row>
    <row r="442" spans="1:15" ht="18" customHeight="1">
      <c r="A442" s="245"/>
      <c r="B442" s="245"/>
      <c r="D442" s="245"/>
      <c r="E442" s="245"/>
      <c r="F442" s="245"/>
      <c r="G442" s="245"/>
      <c r="H442" s="245"/>
      <c r="I442" s="245"/>
      <c r="J442" s="245"/>
      <c r="K442" s="245"/>
      <c r="L442" s="245"/>
      <c r="O442" s="245"/>
    </row>
    <row r="443" spans="1:15" ht="20.100000000000001" customHeight="1">
      <c r="A443" s="245"/>
      <c r="B443" s="245"/>
      <c r="D443" s="245"/>
      <c r="E443" s="245"/>
      <c r="F443" s="245"/>
      <c r="G443" s="245"/>
      <c r="H443" s="245"/>
      <c r="I443" s="245"/>
      <c r="J443" s="245"/>
      <c r="K443" s="245"/>
      <c r="L443" s="245"/>
      <c r="O443" s="245"/>
    </row>
    <row r="444" spans="1:15" ht="18" customHeight="1">
      <c r="A444" s="245"/>
      <c r="B444" s="245"/>
      <c r="D444" s="245"/>
      <c r="E444" s="245"/>
      <c r="F444" s="245"/>
      <c r="G444" s="245"/>
      <c r="H444" s="245"/>
      <c r="I444" s="245"/>
      <c r="J444" s="245"/>
      <c r="K444" s="245"/>
      <c r="L444" s="245"/>
      <c r="O444" s="245"/>
    </row>
    <row r="445" spans="1:15" ht="18" customHeight="1">
      <c r="A445" s="245"/>
      <c r="B445" s="245"/>
      <c r="D445" s="245"/>
      <c r="E445" s="245"/>
      <c r="F445" s="245"/>
      <c r="G445" s="245"/>
      <c r="H445" s="245"/>
      <c r="I445" s="245"/>
      <c r="J445" s="245"/>
      <c r="K445" s="245"/>
      <c r="L445" s="245"/>
      <c r="O445" s="245"/>
    </row>
    <row r="446" spans="1:15" ht="18" customHeight="1">
      <c r="A446" s="245"/>
      <c r="B446" s="245"/>
      <c r="D446" s="245"/>
      <c r="E446" s="245"/>
      <c r="F446" s="245"/>
      <c r="G446" s="245"/>
      <c r="H446" s="245"/>
      <c r="I446" s="245"/>
      <c r="J446" s="245"/>
      <c r="K446" s="245"/>
      <c r="L446" s="245"/>
      <c r="O446" s="245"/>
    </row>
    <row r="447" spans="1:15" ht="18" customHeight="1">
      <c r="A447" s="245"/>
      <c r="B447" s="245"/>
      <c r="D447" s="245"/>
      <c r="E447" s="245"/>
      <c r="F447" s="245"/>
      <c r="G447" s="245"/>
      <c r="H447" s="245"/>
      <c r="I447" s="245"/>
      <c r="J447" s="245"/>
      <c r="K447" s="245"/>
      <c r="L447" s="245"/>
      <c r="O447" s="245"/>
    </row>
    <row r="448" spans="1:15" ht="18" customHeight="1">
      <c r="A448" s="245"/>
      <c r="B448" s="245"/>
      <c r="D448" s="245"/>
      <c r="E448" s="245"/>
      <c r="F448" s="245"/>
      <c r="G448" s="245"/>
      <c r="H448" s="245"/>
      <c r="I448" s="245"/>
      <c r="J448" s="245"/>
      <c r="K448" s="245"/>
      <c r="L448" s="245"/>
      <c r="O448" s="245"/>
    </row>
    <row r="449" spans="1:15" ht="18" customHeight="1">
      <c r="A449" s="245"/>
      <c r="B449" s="245"/>
      <c r="D449" s="245"/>
      <c r="E449" s="245"/>
      <c r="F449" s="245"/>
      <c r="G449" s="245"/>
      <c r="H449" s="245"/>
      <c r="I449" s="245"/>
      <c r="J449" s="245"/>
      <c r="K449" s="245"/>
      <c r="L449" s="245"/>
      <c r="O449" s="245"/>
    </row>
    <row r="450" spans="1:15" ht="18" customHeight="1">
      <c r="A450" s="245"/>
      <c r="B450" s="245"/>
      <c r="D450" s="245"/>
      <c r="E450" s="245"/>
      <c r="F450" s="245"/>
      <c r="G450" s="245"/>
      <c r="H450" s="245"/>
      <c r="I450" s="245"/>
      <c r="J450" s="245"/>
      <c r="K450" s="245"/>
      <c r="L450" s="245"/>
      <c r="O450" s="245"/>
    </row>
    <row r="451" spans="1:15" ht="18" customHeight="1">
      <c r="A451" s="245"/>
      <c r="B451" s="245"/>
      <c r="D451" s="245"/>
      <c r="E451" s="245"/>
      <c r="F451" s="245"/>
      <c r="G451" s="245"/>
      <c r="H451" s="245"/>
      <c r="I451" s="245"/>
      <c r="J451" s="245"/>
      <c r="K451" s="245"/>
      <c r="L451" s="245"/>
      <c r="O451" s="245"/>
    </row>
    <row r="452" spans="1:15" ht="18" customHeight="1">
      <c r="A452" s="245"/>
      <c r="B452" s="245"/>
      <c r="D452" s="245"/>
      <c r="E452" s="245"/>
      <c r="F452" s="245"/>
      <c r="G452" s="245"/>
      <c r="H452" s="245"/>
      <c r="I452" s="245"/>
      <c r="J452" s="245"/>
      <c r="K452" s="245"/>
      <c r="L452" s="245"/>
      <c r="O452" s="245"/>
    </row>
    <row r="453" spans="1:15" ht="18" customHeight="1">
      <c r="A453" s="245"/>
      <c r="B453" s="245"/>
      <c r="D453" s="245"/>
      <c r="E453" s="245"/>
      <c r="F453" s="245"/>
      <c r="G453" s="245"/>
      <c r="H453" s="245"/>
      <c r="I453" s="245"/>
      <c r="J453" s="245"/>
      <c r="K453" s="245"/>
      <c r="L453" s="245"/>
      <c r="O453" s="245"/>
    </row>
    <row r="454" spans="1:15" ht="18" customHeight="1">
      <c r="A454" s="245"/>
      <c r="B454" s="245"/>
      <c r="D454" s="245"/>
      <c r="E454" s="245"/>
      <c r="F454" s="245"/>
      <c r="G454" s="245"/>
      <c r="H454" s="245"/>
      <c r="I454" s="245"/>
      <c r="J454" s="245"/>
      <c r="K454" s="245"/>
      <c r="L454" s="245"/>
      <c r="O454" s="245"/>
    </row>
    <row r="455" spans="1:15" ht="18" customHeight="1">
      <c r="A455" s="245"/>
      <c r="B455" s="245"/>
      <c r="D455" s="245"/>
      <c r="E455" s="245"/>
      <c r="F455" s="245"/>
      <c r="G455" s="245"/>
      <c r="H455" s="245"/>
      <c r="I455" s="245"/>
      <c r="J455" s="245"/>
      <c r="K455" s="245"/>
      <c r="L455" s="245"/>
      <c r="O455" s="245"/>
    </row>
    <row r="456" spans="1:15" ht="18" customHeight="1">
      <c r="A456" s="245"/>
      <c r="B456" s="245"/>
      <c r="D456" s="245"/>
      <c r="E456" s="245"/>
      <c r="F456" s="245"/>
      <c r="G456" s="245"/>
      <c r="H456" s="245"/>
      <c r="I456" s="245"/>
      <c r="J456" s="245"/>
      <c r="K456" s="245"/>
      <c r="L456" s="245"/>
      <c r="O456" s="245"/>
    </row>
    <row r="457" spans="1:15" ht="18" customHeight="1">
      <c r="A457" s="245"/>
      <c r="B457" s="245"/>
      <c r="D457" s="245"/>
      <c r="E457" s="245"/>
      <c r="F457" s="245"/>
      <c r="G457" s="245"/>
      <c r="H457" s="245"/>
      <c r="I457" s="245"/>
      <c r="J457" s="245"/>
      <c r="K457" s="245"/>
      <c r="L457" s="245"/>
      <c r="O457" s="245"/>
    </row>
    <row r="458" spans="1:15" ht="18" customHeight="1">
      <c r="A458" s="245"/>
      <c r="B458" s="245"/>
      <c r="D458" s="245"/>
      <c r="E458" s="245"/>
      <c r="F458" s="245"/>
      <c r="G458" s="245"/>
      <c r="H458" s="245"/>
      <c r="I458" s="245"/>
      <c r="J458" s="245"/>
      <c r="K458" s="245"/>
      <c r="L458" s="245"/>
      <c r="O458" s="245"/>
    </row>
    <row r="459" spans="1:15" ht="18" customHeight="1">
      <c r="A459" s="245"/>
      <c r="B459" s="245"/>
      <c r="D459" s="245"/>
      <c r="E459" s="245"/>
      <c r="F459" s="245"/>
      <c r="G459" s="245"/>
      <c r="H459" s="245"/>
      <c r="I459" s="245"/>
      <c r="J459" s="245"/>
      <c r="K459" s="245"/>
      <c r="L459" s="245"/>
      <c r="O459" s="245"/>
    </row>
    <row r="460" spans="1:15" ht="18" customHeight="1">
      <c r="A460" s="245"/>
      <c r="B460" s="245"/>
      <c r="D460" s="245"/>
      <c r="E460" s="245"/>
      <c r="F460" s="245"/>
      <c r="G460" s="245"/>
      <c r="H460" s="245"/>
      <c r="I460" s="245"/>
      <c r="J460" s="245"/>
      <c r="K460" s="245"/>
      <c r="L460" s="245"/>
      <c r="O460" s="245"/>
    </row>
    <row r="461" spans="1:15" ht="18" customHeight="1">
      <c r="A461" s="245"/>
      <c r="B461" s="245"/>
      <c r="D461" s="245"/>
      <c r="E461" s="245"/>
      <c r="F461" s="245"/>
      <c r="G461" s="245"/>
      <c r="H461" s="245"/>
      <c r="I461" s="245"/>
      <c r="J461" s="245"/>
      <c r="K461" s="245"/>
      <c r="L461" s="245"/>
      <c r="O461" s="245"/>
    </row>
    <row r="462" spans="1:15" ht="18" customHeight="1">
      <c r="A462" s="245"/>
      <c r="B462" s="245"/>
      <c r="D462" s="245"/>
      <c r="E462" s="245"/>
      <c r="F462" s="245"/>
      <c r="G462" s="245"/>
      <c r="H462" s="245"/>
      <c r="I462" s="245"/>
      <c r="J462" s="245"/>
      <c r="K462" s="245"/>
      <c r="L462" s="245"/>
      <c r="O462" s="245"/>
    </row>
    <row r="463" spans="1:15" ht="18" customHeight="1">
      <c r="A463" s="245"/>
      <c r="B463" s="245"/>
      <c r="D463" s="245"/>
      <c r="E463" s="245"/>
      <c r="F463" s="245"/>
      <c r="G463" s="245"/>
      <c r="H463" s="245"/>
      <c r="I463" s="245"/>
      <c r="J463" s="245"/>
      <c r="K463" s="245"/>
      <c r="L463" s="245"/>
      <c r="O463" s="245"/>
    </row>
    <row r="464" spans="1:15" ht="18" customHeight="1">
      <c r="A464" s="245"/>
      <c r="B464" s="245"/>
      <c r="D464" s="245"/>
      <c r="E464" s="245"/>
      <c r="F464" s="245"/>
      <c r="G464" s="245"/>
      <c r="H464" s="245"/>
      <c r="I464" s="245"/>
      <c r="J464" s="245"/>
      <c r="K464" s="245"/>
      <c r="L464" s="245"/>
      <c r="O464" s="245"/>
    </row>
    <row r="465" spans="1:15" ht="18" customHeight="1">
      <c r="A465" s="245"/>
      <c r="B465" s="245"/>
      <c r="D465" s="245"/>
      <c r="E465" s="245"/>
      <c r="F465" s="245"/>
      <c r="G465" s="245"/>
      <c r="H465" s="245"/>
      <c r="I465" s="245"/>
      <c r="J465" s="245"/>
      <c r="K465" s="245"/>
      <c r="L465" s="245"/>
      <c r="O465" s="245"/>
    </row>
    <row r="466" spans="1:15" ht="18" customHeight="1">
      <c r="A466" s="245"/>
      <c r="B466" s="245"/>
      <c r="D466" s="245"/>
      <c r="E466" s="245"/>
      <c r="F466" s="245"/>
      <c r="G466" s="245"/>
      <c r="H466" s="245"/>
      <c r="I466" s="245"/>
      <c r="J466" s="245"/>
      <c r="K466" s="245"/>
      <c r="L466" s="245"/>
      <c r="O466" s="245"/>
    </row>
    <row r="467" spans="1:15" ht="18" customHeight="1">
      <c r="A467" s="245"/>
      <c r="B467" s="245"/>
      <c r="D467" s="245"/>
      <c r="E467" s="245"/>
      <c r="F467" s="245"/>
      <c r="G467" s="245"/>
      <c r="H467" s="245"/>
      <c r="I467" s="245"/>
      <c r="J467" s="245"/>
      <c r="K467" s="245"/>
      <c r="L467" s="245"/>
      <c r="O467" s="245"/>
    </row>
    <row r="468" spans="1:15" ht="18" customHeight="1">
      <c r="A468" s="245"/>
      <c r="B468" s="245"/>
      <c r="D468" s="245"/>
      <c r="E468" s="245"/>
      <c r="F468" s="245"/>
      <c r="G468" s="245"/>
      <c r="H468" s="245"/>
      <c r="I468" s="245"/>
      <c r="J468" s="245"/>
      <c r="K468" s="245"/>
      <c r="L468" s="245"/>
      <c r="O468" s="245"/>
    </row>
    <row r="469" spans="1:15" ht="18" customHeight="1">
      <c r="A469" s="245"/>
      <c r="B469" s="245"/>
      <c r="D469" s="245"/>
      <c r="E469" s="245"/>
      <c r="F469" s="245"/>
      <c r="G469" s="245"/>
      <c r="H469" s="245"/>
      <c r="I469" s="245"/>
      <c r="J469" s="245"/>
      <c r="K469" s="245"/>
      <c r="L469" s="245"/>
      <c r="O469" s="245"/>
    </row>
    <row r="470" spans="1:15" ht="18" customHeight="1">
      <c r="A470" s="245"/>
      <c r="B470" s="245"/>
      <c r="D470" s="245"/>
      <c r="E470" s="245"/>
      <c r="F470" s="245"/>
      <c r="G470" s="245"/>
      <c r="H470" s="245"/>
      <c r="I470" s="245"/>
      <c r="J470" s="245"/>
      <c r="K470" s="245"/>
      <c r="L470" s="245"/>
      <c r="O470" s="245"/>
    </row>
    <row r="471" spans="1:15" ht="18" customHeight="1">
      <c r="A471" s="245"/>
      <c r="B471" s="245"/>
      <c r="D471" s="245"/>
      <c r="E471" s="245"/>
      <c r="F471" s="245"/>
      <c r="G471" s="245"/>
      <c r="H471" s="245"/>
      <c r="I471" s="245"/>
      <c r="J471" s="245"/>
      <c r="K471" s="245"/>
      <c r="L471" s="245"/>
      <c r="O471" s="245"/>
    </row>
    <row r="472" spans="1:15" ht="18" customHeight="1">
      <c r="A472" s="245"/>
      <c r="B472" s="245"/>
      <c r="D472" s="245"/>
      <c r="E472" s="245"/>
      <c r="F472" s="245"/>
      <c r="G472" s="245"/>
      <c r="H472" s="245"/>
      <c r="I472" s="245"/>
      <c r="J472" s="245"/>
      <c r="K472" s="245"/>
      <c r="L472" s="245"/>
      <c r="O472" s="245"/>
    </row>
    <row r="473" spans="1:15" ht="18" customHeight="1">
      <c r="A473" s="245"/>
      <c r="B473" s="245"/>
      <c r="D473" s="245"/>
      <c r="E473" s="245"/>
      <c r="F473" s="245"/>
      <c r="G473" s="245"/>
      <c r="H473" s="245"/>
      <c r="I473" s="245"/>
      <c r="J473" s="245"/>
      <c r="K473" s="245"/>
      <c r="L473" s="245"/>
      <c r="O473" s="245"/>
    </row>
    <row r="474" spans="1:15" ht="18" customHeight="1">
      <c r="A474" s="245"/>
      <c r="B474" s="245"/>
      <c r="D474" s="245"/>
      <c r="E474" s="245"/>
      <c r="F474" s="245"/>
      <c r="G474" s="245"/>
      <c r="H474" s="245"/>
      <c r="I474" s="245"/>
      <c r="J474" s="245"/>
      <c r="K474" s="245"/>
      <c r="L474" s="245"/>
      <c r="O474" s="245"/>
    </row>
    <row r="475" spans="1:15" ht="18" customHeight="1">
      <c r="A475" s="245"/>
      <c r="B475" s="245"/>
      <c r="D475" s="245"/>
      <c r="E475" s="245"/>
      <c r="F475" s="245"/>
      <c r="G475" s="245"/>
      <c r="H475" s="245"/>
      <c r="I475" s="245"/>
      <c r="J475" s="245"/>
      <c r="K475" s="245"/>
      <c r="L475" s="245"/>
      <c r="O475" s="245"/>
    </row>
    <row r="476" spans="1:15" ht="18" customHeight="1">
      <c r="A476" s="245"/>
      <c r="B476" s="245"/>
      <c r="D476" s="245"/>
      <c r="E476" s="245"/>
      <c r="F476" s="245"/>
      <c r="G476" s="245"/>
      <c r="H476" s="245"/>
      <c r="I476" s="245"/>
      <c r="J476" s="245"/>
      <c r="K476" s="245"/>
      <c r="L476" s="245"/>
      <c r="O476" s="245"/>
    </row>
    <row r="477" spans="1:15" ht="18" customHeight="1">
      <c r="A477" s="245"/>
      <c r="B477" s="245"/>
      <c r="D477" s="245"/>
      <c r="E477" s="245"/>
      <c r="F477" s="245"/>
      <c r="G477" s="245"/>
      <c r="H477" s="245"/>
      <c r="I477" s="245"/>
      <c r="J477" s="245"/>
      <c r="K477" s="245"/>
      <c r="L477" s="245"/>
      <c r="O477" s="245"/>
    </row>
    <row r="478" spans="1:15" ht="18" customHeight="1">
      <c r="A478" s="245"/>
      <c r="B478" s="245"/>
      <c r="D478" s="245"/>
      <c r="E478" s="245"/>
      <c r="F478" s="245"/>
      <c r="G478" s="245"/>
      <c r="H478" s="245"/>
      <c r="I478" s="245"/>
      <c r="J478" s="245"/>
      <c r="K478" s="245"/>
      <c r="L478" s="245"/>
      <c r="O478" s="245"/>
    </row>
    <row r="479" spans="1:15" ht="18" customHeight="1">
      <c r="A479" s="245"/>
      <c r="B479" s="245"/>
      <c r="D479" s="245"/>
      <c r="E479" s="245"/>
      <c r="F479" s="245"/>
      <c r="G479" s="245"/>
      <c r="H479" s="245"/>
      <c r="I479" s="245"/>
      <c r="J479" s="245"/>
      <c r="K479" s="245"/>
      <c r="L479" s="245"/>
      <c r="O479" s="245"/>
    </row>
    <row r="480" spans="1:15" ht="18" customHeight="1">
      <c r="A480" s="245"/>
      <c r="B480" s="245"/>
      <c r="D480" s="245"/>
      <c r="E480" s="245"/>
      <c r="F480" s="245"/>
      <c r="G480" s="245"/>
      <c r="H480" s="245"/>
      <c r="I480" s="245"/>
      <c r="J480" s="245"/>
      <c r="K480" s="245"/>
      <c r="L480" s="245"/>
      <c r="O480" s="245"/>
    </row>
    <row r="481" spans="1:15" ht="18" customHeight="1">
      <c r="A481" s="245"/>
      <c r="B481" s="245"/>
      <c r="D481" s="245"/>
      <c r="E481" s="245"/>
      <c r="F481" s="245"/>
      <c r="G481" s="245"/>
      <c r="H481" s="245"/>
      <c r="I481" s="245"/>
      <c r="J481" s="245"/>
      <c r="K481" s="245"/>
      <c r="L481" s="245"/>
      <c r="O481" s="245"/>
    </row>
    <row r="482" spans="1:15" ht="18" customHeight="1">
      <c r="A482" s="245"/>
      <c r="B482" s="245"/>
      <c r="D482" s="245"/>
      <c r="E482" s="245"/>
      <c r="F482" s="245"/>
      <c r="G482" s="245"/>
      <c r="H482" s="245"/>
      <c r="I482" s="245"/>
      <c r="J482" s="245"/>
      <c r="K482" s="245"/>
      <c r="L482" s="245"/>
      <c r="O482" s="245"/>
    </row>
    <row r="483" spans="1:15" ht="18" customHeight="1">
      <c r="A483" s="245"/>
      <c r="B483" s="245"/>
      <c r="D483" s="245"/>
      <c r="E483" s="245"/>
      <c r="F483" s="245"/>
      <c r="G483" s="245"/>
      <c r="H483" s="245"/>
      <c r="I483" s="245"/>
      <c r="J483" s="245"/>
      <c r="K483" s="245"/>
      <c r="L483" s="245"/>
      <c r="O483" s="245"/>
    </row>
    <row r="484" spans="1:15" ht="18" customHeight="1">
      <c r="A484" s="245"/>
      <c r="B484" s="245"/>
      <c r="D484" s="245"/>
      <c r="E484" s="245"/>
      <c r="F484" s="245"/>
      <c r="G484" s="245"/>
      <c r="H484" s="245"/>
      <c r="I484" s="245"/>
      <c r="J484" s="245"/>
      <c r="K484" s="245"/>
      <c r="L484" s="245"/>
      <c r="O484" s="245"/>
    </row>
    <row r="485" spans="1:15" ht="18" customHeight="1">
      <c r="A485" s="245"/>
      <c r="B485" s="245"/>
      <c r="D485" s="245"/>
      <c r="E485" s="245"/>
      <c r="F485" s="245"/>
      <c r="G485" s="245"/>
      <c r="H485" s="245"/>
      <c r="I485" s="245"/>
      <c r="J485" s="245"/>
      <c r="K485" s="245"/>
      <c r="L485" s="245"/>
      <c r="O485" s="245"/>
    </row>
    <row r="486" spans="1:15" ht="18" customHeight="1">
      <c r="A486" s="245"/>
      <c r="B486" s="245"/>
      <c r="D486" s="245"/>
      <c r="E486" s="245"/>
      <c r="F486" s="245"/>
      <c r="G486" s="245"/>
      <c r="H486" s="245"/>
      <c r="I486" s="245"/>
      <c r="J486" s="245"/>
      <c r="K486" s="245"/>
      <c r="L486" s="245"/>
      <c r="O486" s="245"/>
    </row>
    <row r="487" spans="1:15" ht="24.95" customHeight="1">
      <c r="A487" s="245"/>
      <c r="B487" s="245"/>
      <c r="D487" s="245"/>
      <c r="E487" s="245"/>
      <c r="F487" s="245"/>
      <c r="G487" s="245"/>
      <c r="H487" s="245"/>
      <c r="I487" s="245"/>
      <c r="J487" s="245"/>
      <c r="K487" s="245"/>
      <c r="L487" s="245"/>
      <c r="O487" s="245"/>
    </row>
    <row r="488" spans="1:15" ht="24.95" customHeight="1">
      <c r="A488" s="245"/>
      <c r="B488" s="245"/>
      <c r="D488" s="245"/>
      <c r="E488" s="245"/>
      <c r="F488" s="245"/>
      <c r="G488" s="245"/>
      <c r="H488" s="245"/>
      <c r="I488" s="245"/>
      <c r="J488" s="245"/>
      <c r="K488" s="245"/>
      <c r="L488" s="245"/>
      <c r="O488" s="245"/>
    </row>
    <row r="489" spans="1:15" ht="18" customHeight="1">
      <c r="A489" s="245"/>
      <c r="B489" s="245"/>
      <c r="D489" s="245"/>
      <c r="E489" s="245"/>
      <c r="F489" s="245"/>
      <c r="G489" s="245"/>
      <c r="H489" s="245"/>
      <c r="I489" s="245"/>
      <c r="J489" s="245"/>
      <c r="K489" s="245"/>
      <c r="L489" s="245"/>
      <c r="O489" s="245"/>
    </row>
    <row r="490" spans="1:15" ht="18" customHeight="1">
      <c r="A490" s="245"/>
      <c r="B490" s="245"/>
      <c r="D490" s="245"/>
      <c r="E490" s="245"/>
      <c r="F490" s="245"/>
      <c r="G490" s="245"/>
      <c r="H490" s="245"/>
      <c r="I490" s="245"/>
      <c r="J490" s="245"/>
      <c r="K490" s="245"/>
      <c r="L490" s="245"/>
      <c r="O490" s="245"/>
    </row>
    <row r="491" spans="1:15" ht="18" customHeight="1">
      <c r="A491" s="245"/>
      <c r="B491" s="245"/>
      <c r="D491" s="245"/>
      <c r="E491" s="245"/>
      <c r="F491" s="245"/>
      <c r="G491" s="245"/>
      <c r="H491" s="245"/>
      <c r="I491" s="245"/>
      <c r="J491" s="245"/>
      <c r="K491" s="245"/>
      <c r="L491" s="245"/>
      <c r="O491" s="245"/>
    </row>
    <row r="492" spans="1:15" ht="18" customHeight="1">
      <c r="A492" s="245"/>
      <c r="B492" s="245"/>
      <c r="D492" s="245"/>
      <c r="E492" s="245"/>
      <c r="F492" s="245"/>
      <c r="G492" s="245"/>
      <c r="H492" s="245"/>
      <c r="I492" s="245"/>
      <c r="J492" s="245"/>
      <c r="K492" s="245"/>
      <c r="L492" s="245"/>
      <c r="O492" s="245"/>
    </row>
    <row r="493" spans="1:15" ht="18" customHeight="1">
      <c r="A493" s="245"/>
      <c r="B493" s="245"/>
      <c r="D493" s="245"/>
      <c r="E493" s="245"/>
      <c r="F493" s="245"/>
      <c r="G493" s="245"/>
      <c r="H493" s="245"/>
      <c r="I493" s="245"/>
      <c r="J493" s="245"/>
      <c r="K493" s="245"/>
      <c r="L493" s="245"/>
      <c r="O493" s="245"/>
    </row>
    <row r="494" spans="1:15" ht="18" customHeight="1">
      <c r="A494" s="245"/>
      <c r="B494" s="245"/>
      <c r="D494" s="245"/>
      <c r="E494" s="245"/>
      <c r="F494" s="245"/>
      <c r="G494" s="245"/>
      <c r="H494" s="245"/>
      <c r="I494" s="245"/>
      <c r="J494" s="245"/>
      <c r="K494" s="245"/>
      <c r="L494" s="245"/>
      <c r="O494" s="245"/>
    </row>
    <row r="495" spans="1:15" ht="18" customHeight="1">
      <c r="A495" s="245"/>
      <c r="B495" s="245"/>
      <c r="D495" s="245"/>
      <c r="E495" s="245"/>
      <c r="F495" s="245"/>
      <c r="G495" s="245"/>
      <c r="H495" s="245"/>
      <c r="I495" s="245"/>
      <c r="J495" s="245"/>
      <c r="K495" s="245"/>
      <c r="L495" s="245"/>
      <c r="O495" s="245"/>
    </row>
    <row r="496" spans="1:15" ht="18" customHeight="1">
      <c r="A496" s="245"/>
      <c r="B496" s="245"/>
      <c r="D496" s="245"/>
      <c r="E496" s="245"/>
      <c r="F496" s="245"/>
      <c r="G496" s="245"/>
      <c r="H496" s="245"/>
      <c r="I496" s="245"/>
      <c r="J496" s="245"/>
      <c r="K496" s="245"/>
      <c r="L496" s="245"/>
      <c r="O496" s="245"/>
    </row>
    <row r="497" spans="1:15" ht="18" customHeight="1">
      <c r="A497" s="245"/>
      <c r="B497" s="245"/>
      <c r="D497" s="245"/>
      <c r="E497" s="245"/>
      <c r="F497" s="245"/>
      <c r="G497" s="245"/>
      <c r="H497" s="245"/>
      <c r="I497" s="245"/>
      <c r="J497" s="245"/>
      <c r="K497" s="245"/>
      <c r="L497" s="245"/>
      <c r="O497" s="245"/>
    </row>
    <row r="498" spans="1:15" ht="15.6" customHeight="1">
      <c r="A498" s="245"/>
      <c r="B498" s="245"/>
      <c r="D498" s="245"/>
      <c r="E498" s="245"/>
      <c r="F498" s="245"/>
      <c r="G498" s="245"/>
      <c r="H498" s="245"/>
      <c r="I498" s="245"/>
      <c r="J498" s="245"/>
      <c r="K498" s="245"/>
      <c r="L498" s="245"/>
      <c r="O498" s="245"/>
    </row>
    <row r="499" spans="1:15" ht="15.6" customHeight="1">
      <c r="A499" s="245"/>
      <c r="B499" s="245"/>
      <c r="D499" s="245"/>
      <c r="E499" s="245"/>
      <c r="F499" s="245"/>
      <c r="G499" s="245"/>
      <c r="H499" s="245"/>
      <c r="I499" s="245"/>
      <c r="J499" s="245"/>
      <c r="K499" s="245"/>
      <c r="L499" s="245"/>
      <c r="O499" s="245"/>
    </row>
    <row r="500" spans="1:15" ht="15.6" customHeight="1">
      <c r="A500" s="245"/>
      <c r="B500" s="245"/>
      <c r="D500" s="245"/>
      <c r="E500" s="245"/>
      <c r="F500" s="245"/>
      <c r="G500" s="245"/>
      <c r="H500" s="245"/>
      <c r="I500" s="245"/>
      <c r="J500" s="245"/>
      <c r="K500" s="245"/>
      <c r="L500" s="245"/>
      <c r="O500" s="245"/>
    </row>
    <row r="501" spans="1:15" ht="15.6" customHeight="1">
      <c r="A501" s="245"/>
      <c r="B501" s="245"/>
      <c r="D501" s="245"/>
      <c r="E501" s="245"/>
      <c r="F501" s="245"/>
      <c r="G501" s="245"/>
      <c r="H501" s="245"/>
      <c r="I501" s="245"/>
      <c r="J501" s="245"/>
      <c r="K501" s="245"/>
      <c r="L501" s="245"/>
      <c r="O501" s="245"/>
    </row>
    <row r="502" spans="1:15" ht="15.6" customHeight="1">
      <c r="A502" s="245"/>
      <c r="B502" s="245"/>
      <c r="D502" s="245"/>
      <c r="E502" s="245"/>
      <c r="F502" s="245"/>
      <c r="G502" s="245"/>
      <c r="H502" s="245"/>
      <c r="I502" s="245"/>
      <c r="J502" s="245"/>
      <c r="K502" s="245"/>
      <c r="L502" s="245"/>
      <c r="O502" s="245"/>
    </row>
    <row r="503" spans="1:15" ht="15.6" customHeight="1">
      <c r="A503" s="245"/>
      <c r="B503" s="245"/>
      <c r="D503" s="245"/>
      <c r="E503" s="245"/>
      <c r="F503" s="245"/>
      <c r="G503" s="245"/>
      <c r="H503" s="245"/>
      <c r="I503" s="245"/>
      <c r="J503" s="245"/>
      <c r="K503" s="245"/>
      <c r="L503" s="245"/>
      <c r="O503" s="245"/>
    </row>
    <row r="504" spans="1:15" ht="15.6" customHeight="1">
      <c r="A504" s="245"/>
      <c r="B504" s="245"/>
      <c r="D504" s="245"/>
      <c r="E504" s="245"/>
      <c r="F504" s="245"/>
      <c r="G504" s="245"/>
      <c r="H504" s="245"/>
      <c r="I504" s="245"/>
      <c r="J504" s="245"/>
      <c r="K504" s="245"/>
      <c r="L504" s="245"/>
      <c r="O504" s="245"/>
    </row>
    <row r="505" spans="1:15" ht="15.6" customHeight="1">
      <c r="A505" s="245"/>
      <c r="B505" s="245"/>
      <c r="D505" s="245"/>
      <c r="E505" s="245"/>
      <c r="F505" s="245"/>
      <c r="G505" s="245"/>
      <c r="H505" s="245"/>
      <c r="I505" s="245"/>
      <c r="J505" s="245"/>
      <c r="K505" s="245"/>
      <c r="L505" s="245"/>
      <c r="O505" s="245"/>
    </row>
    <row r="506" spans="1:15" ht="15.6" customHeight="1">
      <c r="A506" s="245"/>
      <c r="B506" s="245"/>
      <c r="D506" s="245"/>
      <c r="E506" s="245"/>
      <c r="F506" s="245"/>
      <c r="G506" s="245"/>
      <c r="H506" s="245"/>
      <c r="I506" s="245"/>
      <c r="J506" s="245"/>
      <c r="K506" s="245"/>
      <c r="L506" s="245"/>
      <c r="O506" s="245"/>
    </row>
    <row r="507" spans="1:15" ht="15.6" customHeight="1">
      <c r="A507" s="245"/>
      <c r="B507" s="245"/>
      <c r="D507" s="245"/>
      <c r="E507" s="245"/>
      <c r="F507" s="245"/>
      <c r="G507" s="245"/>
      <c r="H507" s="245"/>
      <c r="I507" s="245"/>
      <c r="J507" s="245"/>
      <c r="K507" s="245"/>
      <c r="L507" s="245"/>
      <c r="O507" s="245"/>
    </row>
    <row r="508" spans="1:15" ht="15.6" customHeight="1">
      <c r="A508" s="245"/>
      <c r="B508" s="245"/>
      <c r="D508" s="245"/>
      <c r="E508" s="245"/>
      <c r="F508" s="245"/>
      <c r="G508" s="245"/>
      <c r="H508" s="245"/>
      <c r="I508" s="245"/>
      <c r="J508" s="245"/>
      <c r="K508" s="245"/>
      <c r="L508" s="245"/>
      <c r="O508" s="245"/>
    </row>
    <row r="509" spans="1:15" ht="15.6" customHeight="1">
      <c r="A509" s="245"/>
      <c r="B509" s="245"/>
      <c r="D509" s="245"/>
      <c r="E509" s="245"/>
      <c r="F509" s="245"/>
      <c r="G509" s="245"/>
      <c r="H509" s="245"/>
      <c r="I509" s="245"/>
      <c r="J509" s="245"/>
      <c r="K509" s="245"/>
      <c r="L509" s="245"/>
      <c r="O509" s="245"/>
    </row>
    <row r="510" spans="1:15" ht="15.6" customHeight="1">
      <c r="A510" s="245"/>
      <c r="B510" s="245"/>
      <c r="D510" s="245"/>
      <c r="E510" s="245"/>
      <c r="F510" s="245"/>
      <c r="G510" s="245"/>
      <c r="H510" s="245"/>
      <c r="I510" s="245"/>
      <c r="J510" s="245"/>
      <c r="K510" s="245"/>
      <c r="L510" s="245"/>
      <c r="O510" s="245"/>
    </row>
    <row r="511" spans="1:15" ht="15.6" customHeight="1">
      <c r="A511" s="245"/>
      <c r="B511" s="245"/>
      <c r="D511" s="245"/>
      <c r="E511" s="245"/>
      <c r="F511" s="245"/>
      <c r="G511" s="245"/>
      <c r="H511" s="245"/>
      <c r="I511" s="245"/>
      <c r="J511" s="245"/>
      <c r="K511" s="245"/>
      <c r="L511" s="245"/>
      <c r="O511" s="245"/>
    </row>
    <row r="512" spans="1:15" ht="15.6" customHeight="1">
      <c r="A512" s="245"/>
      <c r="B512" s="245"/>
      <c r="D512" s="245"/>
      <c r="E512" s="245"/>
      <c r="F512" s="245"/>
      <c r="G512" s="245"/>
      <c r="H512" s="245"/>
      <c r="I512" s="245"/>
      <c r="J512" s="245"/>
      <c r="K512" s="245"/>
      <c r="L512" s="245"/>
      <c r="O512" s="245"/>
    </row>
    <row r="513" spans="1:15" ht="15.6" customHeight="1">
      <c r="A513" s="245"/>
      <c r="B513" s="245"/>
      <c r="D513" s="245"/>
      <c r="E513" s="245"/>
      <c r="F513" s="245"/>
      <c r="G513" s="245"/>
      <c r="H513" s="245"/>
      <c r="I513" s="245"/>
      <c r="J513" s="245"/>
      <c r="K513" s="245"/>
      <c r="L513" s="245"/>
      <c r="O513" s="245"/>
    </row>
    <row r="514" spans="1:15" ht="15.6" customHeight="1">
      <c r="A514" s="245"/>
      <c r="B514" s="245"/>
      <c r="D514" s="245"/>
      <c r="E514" s="245"/>
      <c r="F514" s="245"/>
      <c r="G514" s="245"/>
      <c r="H514" s="245"/>
      <c r="I514" s="245"/>
      <c r="J514" s="245"/>
      <c r="K514" s="245"/>
      <c r="L514" s="245"/>
      <c r="O514" s="245"/>
    </row>
    <row r="515" spans="1:15" ht="15.6" customHeight="1">
      <c r="A515" s="245"/>
      <c r="B515" s="245"/>
      <c r="D515" s="245"/>
      <c r="E515" s="245"/>
      <c r="F515" s="245"/>
      <c r="G515" s="245"/>
      <c r="H515" s="245"/>
      <c r="I515" s="245"/>
      <c r="J515" s="245"/>
      <c r="K515" s="245"/>
      <c r="L515" s="245"/>
      <c r="O515" s="245"/>
    </row>
    <row r="516" spans="1:15" ht="15.6" customHeight="1">
      <c r="A516" s="245"/>
      <c r="B516" s="245"/>
      <c r="D516" s="245"/>
      <c r="E516" s="245"/>
      <c r="F516" s="245"/>
      <c r="G516" s="245"/>
      <c r="H516" s="245"/>
      <c r="I516" s="245"/>
      <c r="J516" s="245"/>
      <c r="K516" s="245"/>
      <c r="L516" s="245"/>
      <c r="O516" s="245"/>
    </row>
    <row r="517" spans="1:15" ht="15.6" customHeight="1">
      <c r="A517" s="245"/>
      <c r="B517" s="245"/>
      <c r="D517" s="245"/>
      <c r="E517" s="245"/>
      <c r="F517" s="245"/>
      <c r="G517" s="245"/>
      <c r="H517" s="245"/>
      <c r="I517" s="245"/>
      <c r="J517" s="245"/>
      <c r="K517" s="245"/>
      <c r="L517" s="245"/>
      <c r="O517" s="245"/>
    </row>
    <row r="518" spans="1:15" ht="15.6" customHeight="1">
      <c r="A518" s="245"/>
      <c r="B518" s="245"/>
      <c r="D518" s="245"/>
      <c r="E518" s="245"/>
      <c r="F518" s="245"/>
      <c r="G518" s="245"/>
      <c r="H518" s="245"/>
      <c r="I518" s="245"/>
      <c r="J518" s="245"/>
      <c r="K518" s="245"/>
      <c r="L518" s="245"/>
      <c r="O518" s="245"/>
    </row>
    <row r="519" spans="1:15" ht="15.6" customHeight="1">
      <c r="A519" s="245"/>
      <c r="B519" s="245"/>
      <c r="D519" s="245"/>
      <c r="E519" s="245"/>
      <c r="F519" s="245"/>
      <c r="G519" s="245"/>
      <c r="H519" s="245"/>
      <c r="I519" s="245"/>
      <c r="J519" s="245"/>
      <c r="K519" s="245"/>
      <c r="L519" s="245"/>
      <c r="O519" s="245"/>
    </row>
    <row r="520" spans="1:15" ht="15.6" customHeight="1">
      <c r="A520" s="245"/>
      <c r="B520" s="245"/>
      <c r="D520" s="245"/>
      <c r="E520" s="245"/>
      <c r="F520" s="245"/>
      <c r="G520" s="245"/>
      <c r="H520" s="245"/>
      <c r="I520" s="245"/>
      <c r="J520" s="245"/>
      <c r="K520" s="245"/>
      <c r="L520" s="245"/>
      <c r="O520" s="245"/>
    </row>
    <row r="521" spans="1:15" ht="15.6" customHeight="1">
      <c r="A521" s="245"/>
      <c r="B521" s="245"/>
      <c r="D521" s="245"/>
      <c r="E521" s="245"/>
      <c r="F521" s="245"/>
      <c r="G521" s="245"/>
      <c r="H521" s="245"/>
      <c r="I521" s="245"/>
      <c r="J521" s="245"/>
      <c r="K521" s="245"/>
      <c r="L521" s="245"/>
      <c r="O521" s="245"/>
    </row>
    <row r="522" spans="1:15" ht="15.6" customHeight="1">
      <c r="A522" s="245"/>
      <c r="B522" s="245"/>
      <c r="D522" s="245"/>
      <c r="E522" s="245"/>
      <c r="F522" s="245"/>
      <c r="G522" s="245"/>
      <c r="H522" s="245"/>
      <c r="I522" s="245"/>
      <c r="J522" s="245"/>
      <c r="K522" s="245"/>
      <c r="L522" s="245"/>
      <c r="O522" s="245"/>
    </row>
    <row r="523" spans="1:15" ht="15.6" customHeight="1">
      <c r="A523" s="245"/>
      <c r="B523" s="245"/>
      <c r="D523" s="245"/>
      <c r="E523" s="245"/>
      <c r="F523" s="245"/>
      <c r="G523" s="245"/>
      <c r="H523" s="245"/>
      <c r="I523" s="245"/>
      <c r="J523" s="245"/>
      <c r="K523" s="245"/>
      <c r="L523" s="245"/>
      <c r="O523" s="245"/>
    </row>
    <row r="524" spans="1:15" ht="15.6" customHeight="1">
      <c r="A524" s="245"/>
      <c r="B524" s="245"/>
      <c r="D524" s="245"/>
      <c r="E524" s="245"/>
      <c r="F524" s="245"/>
      <c r="G524" s="245"/>
      <c r="H524" s="245"/>
      <c r="I524" s="245"/>
      <c r="J524" s="245"/>
      <c r="K524" s="245"/>
      <c r="L524" s="245"/>
      <c r="O524" s="245"/>
    </row>
    <row r="525" spans="1:15" ht="15.6" customHeight="1">
      <c r="A525" s="245"/>
      <c r="B525" s="245"/>
      <c r="D525" s="245"/>
      <c r="E525" s="245"/>
      <c r="F525" s="245"/>
      <c r="G525" s="245"/>
      <c r="H525" s="245"/>
      <c r="I525" s="245"/>
      <c r="J525" s="245"/>
      <c r="K525" s="245"/>
      <c r="L525" s="245"/>
      <c r="O525" s="245"/>
    </row>
    <row r="526" spans="1:15" ht="15.6" customHeight="1">
      <c r="A526" s="245"/>
      <c r="B526" s="245"/>
      <c r="D526" s="245"/>
      <c r="E526" s="245"/>
      <c r="F526" s="245"/>
      <c r="G526" s="245"/>
      <c r="H526" s="245"/>
      <c r="I526" s="245"/>
      <c r="J526" s="245"/>
      <c r="K526" s="245"/>
      <c r="L526" s="245"/>
      <c r="O526" s="245"/>
    </row>
    <row r="527" spans="1:15" ht="15.6" customHeight="1">
      <c r="A527" s="245"/>
      <c r="B527" s="245"/>
      <c r="D527" s="245"/>
      <c r="E527" s="245"/>
      <c r="F527" s="245"/>
      <c r="G527" s="245"/>
      <c r="H527" s="245"/>
      <c r="I527" s="245"/>
      <c r="J527" s="245"/>
      <c r="K527" s="245"/>
      <c r="L527" s="245"/>
      <c r="O527" s="245"/>
    </row>
    <row r="528" spans="1:15" ht="15.6" customHeight="1">
      <c r="A528" s="245"/>
      <c r="B528" s="245"/>
      <c r="D528" s="245"/>
      <c r="E528" s="245"/>
      <c r="F528" s="245"/>
      <c r="G528" s="245"/>
      <c r="H528" s="245"/>
      <c r="I528" s="245"/>
      <c r="J528" s="245"/>
      <c r="K528" s="245"/>
      <c r="L528" s="245"/>
      <c r="O528" s="245"/>
    </row>
    <row r="529" spans="1:15" ht="15.6" customHeight="1">
      <c r="A529" s="245"/>
      <c r="B529" s="245"/>
      <c r="D529" s="245"/>
      <c r="E529" s="245"/>
      <c r="F529" s="245"/>
      <c r="G529" s="245"/>
      <c r="H529" s="245"/>
      <c r="I529" s="245"/>
      <c r="J529" s="245"/>
      <c r="K529" s="245"/>
      <c r="L529" s="245"/>
      <c r="O529" s="245"/>
    </row>
    <row r="530" spans="1:15" ht="15.6" customHeight="1">
      <c r="A530" s="245"/>
      <c r="B530" s="245"/>
      <c r="D530" s="245"/>
      <c r="E530" s="245"/>
      <c r="F530" s="245"/>
      <c r="G530" s="245"/>
      <c r="H530" s="245"/>
      <c r="I530" s="245"/>
      <c r="J530" s="245"/>
      <c r="K530" s="245"/>
      <c r="L530" s="245"/>
      <c r="O530" s="245"/>
    </row>
    <row r="531" spans="1:15" ht="15.6" customHeight="1">
      <c r="A531" s="245"/>
      <c r="B531" s="245"/>
      <c r="D531" s="245"/>
      <c r="E531" s="245"/>
      <c r="F531" s="245"/>
      <c r="G531" s="245"/>
      <c r="H531" s="245"/>
      <c r="I531" s="245"/>
      <c r="J531" s="245"/>
      <c r="K531" s="245"/>
      <c r="L531" s="245"/>
      <c r="O531" s="245"/>
    </row>
    <row r="532" spans="1:15" ht="15.6" customHeight="1">
      <c r="A532" s="245"/>
      <c r="B532" s="245"/>
      <c r="D532" s="245"/>
      <c r="E532" s="245"/>
      <c r="F532" s="245"/>
      <c r="G532" s="245"/>
      <c r="H532" s="245"/>
      <c r="I532" s="245"/>
      <c r="J532" s="245"/>
      <c r="K532" s="245"/>
      <c r="L532" s="245"/>
      <c r="O532" s="245"/>
    </row>
    <row r="533" spans="1:15" ht="15.6" customHeight="1">
      <c r="A533" s="245"/>
      <c r="B533" s="245"/>
      <c r="D533" s="245"/>
      <c r="E533" s="245"/>
      <c r="F533" s="245"/>
      <c r="G533" s="245"/>
      <c r="H533" s="245"/>
      <c r="I533" s="245"/>
      <c r="J533" s="245"/>
      <c r="K533" s="245"/>
      <c r="L533" s="245"/>
      <c r="O533" s="245"/>
    </row>
    <row r="534" spans="1:15" ht="15.6" customHeight="1">
      <c r="A534" s="245"/>
      <c r="B534" s="245"/>
      <c r="D534" s="245"/>
      <c r="E534" s="245"/>
      <c r="F534" s="245"/>
      <c r="G534" s="245"/>
      <c r="H534" s="245"/>
      <c r="I534" s="245"/>
      <c r="J534" s="245"/>
      <c r="K534" s="245"/>
      <c r="L534" s="245"/>
      <c r="O534" s="245"/>
    </row>
    <row r="535" spans="1:15" ht="15.6" customHeight="1">
      <c r="A535" s="245"/>
      <c r="B535" s="245"/>
      <c r="D535" s="245"/>
      <c r="E535" s="245"/>
      <c r="F535" s="245"/>
      <c r="G535" s="245"/>
      <c r="H535" s="245"/>
      <c r="I535" s="245"/>
      <c r="J535" s="245"/>
      <c r="K535" s="245"/>
      <c r="L535" s="245"/>
      <c r="O535" s="245"/>
    </row>
    <row r="536" spans="1:15" ht="15.6" customHeight="1">
      <c r="A536" s="245"/>
      <c r="B536" s="245"/>
      <c r="D536" s="245"/>
      <c r="E536" s="245"/>
      <c r="F536" s="245"/>
      <c r="G536" s="245"/>
      <c r="H536" s="245"/>
      <c r="I536" s="245"/>
      <c r="J536" s="245"/>
      <c r="K536" s="245"/>
      <c r="L536" s="245"/>
      <c r="O536" s="245"/>
    </row>
    <row r="537" spans="1:15" ht="15.6" customHeight="1">
      <c r="A537" s="245"/>
      <c r="B537" s="245"/>
      <c r="D537" s="245"/>
      <c r="E537" s="245"/>
      <c r="F537" s="245"/>
      <c r="G537" s="245"/>
      <c r="H537" s="245"/>
      <c r="I537" s="245"/>
      <c r="J537" s="245"/>
      <c r="K537" s="245"/>
      <c r="L537" s="245"/>
      <c r="O537" s="245"/>
    </row>
    <row r="538" spans="1:15" ht="15.6" customHeight="1">
      <c r="A538" s="245"/>
      <c r="B538" s="245"/>
      <c r="D538" s="245"/>
      <c r="E538" s="245"/>
      <c r="F538" s="245"/>
      <c r="G538" s="245"/>
      <c r="H538" s="245"/>
      <c r="I538" s="245"/>
      <c r="J538" s="245"/>
      <c r="K538" s="245"/>
      <c r="L538" s="245"/>
      <c r="O538" s="245"/>
    </row>
    <row r="539" spans="1:15" ht="15.6" customHeight="1">
      <c r="A539" s="245"/>
      <c r="B539" s="245"/>
      <c r="D539" s="245"/>
      <c r="E539" s="245"/>
      <c r="F539" s="245"/>
      <c r="G539" s="245"/>
      <c r="H539" s="245"/>
      <c r="I539" s="245"/>
      <c r="J539" s="245"/>
      <c r="K539" s="245"/>
      <c r="L539" s="245"/>
      <c r="O539" s="245"/>
    </row>
    <row r="540" spans="1:15" ht="18" customHeight="1">
      <c r="A540" s="245"/>
      <c r="B540" s="245"/>
      <c r="D540" s="245"/>
      <c r="E540" s="245"/>
      <c r="F540" s="245"/>
      <c r="G540" s="245"/>
      <c r="H540" s="245"/>
      <c r="I540" s="245"/>
      <c r="J540" s="245"/>
      <c r="K540" s="245"/>
      <c r="L540" s="245"/>
      <c r="O540" s="245"/>
    </row>
    <row r="541" spans="1:15" ht="15.6" customHeight="1">
      <c r="A541" s="245"/>
      <c r="B541" s="245"/>
      <c r="D541" s="245"/>
      <c r="E541" s="245"/>
      <c r="F541" s="245"/>
      <c r="G541" s="245"/>
      <c r="H541" s="245"/>
      <c r="I541" s="245"/>
      <c r="J541" s="245"/>
      <c r="K541" s="245"/>
      <c r="L541" s="245"/>
      <c r="O541" s="245"/>
    </row>
    <row r="542" spans="1:15" ht="15.6" customHeight="1">
      <c r="A542" s="245"/>
      <c r="B542" s="245"/>
      <c r="D542" s="245"/>
      <c r="E542" s="245"/>
      <c r="F542" s="245"/>
      <c r="G542" s="245"/>
      <c r="H542" s="245"/>
      <c r="I542" s="245"/>
      <c r="J542" s="245"/>
      <c r="K542" s="245"/>
      <c r="L542" s="245"/>
      <c r="O542" s="245"/>
    </row>
    <row r="543" spans="1:15" ht="15.6" customHeight="1">
      <c r="A543" s="245"/>
      <c r="B543" s="245"/>
      <c r="D543" s="245"/>
      <c r="E543" s="245"/>
      <c r="F543" s="245"/>
      <c r="G543" s="245"/>
      <c r="H543" s="245"/>
      <c r="I543" s="245"/>
      <c r="J543" s="245"/>
      <c r="K543" s="245"/>
      <c r="L543" s="245"/>
      <c r="O543" s="245"/>
    </row>
    <row r="544" spans="1:15" ht="15.6" customHeight="1">
      <c r="A544" s="245"/>
      <c r="B544" s="245"/>
      <c r="D544" s="245"/>
      <c r="E544" s="245"/>
      <c r="F544" s="245"/>
      <c r="G544" s="245"/>
      <c r="H544" s="245"/>
      <c r="I544" s="245"/>
      <c r="J544" s="245"/>
      <c r="K544" s="245"/>
      <c r="L544" s="245"/>
      <c r="O544" s="245"/>
    </row>
    <row r="545" spans="1:15" ht="15.6" customHeight="1">
      <c r="A545" s="245"/>
      <c r="B545" s="245"/>
      <c r="D545" s="245"/>
      <c r="E545" s="245"/>
      <c r="F545" s="245"/>
      <c r="G545" s="245"/>
      <c r="H545" s="245"/>
      <c r="I545" s="245"/>
      <c r="J545" s="245"/>
      <c r="K545" s="245"/>
      <c r="L545" s="245"/>
      <c r="O545" s="245"/>
    </row>
    <row r="546" spans="1:15" ht="15.6" customHeight="1">
      <c r="A546" s="245"/>
      <c r="B546" s="245"/>
      <c r="D546" s="245"/>
      <c r="E546" s="245"/>
      <c r="F546" s="245"/>
      <c r="G546" s="245"/>
      <c r="H546" s="245"/>
      <c r="I546" s="245"/>
      <c r="J546" s="245"/>
      <c r="K546" s="245"/>
      <c r="L546" s="245"/>
      <c r="O546" s="245"/>
    </row>
    <row r="547" spans="1:15" ht="15.6" customHeight="1">
      <c r="A547" s="245"/>
      <c r="B547" s="245"/>
      <c r="D547" s="245"/>
      <c r="E547" s="245"/>
      <c r="F547" s="245"/>
      <c r="G547" s="245"/>
      <c r="H547" s="245"/>
      <c r="I547" s="245"/>
      <c r="J547" s="245"/>
      <c r="K547" s="245"/>
      <c r="L547" s="245"/>
      <c r="O547" s="245"/>
    </row>
    <row r="548" spans="1:15" ht="15.6" customHeight="1">
      <c r="A548" s="245"/>
      <c r="B548" s="245"/>
      <c r="D548" s="245"/>
      <c r="E548" s="245"/>
      <c r="F548" s="245"/>
      <c r="G548" s="245"/>
      <c r="H548" s="245"/>
      <c r="I548" s="245"/>
      <c r="J548" s="245"/>
      <c r="K548" s="245"/>
      <c r="L548" s="245"/>
      <c r="O548" s="245"/>
    </row>
    <row r="549" spans="1:15" ht="15.6" customHeight="1">
      <c r="A549" s="245"/>
      <c r="B549" s="245"/>
      <c r="D549" s="245"/>
      <c r="E549" s="245"/>
      <c r="F549" s="245"/>
      <c r="G549" s="245"/>
      <c r="H549" s="245"/>
      <c r="I549" s="245"/>
      <c r="J549" s="245"/>
      <c r="K549" s="245"/>
      <c r="L549" s="245"/>
      <c r="O549" s="245"/>
    </row>
    <row r="550" spans="1:15" ht="15.6" customHeight="1">
      <c r="A550" s="245"/>
      <c r="B550" s="245"/>
      <c r="D550" s="245"/>
      <c r="E550" s="245"/>
      <c r="F550" s="245"/>
      <c r="G550" s="245"/>
      <c r="H550" s="245"/>
      <c r="I550" s="245"/>
      <c r="J550" s="245"/>
      <c r="K550" s="245"/>
      <c r="L550" s="245"/>
      <c r="O550" s="245"/>
    </row>
    <row r="551" spans="1:15" ht="15.6" customHeight="1">
      <c r="A551" s="245"/>
      <c r="B551" s="245"/>
      <c r="D551" s="245"/>
      <c r="E551" s="245"/>
      <c r="F551" s="245"/>
      <c r="G551" s="245"/>
      <c r="H551" s="245"/>
      <c r="I551" s="245"/>
      <c r="J551" s="245"/>
      <c r="K551" s="245"/>
      <c r="L551" s="245"/>
      <c r="O551" s="245"/>
    </row>
    <row r="552" spans="1:15" ht="15.6" customHeight="1">
      <c r="A552" s="245"/>
      <c r="B552" s="245"/>
      <c r="D552" s="245"/>
      <c r="E552" s="245"/>
      <c r="F552" s="245"/>
      <c r="G552" s="245"/>
      <c r="H552" s="245"/>
      <c r="I552" s="245"/>
      <c r="J552" s="245"/>
      <c r="K552" s="245"/>
      <c r="L552" s="245"/>
      <c r="O552" s="245"/>
    </row>
    <row r="553" spans="1:15" ht="15.6" customHeight="1">
      <c r="A553" s="245"/>
      <c r="B553" s="245"/>
      <c r="D553" s="245"/>
      <c r="E553" s="245"/>
      <c r="F553" s="245"/>
      <c r="G553" s="245"/>
      <c r="H553" s="245"/>
      <c r="I553" s="245"/>
      <c r="J553" s="245"/>
      <c r="K553" s="245"/>
      <c r="L553" s="245"/>
      <c r="O553" s="245"/>
    </row>
    <row r="554" spans="1:15" ht="15.6" customHeight="1">
      <c r="A554" s="245"/>
      <c r="B554" s="245"/>
      <c r="D554" s="245"/>
      <c r="E554" s="245"/>
      <c r="F554" s="245"/>
      <c r="G554" s="245"/>
      <c r="H554" s="245"/>
      <c r="I554" s="245"/>
      <c r="J554" s="245"/>
      <c r="K554" s="245"/>
      <c r="L554" s="245"/>
      <c r="O554" s="245"/>
    </row>
    <row r="555" spans="1:15" ht="15.6" customHeight="1">
      <c r="A555" s="245"/>
      <c r="B555" s="245"/>
      <c r="D555" s="245"/>
      <c r="E555" s="245"/>
      <c r="F555" s="245"/>
      <c r="G555" s="245"/>
      <c r="H555" s="245"/>
      <c r="I555" s="245"/>
      <c r="J555" s="245"/>
      <c r="K555" s="245"/>
      <c r="L555" s="245"/>
      <c r="O555" s="245"/>
    </row>
    <row r="556" spans="1:15" ht="18" customHeight="1">
      <c r="A556" s="245"/>
      <c r="B556" s="245"/>
      <c r="D556" s="245"/>
      <c r="E556" s="245"/>
      <c r="F556" s="245"/>
      <c r="G556" s="245"/>
      <c r="H556" s="245"/>
      <c r="I556" s="245"/>
      <c r="J556" s="245"/>
      <c r="K556" s="245"/>
      <c r="L556" s="245"/>
      <c r="O556" s="245"/>
    </row>
    <row r="557" spans="1:15" ht="18" customHeight="1">
      <c r="A557" s="245"/>
      <c r="B557" s="245"/>
      <c r="D557" s="245"/>
      <c r="E557" s="245"/>
      <c r="F557" s="245"/>
      <c r="G557" s="245"/>
      <c r="H557" s="245"/>
      <c r="I557" s="245"/>
      <c r="J557" s="245"/>
      <c r="K557" s="245"/>
      <c r="L557" s="245"/>
      <c r="O557" s="245"/>
    </row>
    <row r="558" spans="1:15" ht="18" customHeight="1">
      <c r="A558" s="245"/>
      <c r="B558" s="245"/>
      <c r="D558" s="245"/>
      <c r="E558" s="245"/>
      <c r="F558" s="245"/>
      <c r="G558" s="245"/>
      <c r="H558" s="245"/>
      <c r="I558" s="245"/>
      <c r="J558" s="245"/>
      <c r="K558" s="245"/>
      <c r="L558" s="245"/>
      <c r="O558" s="245"/>
    </row>
    <row r="559" spans="1:15" ht="18" customHeight="1">
      <c r="A559" s="245"/>
      <c r="B559" s="245"/>
      <c r="D559" s="245"/>
      <c r="E559" s="245"/>
      <c r="F559" s="245"/>
      <c r="G559" s="245"/>
      <c r="H559" s="245"/>
      <c r="I559" s="245"/>
      <c r="J559" s="245"/>
      <c r="K559" s="245"/>
      <c r="L559" s="245"/>
      <c r="O559" s="245"/>
    </row>
    <row r="560" spans="1:15" ht="18" customHeight="1">
      <c r="A560" s="245"/>
      <c r="B560" s="245"/>
      <c r="D560" s="245"/>
      <c r="E560" s="245"/>
      <c r="F560" s="245"/>
      <c r="G560" s="245"/>
      <c r="H560" s="245"/>
      <c r="I560" s="245"/>
      <c r="J560" s="245"/>
      <c r="K560" s="245"/>
      <c r="L560" s="245"/>
      <c r="O560" s="245"/>
    </row>
    <row r="561" spans="1:15" ht="18" customHeight="1">
      <c r="A561" s="245"/>
      <c r="B561" s="245"/>
      <c r="D561" s="245"/>
      <c r="E561" s="245"/>
      <c r="F561" s="245"/>
      <c r="G561" s="245"/>
      <c r="H561" s="245"/>
      <c r="I561" s="245"/>
      <c r="J561" s="245"/>
      <c r="K561" s="245"/>
      <c r="L561" s="245"/>
      <c r="O561" s="245"/>
    </row>
    <row r="562" spans="1:15">
      <c r="A562" s="245"/>
      <c r="B562" s="245"/>
      <c r="D562" s="245"/>
      <c r="E562" s="245"/>
      <c r="F562" s="245"/>
      <c r="G562" s="245"/>
      <c r="H562" s="245"/>
      <c r="I562" s="245"/>
      <c r="J562" s="245"/>
      <c r="K562" s="245"/>
      <c r="L562" s="245"/>
      <c r="O562" s="245"/>
    </row>
    <row r="563" spans="1:15">
      <c r="A563" s="245"/>
      <c r="B563" s="245"/>
      <c r="D563" s="245"/>
      <c r="E563" s="245"/>
      <c r="F563" s="245"/>
      <c r="G563" s="245"/>
      <c r="H563" s="245"/>
      <c r="I563" s="245"/>
      <c r="J563" s="245"/>
      <c r="K563" s="245"/>
      <c r="L563" s="245"/>
      <c r="O563" s="245"/>
    </row>
    <row r="564" spans="1:15">
      <c r="A564" s="245"/>
      <c r="B564" s="245"/>
      <c r="D564" s="245"/>
      <c r="E564" s="245"/>
      <c r="F564" s="245"/>
      <c r="G564" s="245"/>
      <c r="H564" s="245"/>
      <c r="I564" s="245"/>
      <c r="J564" s="245"/>
      <c r="K564" s="245"/>
      <c r="L564" s="245"/>
      <c r="O564" s="245"/>
    </row>
    <row r="565" spans="1:15">
      <c r="A565" s="245"/>
      <c r="B565" s="245"/>
      <c r="D565" s="245"/>
      <c r="E565" s="245"/>
      <c r="F565" s="245"/>
      <c r="G565" s="245"/>
      <c r="H565" s="245"/>
      <c r="I565" s="245"/>
      <c r="J565" s="245"/>
      <c r="K565" s="245"/>
      <c r="L565" s="245"/>
      <c r="O565" s="245"/>
    </row>
    <row r="566" spans="1:15">
      <c r="A566" s="245"/>
      <c r="B566" s="245"/>
      <c r="D566" s="245"/>
      <c r="E566" s="245"/>
      <c r="F566" s="245"/>
      <c r="G566" s="245"/>
      <c r="H566" s="245"/>
      <c r="I566" s="245"/>
      <c r="J566" s="245"/>
      <c r="K566" s="245"/>
      <c r="L566" s="245"/>
      <c r="O566" s="245"/>
    </row>
    <row r="567" spans="1:15">
      <c r="A567" s="245"/>
      <c r="B567" s="245"/>
      <c r="D567" s="245"/>
      <c r="E567" s="245"/>
      <c r="F567" s="245"/>
      <c r="G567" s="245"/>
      <c r="H567" s="245"/>
      <c r="I567" s="245"/>
      <c r="J567" s="245"/>
      <c r="K567" s="245"/>
      <c r="L567" s="245"/>
      <c r="O567" s="245"/>
    </row>
    <row r="568" spans="1:15">
      <c r="A568" s="245"/>
      <c r="B568" s="245"/>
      <c r="D568" s="245"/>
      <c r="E568" s="245"/>
      <c r="F568" s="245"/>
      <c r="G568" s="245"/>
      <c r="H568" s="245"/>
      <c r="I568" s="245"/>
      <c r="J568" s="245"/>
      <c r="K568" s="245"/>
      <c r="L568" s="245"/>
      <c r="O568" s="245"/>
    </row>
    <row r="569" spans="1:15">
      <c r="A569" s="245"/>
      <c r="B569" s="245"/>
      <c r="D569" s="245"/>
      <c r="E569" s="245"/>
      <c r="F569" s="245"/>
      <c r="G569" s="245"/>
      <c r="H569" s="245"/>
      <c r="I569" s="245"/>
      <c r="J569" s="245"/>
      <c r="K569" s="245"/>
      <c r="L569" s="245"/>
      <c r="O569" s="245"/>
    </row>
    <row r="570" spans="1:15">
      <c r="A570" s="245"/>
      <c r="B570" s="245"/>
      <c r="D570" s="245"/>
      <c r="E570" s="245"/>
      <c r="F570" s="245"/>
      <c r="G570" s="245"/>
      <c r="H570" s="245"/>
      <c r="I570" s="245"/>
      <c r="J570" s="245"/>
      <c r="K570" s="245"/>
      <c r="L570" s="245"/>
      <c r="O570" s="245"/>
    </row>
    <row r="571" spans="1:15">
      <c r="A571" s="245"/>
      <c r="B571" s="245"/>
      <c r="D571" s="245"/>
      <c r="E571" s="245"/>
      <c r="F571" s="245"/>
      <c r="G571" s="245"/>
      <c r="H571" s="245"/>
      <c r="I571" s="245"/>
      <c r="J571" s="245"/>
      <c r="K571" s="245"/>
      <c r="L571" s="245"/>
      <c r="O571" s="245"/>
    </row>
    <row r="572" spans="1:15">
      <c r="A572" s="245"/>
      <c r="B572" s="245"/>
      <c r="D572" s="245"/>
      <c r="E572" s="245"/>
      <c r="F572" s="245"/>
      <c r="G572" s="245"/>
      <c r="H572" s="245"/>
      <c r="I572" s="245"/>
      <c r="J572" s="245"/>
      <c r="K572" s="245"/>
      <c r="L572" s="245"/>
      <c r="O572" s="245"/>
    </row>
    <row r="573" spans="1:15">
      <c r="A573" s="245"/>
      <c r="B573" s="245"/>
      <c r="D573" s="245"/>
      <c r="E573" s="245"/>
      <c r="F573" s="245"/>
      <c r="G573" s="245"/>
      <c r="H573" s="245"/>
      <c r="I573" s="245"/>
      <c r="J573" s="245"/>
      <c r="K573" s="245"/>
      <c r="L573" s="245"/>
      <c r="O573" s="245"/>
    </row>
    <row r="574" spans="1:15">
      <c r="A574" s="245"/>
      <c r="B574" s="245"/>
      <c r="D574" s="245"/>
      <c r="E574" s="245"/>
      <c r="F574" s="245"/>
      <c r="G574" s="245"/>
      <c r="H574" s="245"/>
      <c r="I574" s="245"/>
      <c r="J574" s="245"/>
      <c r="K574" s="245"/>
      <c r="L574" s="245"/>
      <c r="O574" s="245"/>
    </row>
    <row r="575" spans="1:15">
      <c r="A575" s="245"/>
      <c r="B575" s="245"/>
      <c r="D575" s="245"/>
      <c r="E575" s="245"/>
      <c r="F575" s="245"/>
      <c r="G575" s="245"/>
      <c r="H575" s="245"/>
      <c r="I575" s="245"/>
      <c r="J575" s="245"/>
      <c r="K575" s="245"/>
      <c r="L575" s="245"/>
      <c r="O575" s="245"/>
    </row>
    <row r="576" spans="1:15">
      <c r="A576" s="245"/>
      <c r="B576" s="245"/>
      <c r="D576" s="245"/>
      <c r="E576" s="245"/>
      <c r="F576" s="245"/>
      <c r="G576" s="245"/>
      <c r="H576" s="245"/>
      <c r="I576" s="245"/>
      <c r="J576" s="245"/>
      <c r="K576" s="245"/>
      <c r="L576" s="245"/>
      <c r="O576" s="245"/>
    </row>
    <row r="577" spans="1:15">
      <c r="A577" s="245"/>
      <c r="B577" s="245"/>
      <c r="D577" s="245"/>
      <c r="E577" s="245"/>
      <c r="F577" s="245"/>
      <c r="G577" s="245"/>
      <c r="H577" s="245"/>
      <c r="I577" s="245"/>
      <c r="J577" s="245"/>
      <c r="K577" s="245"/>
      <c r="L577" s="245"/>
      <c r="O577" s="245"/>
    </row>
    <row r="578" spans="1:15">
      <c r="A578" s="245"/>
      <c r="B578" s="245"/>
      <c r="D578" s="245"/>
      <c r="E578" s="245"/>
      <c r="F578" s="245"/>
      <c r="G578" s="245"/>
      <c r="H578" s="245"/>
      <c r="I578" s="245"/>
      <c r="J578" s="245"/>
      <c r="K578" s="245"/>
      <c r="L578" s="245"/>
      <c r="O578" s="245"/>
    </row>
    <row r="579" spans="1:15">
      <c r="A579" s="245"/>
      <c r="B579" s="245"/>
      <c r="D579" s="245"/>
      <c r="E579" s="245"/>
      <c r="F579" s="245"/>
      <c r="G579" s="245"/>
      <c r="H579" s="245"/>
      <c r="I579" s="245"/>
      <c r="J579" s="245"/>
      <c r="K579" s="245"/>
      <c r="L579" s="245"/>
      <c r="O579" s="245"/>
    </row>
    <row r="580" spans="1:15">
      <c r="A580" s="245"/>
      <c r="B580" s="245"/>
      <c r="D580" s="245"/>
      <c r="E580" s="245"/>
      <c r="F580" s="245"/>
      <c r="G580" s="245"/>
      <c r="H580" s="245"/>
      <c r="I580" s="245"/>
      <c r="J580" s="245"/>
      <c r="K580" s="245"/>
      <c r="L580" s="245"/>
      <c r="O580" s="245"/>
    </row>
    <row r="581" spans="1:15">
      <c r="A581" s="245"/>
      <c r="B581" s="245"/>
      <c r="D581" s="245"/>
      <c r="E581" s="245"/>
      <c r="F581" s="245"/>
      <c r="G581" s="245"/>
      <c r="H581" s="245"/>
      <c r="I581" s="245"/>
      <c r="J581" s="245"/>
      <c r="K581" s="245"/>
      <c r="L581" s="245"/>
      <c r="O581" s="245"/>
    </row>
    <row r="582" spans="1:15">
      <c r="A582" s="245"/>
      <c r="B582" s="245"/>
      <c r="D582" s="245"/>
      <c r="E582" s="245"/>
      <c r="F582" s="245"/>
      <c r="G582" s="245"/>
      <c r="H582" s="245"/>
      <c r="I582" s="245"/>
      <c r="J582" s="245"/>
      <c r="K582" s="245"/>
      <c r="L582" s="245"/>
      <c r="O582" s="245"/>
    </row>
    <row r="583" spans="1:15">
      <c r="A583" s="245"/>
      <c r="B583" s="245"/>
      <c r="D583" s="245"/>
      <c r="E583" s="245"/>
      <c r="F583" s="245"/>
      <c r="G583" s="245"/>
      <c r="H583" s="245"/>
      <c r="I583" s="245"/>
      <c r="J583" s="245"/>
      <c r="K583" s="245"/>
      <c r="L583" s="245"/>
      <c r="O583" s="245"/>
    </row>
    <row r="584" spans="1:15">
      <c r="A584" s="245"/>
      <c r="B584" s="245"/>
      <c r="D584" s="245"/>
      <c r="E584" s="245"/>
      <c r="F584" s="245"/>
      <c r="G584" s="245"/>
      <c r="H584" s="245"/>
      <c r="I584" s="245"/>
      <c r="J584" s="245"/>
      <c r="K584" s="245"/>
      <c r="L584" s="245"/>
      <c r="O584" s="245"/>
    </row>
    <row r="585" spans="1:15">
      <c r="A585" s="245"/>
      <c r="B585" s="245"/>
      <c r="D585" s="245"/>
      <c r="E585" s="245"/>
      <c r="F585" s="245"/>
      <c r="G585" s="245"/>
      <c r="H585" s="245"/>
      <c r="I585" s="245"/>
      <c r="J585" s="245"/>
      <c r="K585" s="245"/>
      <c r="L585" s="245"/>
      <c r="O585" s="245"/>
    </row>
    <row r="586" spans="1:15">
      <c r="A586" s="245"/>
      <c r="B586" s="245"/>
      <c r="D586" s="245"/>
      <c r="E586" s="245"/>
      <c r="F586" s="245"/>
      <c r="G586" s="245"/>
      <c r="H586" s="245"/>
      <c r="I586" s="245"/>
      <c r="J586" s="245"/>
      <c r="K586" s="245"/>
      <c r="L586" s="245"/>
      <c r="O586" s="245"/>
    </row>
    <row r="587" spans="1:15">
      <c r="A587" s="245"/>
      <c r="B587" s="245"/>
      <c r="D587" s="245"/>
      <c r="E587" s="245"/>
      <c r="F587" s="245"/>
      <c r="G587" s="245"/>
      <c r="H587" s="245"/>
      <c r="I587" s="245"/>
      <c r="J587" s="245"/>
      <c r="K587" s="245"/>
      <c r="L587" s="245"/>
      <c r="O587" s="245"/>
    </row>
    <row r="588" spans="1:15">
      <c r="A588" s="245"/>
      <c r="B588" s="245"/>
      <c r="D588" s="245"/>
      <c r="E588" s="245"/>
      <c r="F588" s="245"/>
      <c r="G588" s="245"/>
      <c r="H588" s="245"/>
      <c r="I588" s="245"/>
      <c r="J588" s="245"/>
      <c r="K588" s="245"/>
      <c r="L588" s="245"/>
      <c r="O588" s="245"/>
    </row>
    <row r="589" spans="1:15">
      <c r="A589" s="245"/>
      <c r="B589" s="245"/>
      <c r="D589" s="245"/>
      <c r="E589" s="245"/>
      <c r="F589" s="245"/>
      <c r="G589" s="245"/>
      <c r="H589" s="245"/>
      <c r="I589" s="245"/>
      <c r="J589" s="245"/>
      <c r="K589" s="245"/>
      <c r="L589" s="245"/>
      <c r="O589" s="245"/>
    </row>
    <row r="590" spans="1:15">
      <c r="A590" s="245"/>
      <c r="B590" s="245"/>
      <c r="D590" s="245"/>
      <c r="E590" s="245"/>
      <c r="F590" s="245"/>
      <c r="G590" s="245"/>
      <c r="H590" s="245"/>
      <c r="I590" s="245"/>
      <c r="J590" s="245"/>
      <c r="K590" s="245"/>
      <c r="L590" s="245"/>
      <c r="O590" s="245"/>
    </row>
    <row r="591" spans="1:15">
      <c r="A591" s="245"/>
      <c r="B591" s="245"/>
      <c r="D591" s="245"/>
      <c r="E591" s="245"/>
      <c r="F591" s="245"/>
      <c r="G591" s="245"/>
      <c r="H591" s="245"/>
      <c r="I591" s="245"/>
      <c r="J591" s="245"/>
      <c r="K591" s="245"/>
      <c r="L591" s="245"/>
      <c r="O591" s="245"/>
    </row>
    <row r="592" spans="1:15">
      <c r="A592" s="245"/>
      <c r="B592" s="245"/>
      <c r="D592" s="245"/>
      <c r="E592" s="245"/>
      <c r="F592" s="245"/>
      <c r="G592" s="245"/>
      <c r="H592" s="245"/>
      <c r="I592" s="245"/>
      <c r="J592" s="245"/>
      <c r="K592" s="245"/>
      <c r="L592" s="245"/>
      <c r="O592" s="245"/>
    </row>
    <row r="593" spans="1:15">
      <c r="A593" s="245"/>
      <c r="B593" s="245"/>
      <c r="D593" s="245"/>
      <c r="E593" s="245"/>
      <c r="F593" s="245"/>
      <c r="G593" s="245"/>
      <c r="H593" s="245"/>
      <c r="I593" s="245"/>
      <c r="J593" s="245"/>
      <c r="K593" s="245"/>
      <c r="L593" s="245"/>
      <c r="O593" s="245"/>
    </row>
    <row r="594" spans="1:15">
      <c r="A594" s="245"/>
      <c r="B594" s="245"/>
      <c r="D594" s="245"/>
      <c r="E594" s="245"/>
      <c r="F594" s="245"/>
      <c r="G594" s="245"/>
      <c r="H594" s="245"/>
      <c r="I594" s="245"/>
      <c r="J594" s="245"/>
      <c r="K594" s="245"/>
      <c r="L594" s="245"/>
      <c r="O594" s="245"/>
    </row>
    <row r="595" spans="1:15">
      <c r="A595" s="245"/>
      <c r="B595" s="245"/>
      <c r="D595" s="245"/>
      <c r="E595" s="245"/>
      <c r="F595" s="245"/>
      <c r="G595" s="245"/>
      <c r="H595" s="245"/>
      <c r="I595" s="245"/>
      <c r="J595" s="245"/>
      <c r="K595" s="245"/>
      <c r="L595" s="245"/>
      <c r="O595" s="245"/>
    </row>
    <row r="596" spans="1:15">
      <c r="A596" s="245"/>
      <c r="B596" s="245"/>
      <c r="D596" s="245"/>
      <c r="E596" s="245"/>
      <c r="F596" s="245"/>
      <c r="G596" s="245"/>
      <c r="H596" s="245"/>
      <c r="I596" s="245"/>
      <c r="J596" s="245"/>
      <c r="K596" s="245"/>
      <c r="L596" s="245"/>
      <c r="O596" s="245"/>
    </row>
    <row r="597" spans="1:15">
      <c r="A597" s="245"/>
      <c r="B597" s="245"/>
      <c r="D597" s="245"/>
      <c r="E597" s="245"/>
      <c r="F597" s="245"/>
      <c r="G597" s="245"/>
      <c r="H597" s="245"/>
      <c r="I597" s="245"/>
      <c r="J597" s="245"/>
      <c r="K597" s="245"/>
      <c r="L597" s="245"/>
      <c r="O597" s="245"/>
    </row>
    <row r="598" spans="1:15">
      <c r="A598" s="245"/>
      <c r="B598" s="245"/>
      <c r="D598" s="245"/>
      <c r="E598" s="245"/>
      <c r="F598" s="245"/>
      <c r="G598" s="245"/>
      <c r="H598" s="245"/>
      <c r="I598" s="245"/>
      <c r="J598" s="245"/>
      <c r="K598" s="245"/>
      <c r="L598" s="245"/>
      <c r="O598" s="245"/>
    </row>
    <row r="599" spans="1:15">
      <c r="A599" s="245"/>
      <c r="B599" s="245"/>
      <c r="D599" s="245"/>
      <c r="E599" s="245"/>
      <c r="F599" s="245"/>
      <c r="G599" s="245"/>
      <c r="H599" s="245"/>
      <c r="I599" s="245"/>
      <c r="J599" s="245"/>
      <c r="K599" s="245"/>
      <c r="L599" s="245"/>
      <c r="O599" s="245"/>
    </row>
    <row r="600" spans="1:15">
      <c r="A600" s="245"/>
      <c r="B600" s="245"/>
      <c r="D600" s="245"/>
      <c r="E600" s="245"/>
      <c r="F600" s="245"/>
      <c r="G600" s="245"/>
      <c r="H600" s="245"/>
      <c r="I600" s="245"/>
      <c r="J600" s="245"/>
      <c r="K600" s="245"/>
      <c r="L600" s="245"/>
      <c r="O600" s="245"/>
    </row>
    <row r="601" spans="1:15">
      <c r="A601" s="245"/>
      <c r="B601" s="245"/>
      <c r="D601" s="245"/>
      <c r="E601" s="245"/>
      <c r="F601" s="245"/>
      <c r="G601" s="245"/>
      <c r="H601" s="245"/>
      <c r="I601" s="245"/>
      <c r="J601" s="245"/>
      <c r="K601" s="245"/>
      <c r="L601" s="245"/>
      <c r="O601" s="245"/>
    </row>
    <row r="602" spans="1:15">
      <c r="A602" s="245"/>
      <c r="B602" s="245"/>
      <c r="D602" s="245"/>
      <c r="E602" s="245"/>
      <c r="F602" s="245"/>
      <c r="G602" s="245"/>
      <c r="H602" s="245"/>
      <c r="I602" s="245"/>
      <c r="J602" s="245"/>
      <c r="K602" s="245"/>
      <c r="L602" s="245"/>
      <c r="O602" s="245"/>
    </row>
    <row r="603" spans="1:15">
      <c r="A603" s="245"/>
      <c r="B603" s="245"/>
      <c r="D603" s="245"/>
      <c r="E603" s="245"/>
      <c r="F603" s="245"/>
      <c r="G603" s="245"/>
      <c r="H603" s="245"/>
      <c r="I603" s="245"/>
      <c r="J603" s="245"/>
      <c r="K603" s="245"/>
      <c r="L603" s="245"/>
      <c r="O603" s="245"/>
    </row>
    <row r="604" spans="1:15">
      <c r="A604" s="245"/>
      <c r="B604" s="245"/>
      <c r="D604" s="245"/>
      <c r="E604" s="245"/>
      <c r="F604" s="245"/>
      <c r="G604" s="245"/>
      <c r="H604" s="245"/>
      <c r="I604" s="245"/>
      <c r="J604" s="245"/>
      <c r="K604" s="245"/>
      <c r="L604" s="245"/>
      <c r="O604" s="245"/>
    </row>
    <row r="605" spans="1:15">
      <c r="A605" s="245"/>
      <c r="B605" s="245"/>
      <c r="D605" s="245"/>
      <c r="E605" s="245"/>
      <c r="F605" s="245"/>
      <c r="G605" s="245"/>
      <c r="H605" s="245"/>
      <c r="I605" s="245"/>
      <c r="J605" s="245"/>
      <c r="K605" s="245"/>
      <c r="L605" s="245"/>
      <c r="O605" s="245"/>
    </row>
    <row r="606" spans="1:15">
      <c r="A606" s="245"/>
      <c r="B606" s="245"/>
      <c r="D606" s="245"/>
      <c r="E606" s="245"/>
      <c r="F606" s="245"/>
      <c r="G606" s="245"/>
      <c r="H606" s="245"/>
      <c r="I606" s="245"/>
      <c r="J606" s="245"/>
      <c r="K606" s="245"/>
      <c r="L606" s="245"/>
      <c r="O606" s="245"/>
    </row>
    <row r="607" spans="1:15">
      <c r="A607" s="245"/>
      <c r="B607" s="245"/>
      <c r="D607" s="245"/>
      <c r="E607" s="245"/>
      <c r="F607" s="245"/>
      <c r="G607" s="245"/>
      <c r="H607" s="245"/>
      <c r="I607" s="245"/>
      <c r="J607" s="245"/>
      <c r="K607" s="245"/>
      <c r="L607" s="245"/>
      <c r="O607" s="245"/>
    </row>
    <row r="608" spans="1:15">
      <c r="A608" s="245"/>
      <c r="B608" s="245"/>
      <c r="D608" s="245"/>
      <c r="E608" s="245"/>
      <c r="F608" s="245"/>
      <c r="G608" s="245"/>
      <c r="H608" s="245"/>
      <c r="I608" s="245"/>
      <c r="J608" s="245"/>
      <c r="K608" s="245"/>
      <c r="L608" s="245"/>
      <c r="O608" s="245"/>
    </row>
    <row r="609" spans="1:15">
      <c r="A609" s="245"/>
      <c r="B609" s="245"/>
      <c r="D609" s="245"/>
      <c r="E609" s="245"/>
      <c r="F609" s="245"/>
      <c r="G609" s="245"/>
      <c r="H609" s="245"/>
      <c r="I609" s="245"/>
      <c r="J609" s="245"/>
      <c r="K609" s="245"/>
      <c r="L609" s="245"/>
      <c r="O609" s="245"/>
    </row>
    <row r="610" spans="1:15">
      <c r="A610" s="245"/>
      <c r="B610" s="245"/>
      <c r="D610" s="245"/>
      <c r="E610" s="245"/>
      <c r="F610" s="245"/>
      <c r="G610" s="245"/>
      <c r="H610" s="245"/>
      <c r="I610" s="245"/>
      <c r="J610" s="245"/>
      <c r="K610" s="245"/>
      <c r="L610" s="245"/>
      <c r="O610" s="245"/>
    </row>
    <row r="611" spans="1:15">
      <c r="A611" s="245"/>
      <c r="B611" s="245"/>
      <c r="D611" s="245"/>
      <c r="E611" s="245"/>
      <c r="F611" s="245"/>
      <c r="G611" s="245"/>
      <c r="H611" s="245"/>
      <c r="I611" s="245"/>
      <c r="J611" s="245"/>
      <c r="K611" s="245"/>
      <c r="L611" s="245"/>
      <c r="O611" s="245"/>
    </row>
    <row r="612" spans="1:15">
      <c r="A612" s="245"/>
      <c r="B612" s="245"/>
      <c r="D612" s="245"/>
      <c r="E612" s="245"/>
      <c r="F612" s="245"/>
      <c r="G612" s="245"/>
      <c r="H612" s="245"/>
      <c r="I612" s="245"/>
      <c r="J612" s="245"/>
      <c r="K612" s="245"/>
      <c r="L612" s="245"/>
      <c r="O612" s="245"/>
    </row>
    <row r="613" spans="1:15">
      <c r="A613" s="245"/>
      <c r="B613" s="245"/>
      <c r="D613" s="245"/>
      <c r="E613" s="245"/>
      <c r="F613" s="245"/>
      <c r="G613" s="245"/>
      <c r="H613" s="245"/>
      <c r="I613" s="245"/>
      <c r="J613" s="245"/>
      <c r="K613" s="245"/>
      <c r="L613" s="245"/>
      <c r="O613" s="245"/>
    </row>
    <row r="614" spans="1:15">
      <c r="A614" s="245"/>
      <c r="B614" s="245"/>
      <c r="D614" s="245"/>
      <c r="E614" s="245"/>
      <c r="F614" s="245"/>
      <c r="G614" s="245"/>
      <c r="H614" s="245"/>
      <c r="I614" s="245"/>
      <c r="J614" s="245"/>
      <c r="K614" s="245"/>
      <c r="L614" s="245"/>
      <c r="O614" s="245"/>
    </row>
    <row r="615" spans="1:15">
      <c r="A615" s="245"/>
      <c r="B615" s="245"/>
      <c r="D615" s="245"/>
      <c r="E615" s="245"/>
      <c r="F615" s="245"/>
      <c r="G615" s="245"/>
      <c r="H615" s="245"/>
      <c r="I615" s="245"/>
      <c r="J615" s="245"/>
      <c r="K615" s="245"/>
      <c r="L615" s="245"/>
      <c r="O615" s="245"/>
    </row>
    <row r="616" spans="1:15">
      <c r="A616" s="245"/>
      <c r="B616" s="245"/>
      <c r="D616" s="245"/>
      <c r="E616" s="245"/>
      <c r="F616" s="245"/>
      <c r="G616" s="245"/>
      <c r="H616" s="245"/>
      <c r="I616" s="245"/>
      <c r="J616" s="245"/>
      <c r="K616" s="245"/>
      <c r="L616" s="245"/>
      <c r="O616" s="245"/>
    </row>
    <row r="617" spans="1:15">
      <c r="A617" s="245"/>
      <c r="B617" s="245"/>
      <c r="D617" s="245"/>
      <c r="E617" s="245"/>
      <c r="F617" s="245"/>
      <c r="G617" s="245"/>
      <c r="H617" s="245"/>
      <c r="I617" s="245"/>
      <c r="J617" s="245"/>
      <c r="K617" s="245"/>
      <c r="L617" s="245"/>
      <c r="O617" s="245"/>
    </row>
    <row r="618" spans="1:15">
      <c r="A618" s="245"/>
      <c r="B618" s="245"/>
      <c r="D618" s="245"/>
      <c r="E618" s="245"/>
      <c r="F618" s="245"/>
      <c r="G618" s="245"/>
      <c r="H618" s="245"/>
      <c r="I618" s="245"/>
      <c r="J618" s="245"/>
      <c r="K618" s="245"/>
      <c r="L618" s="245"/>
      <c r="O618" s="245"/>
    </row>
    <row r="619" spans="1:15">
      <c r="A619" s="245"/>
      <c r="B619" s="245"/>
      <c r="D619" s="245"/>
      <c r="E619" s="245"/>
      <c r="F619" s="245"/>
      <c r="G619" s="245"/>
      <c r="H619" s="245"/>
      <c r="I619" s="245"/>
      <c r="J619" s="245"/>
      <c r="K619" s="245"/>
      <c r="L619" s="245"/>
      <c r="O619" s="245"/>
    </row>
    <row r="620" spans="1:15">
      <c r="A620" s="245"/>
      <c r="B620" s="245"/>
      <c r="D620" s="245"/>
      <c r="E620" s="245"/>
      <c r="F620" s="245"/>
      <c r="G620" s="245"/>
      <c r="H620" s="245"/>
      <c r="I620" s="245"/>
      <c r="J620" s="245"/>
      <c r="K620" s="245"/>
      <c r="L620" s="245"/>
      <c r="O620" s="245"/>
    </row>
    <row r="621" spans="1:15">
      <c r="A621" s="245"/>
      <c r="B621" s="245"/>
      <c r="D621" s="245"/>
      <c r="E621" s="245"/>
      <c r="F621" s="245"/>
      <c r="G621" s="245"/>
      <c r="H621" s="245"/>
      <c r="I621" s="245"/>
      <c r="J621" s="245"/>
      <c r="K621" s="245"/>
      <c r="L621" s="245"/>
      <c r="O621" s="245"/>
    </row>
    <row r="622" spans="1:15">
      <c r="A622" s="245"/>
      <c r="B622" s="245"/>
      <c r="D622" s="245"/>
      <c r="E622" s="245"/>
      <c r="F622" s="245"/>
      <c r="G622" s="245"/>
      <c r="H622" s="245"/>
      <c r="I622" s="245"/>
      <c r="J622" s="245"/>
      <c r="K622" s="245"/>
      <c r="L622" s="245"/>
      <c r="O622" s="245"/>
    </row>
    <row r="623" spans="1:15">
      <c r="A623" s="245"/>
      <c r="B623" s="245"/>
      <c r="D623" s="245"/>
      <c r="E623" s="245"/>
      <c r="F623" s="245"/>
      <c r="G623" s="245"/>
      <c r="H623" s="245"/>
      <c r="I623" s="245"/>
      <c r="J623" s="245"/>
      <c r="K623" s="245"/>
      <c r="L623" s="245"/>
      <c r="O623" s="245"/>
    </row>
    <row r="624" spans="1:15">
      <c r="A624" s="245"/>
      <c r="B624" s="245"/>
      <c r="D624" s="245"/>
      <c r="E624" s="245"/>
      <c r="F624" s="245"/>
      <c r="G624" s="245"/>
      <c r="H624" s="245"/>
      <c r="I624" s="245"/>
      <c r="J624" s="245"/>
      <c r="K624" s="245"/>
      <c r="L624" s="245"/>
      <c r="O624" s="245"/>
    </row>
    <row r="625" spans="1:15">
      <c r="A625" s="245"/>
      <c r="B625" s="245"/>
      <c r="D625" s="245"/>
      <c r="E625" s="245"/>
      <c r="F625" s="245"/>
      <c r="G625" s="245"/>
      <c r="H625" s="245"/>
      <c r="I625" s="245"/>
      <c r="J625" s="245"/>
      <c r="K625" s="245"/>
      <c r="L625" s="245"/>
      <c r="O625" s="245"/>
    </row>
    <row r="626" spans="1:15">
      <c r="A626" s="245"/>
      <c r="B626" s="245"/>
      <c r="D626" s="245"/>
      <c r="E626" s="245"/>
      <c r="F626" s="245"/>
      <c r="G626" s="245"/>
      <c r="H626" s="245"/>
      <c r="I626" s="245"/>
      <c r="J626" s="245"/>
      <c r="K626" s="245"/>
      <c r="L626" s="245"/>
      <c r="O626" s="245"/>
    </row>
    <row r="627" spans="1:15">
      <c r="A627" s="245"/>
      <c r="B627" s="245"/>
      <c r="D627" s="245"/>
      <c r="E627" s="245"/>
      <c r="F627" s="245"/>
      <c r="G627" s="245"/>
      <c r="H627" s="245"/>
      <c r="I627" s="245"/>
      <c r="J627" s="245"/>
      <c r="K627" s="245"/>
      <c r="L627" s="245"/>
      <c r="O627" s="245"/>
    </row>
    <row r="628" spans="1:15">
      <c r="A628" s="245"/>
      <c r="B628" s="245"/>
      <c r="D628" s="245"/>
      <c r="E628" s="245"/>
      <c r="F628" s="245"/>
      <c r="G628" s="245"/>
      <c r="H628" s="245"/>
      <c r="I628" s="245"/>
      <c r="J628" s="245"/>
      <c r="K628" s="245"/>
      <c r="L628" s="245"/>
      <c r="O628" s="245"/>
    </row>
    <row r="629" spans="1:15">
      <c r="A629" s="245"/>
      <c r="B629" s="245"/>
      <c r="D629" s="245"/>
      <c r="E629" s="245"/>
      <c r="F629" s="245"/>
      <c r="G629" s="245"/>
      <c r="H629" s="245"/>
      <c r="I629" s="245"/>
      <c r="J629" s="245"/>
      <c r="K629" s="245"/>
      <c r="L629" s="245"/>
      <c r="O629" s="245"/>
    </row>
    <row r="630" spans="1:15">
      <c r="A630" s="245"/>
      <c r="B630" s="245"/>
      <c r="D630" s="245"/>
      <c r="E630" s="245"/>
      <c r="F630" s="245"/>
      <c r="G630" s="245"/>
      <c r="H630" s="245"/>
      <c r="I630" s="245"/>
      <c r="J630" s="245"/>
      <c r="K630" s="245"/>
      <c r="L630" s="245"/>
      <c r="O630" s="245"/>
    </row>
    <row r="631" spans="1:15">
      <c r="A631" s="245"/>
      <c r="B631" s="245"/>
      <c r="D631" s="245"/>
      <c r="E631" s="245"/>
      <c r="F631" s="245"/>
      <c r="G631" s="245"/>
      <c r="H631" s="245"/>
      <c r="I631" s="245"/>
      <c r="J631" s="245"/>
      <c r="K631" s="245"/>
      <c r="L631" s="245"/>
      <c r="O631" s="245"/>
    </row>
  </sheetData>
  <sortState ref="A6:V49">
    <sortCondition ref="B6"/>
  </sortState>
  <mergeCells count="50">
    <mergeCell ref="M4:O4"/>
    <mergeCell ref="D6:J6"/>
    <mergeCell ref="D54:J54"/>
    <mergeCell ref="F133:K133"/>
    <mergeCell ref="B134:E134"/>
    <mergeCell ref="F134:J134"/>
    <mergeCell ref="J131:K131"/>
    <mergeCell ref="B171:E171"/>
    <mergeCell ref="F171:J171"/>
    <mergeCell ref="B174:E174"/>
    <mergeCell ref="F174:J174"/>
    <mergeCell ref="A1:E1"/>
    <mergeCell ref="F1:K1"/>
    <mergeCell ref="A2:E2"/>
    <mergeCell ref="F2:K3"/>
    <mergeCell ref="A3:E3"/>
    <mergeCell ref="A4:L4"/>
    <mergeCell ref="B136:E136"/>
    <mergeCell ref="F136:J136"/>
    <mergeCell ref="B139:E139"/>
    <mergeCell ref="F139:J139"/>
    <mergeCell ref="J166:K166"/>
    <mergeCell ref="A144:L144"/>
    <mergeCell ref="M144:O144"/>
    <mergeCell ref="D146:J146"/>
    <mergeCell ref="F168:K168"/>
    <mergeCell ref="B169:E169"/>
    <mergeCell ref="F169:J169"/>
    <mergeCell ref="A141:E141"/>
    <mergeCell ref="F141:K141"/>
    <mergeCell ref="A142:E142"/>
    <mergeCell ref="F142:K143"/>
    <mergeCell ref="A143:E143"/>
    <mergeCell ref="A176:E176"/>
    <mergeCell ref="F176:K176"/>
    <mergeCell ref="A177:E177"/>
    <mergeCell ref="F177:K178"/>
    <mergeCell ref="A178:E178"/>
    <mergeCell ref="M179:O179"/>
    <mergeCell ref="F297:K297"/>
    <mergeCell ref="B298:E298"/>
    <mergeCell ref="F298:J298"/>
    <mergeCell ref="B303:E303"/>
    <mergeCell ref="F303:J303"/>
    <mergeCell ref="B300:E300"/>
    <mergeCell ref="F300:J300"/>
    <mergeCell ref="A179:L179"/>
    <mergeCell ref="D295:E295"/>
    <mergeCell ref="J295:K295"/>
    <mergeCell ref="D181:J181"/>
  </mergeCells>
  <pageMargins left="0.5" right="0.25" top="0.5" bottom="0.5" header="0" footer="0.25"/>
  <pageSetup paperSize="9" orientation="portrait" r:id="rId1"/>
  <headerFooter alignWithMargins="0">
    <oddFooter>&amp;L&amp;"Times New Roman,Regular"&amp;8DS.THOIHOC.2019-2020.RHP&amp;R&amp;P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2"/>
  <sheetViews>
    <sheetView view="pageBreakPreview" topLeftCell="A25" zoomScaleNormal="100" workbookViewId="0">
      <selection activeCell="F44" sqref="F44"/>
    </sheetView>
  </sheetViews>
  <sheetFormatPr defaultRowHeight="15"/>
  <cols>
    <col min="1" max="1" width="5.625" style="3" customWidth="1"/>
    <col min="2" max="2" width="9.625" style="3" customWidth="1"/>
    <col min="3" max="3" width="19.625" style="4" customWidth="1"/>
    <col min="4" max="4" width="7.625" style="4" customWidth="1"/>
    <col min="5" max="5" width="11.625" style="3" customWidth="1"/>
    <col min="6" max="6" width="26.625" style="4" customWidth="1"/>
    <col min="7" max="7" width="24.625" style="4" customWidth="1"/>
    <col min="8" max="8" width="32.5" style="4" bestFit="1" customWidth="1"/>
    <col min="9" max="9" width="5.875" style="4" customWidth="1"/>
    <col min="10" max="16384" width="9" style="4"/>
  </cols>
  <sheetData>
    <row r="1" spans="1:8" s="15" customFormat="1" ht="50.1" customHeight="1">
      <c r="A1" s="704" t="s">
        <v>5755</v>
      </c>
      <c r="B1" s="691"/>
      <c r="C1" s="705"/>
      <c r="D1" s="705"/>
      <c r="E1" s="705"/>
      <c r="F1" s="705"/>
      <c r="G1" s="705"/>
    </row>
    <row r="2" spans="1:8" s="10" customFormat="1" ht="21.95" customHeight="1">
      <c r="A2" s="731" t="s">
        <v>227</v>
      </c>
      <c r="B2" s="731"/>
      <c r="C2" s="731"/>
      <c r="D2" s="731"/>
      <c r="E2" s="731"/>
      <c r="F2" s="731"/>
      <c r="G2" s="731"/>
      <c r="H2" s="602" t="s">
        <v>5334</v>
      </c>
    </row>
    <row r="3" spans="1:8" s="10" customFormat="1" ht="35.1" customHeight="1">
      <c r="A3" s="732" t="s">
        <v>6336</v>
      </c>
      <c r="B3" s="732"/>
      <c r="C3" s="732"/>
      <c r="D3" s="732"/>
      <c r="E3" s="732"/>
      <c r="F3" s="732"/>
      <c r="G3" s="732"/>
    </row>
    <row r="4" spans="1:8" ht="15" customHeight="1">
      <c r="A4" s="6"/>
      <c r="B4" s="6"/>
      <c r="C4" s="6"/>
      <c r="D4" s="6"/>
      <c r="E4" s="6"/>
      <c r="F4" s="179"/>
      <c r="G4" s="202" t="s">
        <v>6334</v>
      </c>
      <c r="H4" s="88" t="s">
        <v>6337</v>
      </c>
    </row>
    <row r="5" spans="1:8" s="8" customFormat="1" ht="21.95" customHeight="1">
      <c r="A5" s="195" t="s">
        <v>20</v>
      </c>
      <c r="B5" s="642" t="s">
        <v>5</v>
      </c>
      <c r="C5" s="694" t="s">
        <v>23</v>
      </c>
      <c r="D5" s="695"/>
      <c r="E5" s="195" t="s">
        <v>24</v>
      </c>
      <c r="F5" s="195" t="s">
        <v>25</v>
      </c>
      <c r="G5" s="195" t="s">
        <v>26</v>
      </c>
      <c r="H5" s="195" t="s">
        <v>245</v>
      </c>
    </row>
    <row r="6" spans="1:8" s="8" customFormat="1" ht="20.100000000000001" customHeight="1">
      <c r="A6" s="195"/>
      <c r="B6" s="694" t="s">
        <v>2</v>
      </c>
      <c r="C6" s="728"/>
      <c r="D6" s="643">
        <f>A31</f>
        <v>25</v>
      </c>
      <c r="E6" s="42"/>
      <c r="F6" s="42"/>
      <c r="G6" s="196"/>
      <c r="H6" s="195"/>
    </row>
    <row r="7" spans="1:8" s="10" customFormat="1" ht="16.5" customHeight="1">
      <c r="A7" s="43">
        <v>1</v>
      </c>
      <c r="B7" s="49" t="s">
        <v>5854</v>
      </c>
      <c r="C7" s="82" t="s">
        <v>172</v>
      </c>
      <c r="D7" s="83" t="s">
        <v>56</v>
      </c>
      <c r="E7" s="41" t="s">
        <v>2901</v>
      </c>
      <c r="F7" s="66" t="s">
        <v>3515</v>
      </c>
      <c r="G7" s="499" t="s">
        <v>2165</v>
      </c>
      <c r="H7" s="36" t="s">
        <v>247</v>
      </c>
    </row>
    <row r="8" spans="1:8" s="10" customFormat="1" ht="16.5" customHeight="1">
      <c r="A8" s="43">
        <v>2</v>
      </c>
      <c r="B8" s="49" t="s">
        <v>5855</v>
      </c>
      <c r="C8" s="82" t="s">
        <v>5856</v>
      </c>
      <c r="D8" s="83" t="s">
        <v>171</v>
      </c>
      <c r="E8" s="41" t="s">
        <v>2901</v>
      </c>
      <c r="F8" s="66" t="s">
        <v>5861</v>
      </c>
      <c r="G8" s="123" t="s">
        <v>1</v>
      </c>
      <c r="H8" s="36" t="s">
        <v>247</v>
      </c>
    </row>
    <row r="9" spans="1:8" s="10" customFormat="1" ht="16.5" customHeight="1">
      <c r="A9" s="43">
        <v>3</v>
      </c>
      <c r="B9" s="49" t="s">
        <v>5857</v>
      </c>
      <c r="C9" s="82" t="s">
        <v>73</v>
      </c>
      <c r="D9" s="83" t="s">
        <v>74</v>
      </c>
      <c r="E9" s="41" t="s">
        <v>2901</v>
      </c>
      <c r="F9" s="66" t="s">
        <v>5862</v>
      </c>
      <c r="G9" s="123" t="s">
        <v>1</v>
      </c>
      <c r="H9" s="36" t="s">
        <v>247</v>
      </c>
    </row>
    <row r="10" spans="1:8" s="10" customFormat="1" ht="16.5" customHeight="1">
      <c r="A10" s="43">
        <v>4</v>
      </c>
      <c r="B10" s="49" t="s">
        <v>5858</v>
      </c>
      <c r="C10" s="82" t="s">
        <v>110</v>
      </c>
      <c r="D10" s="83" t="s">
        <v>144</v>
      </c>
      <c r="E10" s="41" t="s">
        <v>2901</v>
      </c>
      <c r="F10" s="66" t="s">
        <v>5863</v>
      </c>
      <c r="G10" s="123" t="s">
        <v>1</v>
      </c>
      <c r="H10" s="36" t="s">
        <v>247</v>
      </c>
    </row>
    <row r="11" spans="1:8" s="10" customFormat="1" ht="16.5" customHeight="1">
      <c r="A11" s="43">
        <v>5</v>
      </c>
      <c r="B11" s="49" t="s">
        <v>5859</v>
      </c>
      <c r="C11" s="82" t="s">
        <v>5860</v>
      </c>
      <c r="D11" s="83" t="s">
        <v>6</v>
      </c>
      <c r="E11" s="41" t="s">
        <v>2901</v>
      </c>
      <c r="F11" s="66" t="s">
        <v>5724</v>
      </c>
      <c r="G11" s="123" t="s">
        <v>1</v>
      </c>
      <c r="H11" s="36" t="s">
        <v>247</v>
      </c>
    </row>
    <row r="12" spans="1:8" s="10" customFormat="1" ht="16.5" customHeight="1">
      <c r="A12" s="43">
        <v>6</v>
      </c>
      <c r="B12" s="49" t="s">
        <v>6018</v>
      </c>
      <c r="C12" s="82" t="s">
        <v>6019</v>
      </c>
      <c r="D12" s="83" t="s">
        <v>132</v>
      </c>
      <c r="E12" s="41" t="s">
        <v>2909</v>
      </c>
      <c r="F12" s="66" t="s">
        <v>3048</v>
      </c>
      <c r="G12" s="291" t="s">
        <v>6026</v>
      </c>
      <c r="H12" s="36" t="s">
        <v>248</v>
      </c>
    </row>
    <row r="13" spans="1:8" s="10" customFormat="1" ht="16.5" customHeight="1">
      <c r="A13" s="43">
        <v>7</v>
      </c>
      <c r="B13" s="49" t="s">
        <v>6020</v>
      </c>
      <c r="C13" s="82" t="s">
        <v>2349</v>
      </c>
      <c r="D13" s="83" t="s">
        <v>72</v>
      </c>
      <c r="E13" s="41" t="s">
        <v>2909</v>
      </c>
      <c r="F13" s="66" t="s">
        <v>3048</v>
      </c>
      <c r="G13" s="123" t="s">
        <v>1</v>
      </c>
      <c r="H13" s="36" t="s">
        <v>248</v>
      </c>
    </row>
    <row r="14" spans="1:8" s="10" customFormat="1" ht="16.5" customHeight="1">
      <c r="A14" s="43">
        <v>8</v>
      </c>
      <c r="B14" s="49" t="s">
        <v>6021</v>
      </c>
      <c r="C14" s="82" t="s">
        <v>6022</v>
      </c>
      <c r="D14" s="83" t="s">
        <v>87</v>
      </c>
      <c r="E14" s="41" t="s">
        <v>2909</v>
      </c>
      <c r="F14" s="66" t="s">
        <v>3048</v>
      </c>
      <c r="G14" s="123" t="s">
        <v>1</v>
      </c>
      <c r="H14" s="36" t="s">
        <v>248</v>
      </c>
    </row>
    <row r="15" spans="1:8" s="10" customFormat="1" ht="16.5" customHeight="1">
      <c r="A15" s="43">
        <v>9</v>
      </c>
      <c r="B15" s="49" t="s">
        <v>6023</v>
      </c>
      <c r="C15" s="82" t="s">
        <v>126</v>
      </c>
      <c r="D15" s="83" t="s">
        <v>111</v>
      </c>
      <c r="E15" s="41" t="s">
        <v>2909</v>
      </c>
      <c r="F15" s="66" t="s">
        <v>3048</v>
      </c>
      <c r="G15" s="123" t="s">
        <v>1</v>
      </c>
      <c r="H15" s="36" t="s">
        <v>248</v>
      </c>
    </row>
    <row r="16" spans="1:8" s="10" customFormat="1" ht="16.5" customHeight="1">
      <c r="A16" s="43">
        <v>10</v>
      </c>
      <c r="B16" s="49" t="s">
        <v>6024</v>
      </c>
      <c r="C16" s="82" t="s">
        <v>68</v>
      </c>
      <c r="D16" s="83" t="s">
        <v>186</v>
      </c>
      <c r="E16" s="41" t="s">
        <v>2909</v>
      </c>
      <c r="F16" s="66" t="s">
        <v>3048</v>
      </c>
      <c r="G16" s="123" t="s">
        <v>1</v>
      </c>
      <c r="H16" s="36" t="s">
        <v>248</v>
      </c>
    </row>
    <row r="17" spans="1:8" s="10" customFormat="1" ht="16.5" customHeight="1">
      <c r="A17" s="43">
        <v>11</v>
      </c>
      <c r="B17" s="49" t="s">
        <v>6025</v>
      </c>
      <c r="C17" s="82" t="s">
        <v>4358</v>
      </c>
      <c r="D17" s="83" t="s">
        <v>138</v>
      </c>
      <c r="E17" s="41" t="s">
        <v>2909</v>
      </c>
      <c r="F17" s="66" t="s">
        <v>3048</v>
      </c>
      <c r="G17" s="123" t="s">
        <v>1</v>
      </c>
      <c r="H17" s="36" t="s">
        <v>248</v>
      </c>
    </row>
    <row r="18" spans="1:8" s="10" customFormat="1" ht="16.5" customHeight="1">
      <c r="A18" s="43">
        <v>12</v>
      </c>
      <c r="B18" s="49" t="s">
        <v>6031</v>
      </c>
      <c r="C18" s="82" t="s">
        <v>6032</v>
      </c>
      <c r="D18" s="83" t="s">
        <v>132</v>
      </c>
      <c r="E18" s="41" t="s">
        <v>2548</v>
      </c>
      <c r="F18" s="66" t="s">
        <v>5581</v>
      </c>
      <c r="G18" s="123"/>
      <c r="H18" s="36" t="s">
        <v>246</v>
      </c>
    </row>
    <row r="19" spans="1:8" s="10" customFormat="1" ht="16.5" customHeight="1">
      <c r="A19" s="43">
        <v>13</v>
      </c>
      <c r="B19" s="49" t="s">
        <v>6030</v>
      </c>
      <c r="C19" s="82" t="s">
        <v>2328</v>
      </c>
      <c r="D19" s="83" t="s">
        <v>64</v>
      </c>
      <c r="E19" s="41" t="s">
        <v>2548</v>
      </c>
      <c r="F19" s="66" t="s">
        <v>3393</v>
      </c>
      <c r="G19" s="123"/>
      <c r="H19" s="36" t="s">
        <v>246</v>
      </c>
    </row>
    <row r="20" spans="1:8" s="10" customFormat="1" ht="16.5" customHeight="1">
      <c r="A20" s="43">
        <v>14</v>
      </c>
      <c r="B20" s="49" t="s">
        <v>5802</v>
      </c>
      <c r="C20" s="82" t="s">
        <v>55</v>
      </c>
      <c r="D20" s="83" t="s">
        <v>5803</v>
      </c>
      <c r="E20" s="41" t="s">
        <v>2872</v>
      </c>
      <c r="F20" s="66" t="s">
        <v>5411</v>
      </c>
      <c r="G20" s="499" t="s">
        <v>3166</v>
      </c>
      <c r="H20" s="36" t="s">
        <v>2874</v>
      </c>
    </row>
    <row r="21" spans="1:8" s="10" customFormat="1" ht="16.5" customHeight="1">
      <c r="A21" s="43">
        <v>15</v>
      </c>
      <c r="B21" s="49" t="s">
        <v>6238</v>
      </c>
      <c r="C21" s="231" t="s">
        <v>182</v>
      </c>
      <c r="D21" s="232" t="s">
        <v>6239</v>
      </c>
      <c r="E21" s="41" t="s">
        <v>2554</v>
      </c>
      <c r="F21" s="66" t="s">
        <v>5499</v>
      </c>
      <c r="G21" s="123" t="s">
        <v>1</v>
      </c>
      <c r="H21" s="36" t="s">
        <v>247</v>
      </c>
    </row>
    <row r="22" spans="1:8" s="10" customFormat="1" ht="16.5" customHeight="1">
      <c r="A22" s="43">
        <v>16</v>
      </c>
      <c r="B22" s="49" t="s">
        <v>6138</v>
      </c>
      <c r="C22" s="231" t="s">
        <v>187</v>
      </c>
      <c r="D22" s="232" t="s">
        <v>174</v>
      </c>
      <c r="E22" s="41" t="s">
        <v>3821</v>
      </c>
      <c r="F22" s="66" t="s">
        <v>3393</v>
      </c>
      <c r="G22" s="291" t="s">
        <v>3822</v>
      </c>
      <c r="H22" s="36" t="s">
        <v>248</v>
      </c>
    </row>
    <row r="23" spans="1:8" s="10" customFormat="1" ht="16.5" customHeight="1">
      <c r="A23" s="43">
        <v>17</v>
      </c>
      <c r="B23" s="49" t="s">
        <v>6139</v>
      </c>
      <c r="C23" s="231" t="s">
        <v>6140</v>
      </c>
      <c r="D23" s="232" t="s">
        <v>43</v>
      </c>
      <c r="E23" s="41" t="s">
        <v>3821</v>
      </c>
      <c r="F23" s="66" t="s">
        <v>6110</v>
      </c>
      <c r="G23" s="291" t="s">
        <v>6149</v>
      </c>
      <c r="H23" s="36" t="s">
        <v>248</v>
      </c>
    </row>
    <row r="24" spans="1:8" s="10" customFormat="1" ht="16.5" customHeight="1">
      <c r="A24" s="43">
        <v>18</v>
      </c>
      <c r="B24" s="49" t="s">
        <v>6141</v>
      </c>
      <c r="C24" s="231" t="s">
        <v>6142</v>
      </c>
      <c r="D24" s="232" t="s">
        <v>100</v>
      </c>
      <c r="E24" s="41" t="s">
        <v>3821</v>
      </c>
      <c r="F24" s="66" t="s">
        <v>3393</v>
      </c>
      <c r="G24" s="291" t="s">
        <v>3822</v>
      </c>
      <c r="H24" s="36" t="s">
        <v>248</v>
      </c>
    </row>
    <row r="25" spans="1:8" s="10" customFormat="1" ht="16.5" customHeight="1">
      <c r="A25" s="43">
        <v>19</v>
      </c>
      <c r="B25" s="49" t="s">
        <v>6143</v>
      </c>
      <c r="C25" s="231" t="s">
        <v>6144</v>
      </c>
      <c r="D25" s="232" t="s">
        <v>6</v>
      </c>
      <c r="E25" s="41" t="s">
        <v>3821</v>
      </c>
      <c r="F25" s="66" t="s">
        <v>5438</v>
      </c>
      <c r="G25" s="291" t="s">
        <v>6150</v>
      </c>
      <c r="H25" s="36" t="s">
        <v>248</v>
      </c>
    </row>
    <row r="26" spans="1:8" s="10" customFormat="1" ht="16.5" customHeight="1">
      <c r="A26" s="43">
        <v>20</v>
      </c>
      <c r="B26" s="49" t="s">
        <v>6145</v>
      </c>
      <c r="C26" s="82" t="s">
        <v>6146</v>
      </c>
      <c r="D26" s="83" t="s">
        <v>45</v>
      </c>
      <c r="E26" s="41" t="s">
        <v>3821</v>
      </c>
      <c r="F26" s="66" t="s">
        <v>3393</v>
      </c>
      <c r="G26" s="123" t="s">
        <v>1</v>
      </c>
      <c r="H26" s="36" t="s">
        <v>248</v>
      </c>
    </row>
    <row r="27" spans="1:8" s="10" customFormat="1" ht="16.5" customHeight="1">
      <c r="A27" s="43">
        <v>21</v>
      </c>
      <c r="B27" s="49" t="s">
        <v>6240</v>
      </c>
      <c r="C27" s="231" t="s">
        <v>114</v>
      </c>
      <c r="D27" s="232" t="s">
        <v>46</v>
      </c>
      <c r="E27" s="41" t="s">
        <v>1148</v>
      </c>
      <c r="F27" s="66" t="s">
        <v>3393</v>
      </c>
      <c r="G27" s="291" t="s">
        <v>3822</v>
      </c>
      <c r="H27" s="36" t="s">
        <v>246</v>
      </c>
    </row>
    <row r="28" spans="1:8" s="10" customFormat="1" ht="16.5" customHeight="1">
      <c r="A28" s="43">
        <v>22</v>
      </c>
      <c r="B28" s="49" t="s">
        <v>6241</v>
      </c>
      <c r="C28" s="231" t="s">
        <v>3488</v>
      </c>
      <c r="D28" s="232" t="s">
        <v>2809</v>
      </c>
      <c r="E28" s="41" t="s">
        <v>1148</v>
      </c>
      <c r="F28" s="66" t="s">
        <v>3393</v>
      </c>
      <c r="G28" s="123" t="s">
        <v>1</v>
      </c>
      <c r="H28" s="36" t="s">
        <v>246</v>
      </c>
    </row>
    <row r="29" spans="1:8" s="10" customFormat="1" ht="16.5" customHeight="1">
      <c r="A29" s="43">
        <v>23</v>
      </c>
      <c r="B29" s="49" t="s">
        <v>6242</v>
      </c>
      <c r="C29" s="231" t="s">
        <v>5472</v>
      </c>
      <c r="D29" s="232" t="s">
        <v>153</v>
      </c>
      <c r="E29" s="41" t="s">
        <v>1148</v>
      </c>
      <c r="F29" s="66" t="s">
        <v>3393</v>
      </c>
      <c r="G29" s="291" t="s">
        <v>6150</v>
      </c>
      <c r="H29" s="36" t="s">
        <v>246</v>
      </c>
    </row>
    <row r="30" spans="1:8" s="10" customFormat="1" ht="16.5" customHeight="1">
      <c r="A30" s="43">
        <v>24</v>
      </c>
      <c r="B30" s="49" t="s">
        <v>6243</v>
      </c>
      <c r="C30" s="231" t="s">
        <v>6244</v>
      </c>
      <c r="D30" s="232" t="s">
        <v>181</v>
      </c>
      <c r="E30" s="41" t="s">
        <v>1148</v>
      </c>
      <c r="F30" s="66" t="s">
        <v>3393</v>
      </c>
      <c r="G30" s="291" t="s">
        <v>3822</v>
      </c>
      <c r="H30" s="36" t="s">
        <v>246</v>
      </c>
    </row>
    <row r="31" spans="1:8" s="10" customFormat="1" ht="16.5" customHeight="1">
      <c r="A31" s="43">
        <v>25</v>
      </c>
      <c r="B31" s="49" t="s">
        <v>6147</v>
      </c>
      <c r="C31" s="231" t="s">
        <v>6148</v>
      </c>
      <c r="D31" s="232" t="s">
        <v>131</v>
      </c>
      <c r="E31" s="41" t="s">
        <v>3835</v>
      </c>
      <c r="F31" s="66" t="s">
        <v>5411</v>
      </c>
      <c r="G31" s="291" t="s">
        <v>2165</v>
      </c>
      <c r="H31" s="36" t="s">
        <v>2874</v>
      </c>
    </row>
    <row r="32" spans="1:8" s="8" customFormat="1" ht="20.100000000000001" customHeight="1">
      <c r="A32" s="43"/>
      <c r="B32" s="694" t="s">
        <v>3</v>
      </c>
      <c r="C32" s="728"/>
      <c r="D32" s="643">
        <f>A44</f>
        <v>12</v>
      </c>
      <c r="E32" s="42"/>
      <c r="F32" s="42"/>
      <c r="G32" s="196"/>
      <c r="H32" s="195"/>
    </row>
    <row r="33" spans="1:9" s="10" customFormat="1" ht="17.100000000000001" customHeight="1">
      <c r="A33" s="43">
        <v>1</v>
      </c>
      <c r="B33" s="49" t="s">
        <v>5758</v>
      </c>
      <c r="C33" s="82" t="s">
        <v>2973</v>
      </c>
      <c r="D33" s="83" t="s">
        <v>139</v>
      </c>
      <c r="E33" s="41" t="s">
        <v>2791</v>
      </c>
      <c r="F33" s="66" t="s">
        <v>2802</v>
      </c>
      <c r="G33" s="43"/>
      <c r="H33" s="36" t="s">
        <v>247</v>
      </c>
    </row>
    <row r="34" spans="1:9" s="10" customFormat="1" ht="17.100000000000001" customHeight="1">
      <c r="A34" s="43">
        <v>2</v>
      </c>
      <c r="B34" s="49" t="s">
        <v>5759</v>
      </c>
      <c r="C34" s="82" t="s">
        <v>5760</v>
      </c>
      <c r="D34" s="83" t="s">
        <v>52</v>
      </c>
      <c r="E34" s="41" t="s">
        <v>2790</v>
      </c>
      <c r="F34" s="66" t="s">
        <v>3393</v>
      </c>
      <c r="G34" s="43"/>
      <c r="H34" s="36" t="s">
        <v>247</v>
      </c>
    </row>
    <row r="35" spans="1:9" s="10" customFormat="1" ht="17.100000000000001" customHeight="1">
      <c r="A35" s="43">
        <v>3</v>
      </c>
      <c r="B35" s="86" t="s">
        <v>5761</v>
      </c>
      <c r="C35" s="336" t="s">
        <v>18</v>
      </c>
      <c r="D35" s="337" t="s">
        <v>6</v>
      </c>
      <c r="E35" s="41" t="s">
        <v>2790</v>
      </c>
      <c r="F35" s="66" t="s">
        <v>3393</v>
      </c>
      <c r="G35" s="43"/>
      <c r="H35" s="36" t="s">
        <v>247</v>
      </c>
    </row>
    <row r="36" spans="1:9" s="10" customFormat="1" ht="17.100000000000001" customHeight="1">
      <c r="A36" s="43">
        <v>4</v>
      </c>
      <c r="B36" s="49" t="s">
        <v>5762</v>
      </c>
      <c r="C36" s="82" t="s">
        <v>122</v>
      </c>
      <c r="D36" s="83" t="s">
        <v>105</v>
      </c>
      <c r="E36" s="41" t="s">
        <v>2790</v>
      </c>
      <c r="F36" s="66" t="s">
        <v>3393</v>
      </c>
      <c r="G36" s="43"/>
      <c r="H36" s="36" t="s">
        <v>247</v>
      </c>
    </row>
    <row r="37" spans="1:9" s="10" customFormat="1" ht="17.100000000000001" customHeight="1">
      <c r="A37" s="43">
        <v>5</v>
      </c>
      <c r="B37" s="49" t="s">
        <v>5766</v>
      </c>
      <c r="C37" s="82" t="s">
        <v>4763</v>
      </c>
      <c r="D37" s="83" t="s">
        <v>383</v>
      </c>
      <c r="E37" s="41" t="s">
        <v>2931</v>
      </c>
      <c r="F37" s="66" t="s">
        <v>3393</v>
      </c>
      <c r="G37" s="43"/>
      <c r="H37" s="36" t="s">
        <v>248</v>
      </c>
    </row>
    <row r="38" spans="1:9" s="10" customFormat="1" ht="17.100000000000001" customHeight="1">
      <c r="A38" s="43">
        <v>6</v>
      </c>
      <c r="B38" s="49" t="s">
        <v>5767</v>
      </c>
      <c r="C38" s="82" t="s">
        <v>4763</v>
      </c>
      <c r="D38" s="83" t="s">
        <v>155</v>
      </c>
      <c r="E38" s="41" t="s">
        <v>2931</v>
      </c>
      <c r="F38" s="66" t="s">
        <v>3393</v>
      </c>
      <c r="G38" s="43"/>
      <c r="H38" s="36" t="s">
        <v>248</v>
      </c>
    </row>
    <row r="39" spans="1:9" s="10" customFormat="1" ht="17.100000000000001" customHeight="1">
      <c r="A39" s="43">
        <v>7</v>
      </c>
      <c r="B39" s="49" t="s">
        <v>5768</v>
      </c>
      <c r="C39" s="82" t="s">
        <v>5769</v>
      </c>
      <c r="D39" s="83" t="s">
        <v>138</v>
      </c>
      <c r="E39" s="41" t="s">
        <v>2931</v>
      </c>
      <c r="F39" s="66" t="s">
        <v>3393</v>
      </c>
      <c r="G39" s="43"/>
      <c r="H39" s="36" t="s">
        <v>248</v>
      </c>
    </row>
    <row r="40" spans="1:9" s="10" customFormat="1" ht="17.100000000000001" customHeight="1">
      <c r="A40" s="43">
        <v>8</v>
      </c>
      <c r="B40" s="49" t="s">
        <v>5780</v>
      </c>
      <c r="C40" s="82" t="s">
        <v>43</v>
      </c>
      <c r="D40" s="83" t="s">
        <v>124</v>
      </c>
      <c r="E40" s="41" t="s">
        <v>2839</v>
      </c>
      <c r="F40" s="66" t="s">
        <v>3393</v>
      </c>
      <c r="G40" s="43"/>
      <c r="H40" s="36" t="s">
        <v>246</v>
      </c>
    </row>
    <row r="41" spans="1:9" s="10" customFormat="1" ht="17.100000000000001" customHeight="1">
      <c r="A41" s="43">
        <v>9</v>
      </c>
      <c r="B41" s="49" t="s">
        <v>5763</v>
      </c>
      <c r="C41" s="82" t="s">
        <v>112</v>
      </c>
      <c r="D41" s="83" t="s">
        <v>4656</v>
      </c>
      <c r="E41" s="41" t="s">
        <v>2796</v>
      </c>
      <c r="F41" s="66" t="s">
        <v>3393</v>
      </c>
      <c r="G41" s="43"/>
      <c r="H41" s="36" t="s">
        <v>249</v>
      </c>
    </row>
    <row r="42" spans="1:9" s="10" customFormat="1" ht="17.100000000000001" customHeight="1">
      <c r="A42" s="43">
        <v>10</v>
      </c>
      <c r="B42" s="49" t="s">
        <v>5764</v>
      </c>
      <c r="C42" s="82" t="s">
        <v>5765</v>
      </c>
      <c r="D42" s="83" t="s">
        <v>63</v>
      </c>
      <c r="E42" s="41" t="s">
        <v>2796</v>
      </c>
      <c r="F42" s="66" t="s">
        <v>3393</v>
      </c>
      <c r="G42" s="43"/>
      <c r="H42" s="36" t="s">
        <v>249</v>
      </c>
    </row>
    <row r="43" spans="1:9" s="10" customFormat="1" ht="17.100000000000001" customHeight="1">
      <c r="A43" s="43">
        <v>11</v>
      </c>
      <c r="B43" s="49" t="s">
        <v>6124</v>
      </c>
      <c r="C43" s="231" t="s">
        <v>6125</v>
      </c>
      <c r="D43" s="232" t="s">
        <v>137</v>
      </c>
      <c r="E43" s="41" t="s">
        <v>1013</v>
      </c>
      <c r="F43" s="66" t="s">
        <v>6128</v>
      </c>
      <c r="G43" s="43"/>
      <c r="H43" s="36" t="s">
        <v>247</v>
      </c>
    </row>
    <row r="44" spans="1:9" s="10" customFormat="1" ht="17.100000000000001" customHeight="1">
      <c r="A44" s="43">
        <v>12</v>
      </c>
      <c r="B44" s="49" t="s">
        <v>6126</v>
      </c>
      <c r="C44" s="231" t="s">
        <v>6127</v>
      </c>
      <c r="D44" s="232" t="s">
        <v>186</v>
      </c>
      <c r="E44" s="41" t="s">
        <v>1011</v>
      </c>
      <c r="F44" s="66" t="s">
        <v>6128</v>
      </c>
      <c r="G44" s="43"/>
      <c r="H44" s="36" t="s">
        <v>246</v>
      </c>
    </row>
    <row r="45" spans="1:9" s="10" customFormat="1" ht="21.95" customHeight="1">
      <c r="A45" s="699" t="s">
        <v>28</v>
      </c>
      <c r="B45" s="700"/>
      <c r="C45" s="700"/>
      <c r="D45" s="182">
        <f>SUM(D6,D32)</f>
        <v>37</v>
      </c>
      <c r="E45" s="644" t="s">
        <v>231</v>
      </c>
      <c r="F45" s="729"/>
      <c r="G45" s="730"/>
    </row>
    <row r="46" spans="1:9" ht="21.95" customHeight="1">
      <c r="A46" s="641"/>
      <c r="B46" s="27"/>
      <c r="C46" s="28"/>
      <c r="D46" s="176"/>
      <c r="E46" s="87" t="s">
        <v>85</v>
      </c>
      <c r="F46" s="88"/>
      <c r="G46" s="88"/>
      <c r="I46" s="4">
        <f>37-9</f>
        <v>28</v>
      </c>
    </row>
    <row r="47" spans="1:9" ht="18" customHeight="1">
      <c r="A47" s="641"/>
      <c r="B47" s="33"/>
      <c r="C47" s="34"/>
      <c r="D47" s="177"/>
      <c r="E47" s="93"/>
      <c r="F47" s="96"/>
      <c r="G47" s="51"/>
    </row>
    <row r="48" spans="1:9" s="15" customFormat="1" ht="54.95" customHeight="1">
      <c r="A48" s="704" t="s">
        <v>5694</v>
      </c>
      <c r="B48" s="691"/>
      <c r="C48" s="705"/>
      <c r="D48" s="705"/>
      <c r="E48" s="705"/>
      <c r="F48" s="705"/>
      <c r="G48" s="705"/>
    </row>
    <row r="49" spans="1:9" s="10" customFormat="1" ht="24.95" customHeight="1">
      <c r="A49" s="731" t="s">
        <v>5736</v>
      </c>
      <c r="B49" s="731"/>
      <c r="C49" s="731"/>
      <c r="D49" s="731"/>
      <c r="E49" s="731"/>
      <c r="F49" s="731"/>
      <c r="G49" s="731"/>
      <c r="H49" s="602" t="s">
        <v>5334</v>
      </c>
    </row>
    <row r="50" spans="1:9" s="10" customFormat="1" ht="35.1" customHeight="1">
      <c r="A50" s="732" t="s">
        <v>5745</v>
      </c>
      <c r="B50" s="732"/>
      <c r="C50" s="732"/>
      <c r="D50" s="732"/>
      <c r="E50" s="732"/>
      <c r="F50" s="732"/>
      <c r="G50" s="732"/>
    </row>
    <row r="51" spans="1:9" ht="15" customHeight="1">
      <c r="A51" s="6"/>
      <c r="B51" s="6"/>
      <c r="C51" s="6"/>
      <c r="D51" s="6"/>
      <c r="E51" s="6"/>
      <c r="F51" s="179"/>
      <c r="G51" s="202" t="s">
        <v>5748</v>
      </c>
      <c r="H51" s="88" t="s">
        <v>5746</v>
      </c>
    </row>
    <row r="52" spans="1:9" s="8" customFormat="1" ht="35.1" customHeight="1">
      <c r="A52" s="195" t="s">
        <v>20</v>
      </c>
      <c r="B52" s="637" t="s">
        <v>5</v>
      </c>
      <c r="C52" s="694" t="s">
        <v>23</v>
      </c>
      <c r="D52" s="695"/>
      <c r="E52" s="195" t="s">
        <v>24</v>
      </c>
      <c r="F52" s="195" t="s">
        <v>25</v>
      </c>
      <c r="G52" s="195" t="s">
        <v>26</v>
      </c>
      <c r="H52" s="195" t="s">
        <v>245</v>
      </c>
    </row>
    <row r="53" spans="1:9" s="10" customFormat="1" ht="35.1" customHeight="1">
      <c r="A53" s="43">
        <v>1</v>
      </c>
      <c r="B53" s="49" t="s">
        <v>5737</v>
      </c>
      <c r="C53" s="231" t="s">
        <v>5738</v>
      </c>
      <c r="D53" s="232" t="s">
        <v>168</v>
      </c>
      <c r="E53" s="41" t="s">
        <v>2554</v>
      </c>
      <c r="F53" s="66" t="s">
        <v>5740</v>
      </c>
      <c r="G53" s="499" t="s">
        <v>5739</v>
      </c>
      <c r="H53" s="36" t="s">
        <v>247</v>
      </c>
    </row>
    <row r="54" spans="1:9" s="10" customFormat="1" ht="35.1" customHeight="1">
      <c r="A54" s="699" t="s">
        <v>28</v>
      </c>
      <c r="B54" s="700"/>
      <c r="C54" s="700"/>
      <c r="D54" s="182">
        <f>A53</f>
        <v>1</v>
      </c>
      <c r="E54" s="638" t="s">
        <v>231</v>
      </c>
      <c r="F54" s="729"/>
      <c r="G54" s="730"/>
    </row>
    <row r="55" spans="1:9" ht="35.1" customHeight="1">
      <c r="A55" s="636"/>
      <c r="B55" s="27"/>
      <c r="C55" s="28"/>
      <c r="D55" s="176"/>
      <c r="E55" s="87" t="s">
        <v>85</v>
      </c>
      <c r="F55" s="88"/>
      <c r="G55" s="88"/>
      <c r="I55" s="4">
        <f>37-9</f>
        <v>28</v>
      </c>
    </row>
    <row r="56" spans="1:9" ht="18" customHeight="1">
      <c r="A56" s="636"/>
      <c r="B56" s="33"/>
      <c r="C56" s="34"/>
      <c r="D56" s="177"/>
      <c r="E56" s="93"/>
      <c r="F56" s="96"/>
      <c r="G56" s="51"/>
    </row>
    <row r="57" spans="1:9" s="15" customFormat="1" ht="54.95" customHeight="1">
      <c r="A57" s="704" t="s">
        <v>5365</v>
      </c>
      <c r="B57" s="691"/>
      <c r="C57" s="705"/>
      <c r="D57" s="705"/>
      <c r="E57" s="705"/>
      <c r="F57" s="705"/>
      <c r="G57" s="705"/>
    </row>
    <row r="58" spans="1:9" s="10" customFormat="1" ht="24.95" customHeight="1">
      <c r="A58" s="731" t="s">
        <v>227</v>
      </c>
      <c r="B58" s="731"/>
      <c r="C58" s="731"/>
      <c r="D58" s="731"/>
      <c r="E58" s="731"/>
      <c r="F58" s="731"/>
      <c r="G58" s="731"/>
      <c r="H58" s="602" t="s">
        <v>5334</v>
      </c>
    </row>
    <row r="59" spans="1:9" s="10" customFormat="1" ht="35.1" customHeight="1">
      <c r="A59" s="732" t="s">
        <v>5676</v>
      </c>
      <c r="B59" s="732"/>
      <c r="C59" s="732"/>
      <c r="D59" s="732"/>
      <c r="E59" s="732"/>
      <c r="F59" s="732"/>
      <c r="G59" s="732"/>
    </row>
    <row r="60" spans="1:9" ht="15" customHeight="1">
      <c r="A60" s="6"/>
      <c r="B60" s="6"/>
      <c r="C60" s="6"/>
      <c r="D60" s="6"/>
      <c r="E60" s="6"/>
      <c r="F60" s="179"/>
      <c r="G60" s="202" t="s">
        <v>5677</v>
      </c>
      <c r="H60" s="88" t="s">
        <v>5678</v>
      </c>
    </row>
    <row r="61" spans="1:9" s="8" customFormat="1" ht="24.95" customHeight="1">
      <c r="A61" s="195" t="s">
        <v>20</v>
      </c>
      <c r="B61" s="604" t="s">
        <v>5</v>
      </c>
      <c r="C61" s="694" t="s">
        <v>23</v>
      </c>
      <c r="D61" s="695"/>
      <c r="E61" s="195" t="s">
        <v>24</v>
      </c>
      <c r="F61" s="195" t="s">
        <v>25</v>
      </c>
      <c r="G61" s="195" t="s">
        <v>26</v>
      </c>
      <c r="H61" s="195" t="s">
        <v>245</v>
      </c>
    </row>
    <row r="62" spans="1:9" s="8" customFormat="1" ht="24.95" customHeight="1">
      <c r="A62" s="195"/>
      <c r="B62" s="694" t="s">
        <v>2</v>
      </c>
      <c r="C62" s="728"/>
      <c r="D62" s="605">
        <f>A64</f>
        <v>2</v>
      </c>
      <c r="E62" s="42"/>
      <c r="F62" s="42"/>
      <c r="G62" s="196"/>
      <c r="H62" s="195"/>
    </row>
    <row r="63" spans="1:9" s="10" customFormat="1" ht="24.95" customHeight="1">
      <c r="A63" s="43">
        <v>1</v>
      </c>
      <c r="B63" s="49" t="s">
        <v>5583</v>
      </c>
      <c r="C63" s="231" t="s">
        <v>5584</v>
      </c>
      <c r="D63" s="232" t="s">
        <v>127</v>
      </c>
      <c r="E63" s="41" t="s">
        <v>3835</v>
      </c>
      <c r="F63" s="66" t="s">
        <v>3393</v>
      </c>
      <c r="G63" s="499" t="s">
        <v>3070</v>
      </c>
      <c r="H63" s="36" t="s">
        <v>2874</v>
      </c>
    </row>
    <row r="64" spans="1:9" s="10" customFormat="1" ht="24.95" customHeight="1">
      <c r="A64" s="43">
        <v>2</v>
      </c>
      <c r="B64" s="49" t="s">
        <v>5585</v>
      </c>
      <c r="C64" s="231" t="s">
        <v>163</v>
      </c>
      <c r="D64" s="232" t="s">
        <v>42</v>
      </c>
      <c r="E64" s="41" t="s">
        <v>3835</v>
      </c>
      <c r="F64" s="66" t="s">
        <v>5586</v>
      </c>
      <c r="G64" s="499" t="s">
        <v>5587</v>
      </c>
      <c r="H64" s="36" t="s">
        <v>2874</v>
      </c>
    </row>
    <row r="65" spans="1:9" s="8" customFormat="1" ht="24.95" customHeight="1">
      <c r="A65" s="43"/>
      <c r="B65" s="694" t="s">
        <v>3</v>
      </c>
      <c r="C65" s="728"/>
      <c r="D65" s="605">
        <f>A71</f>
        <v>6</v>
      </c>
      <c r="E65" s="42"/>
      <c r="F65" s="42"/>
      <c r="G65" s="196"/>
      <c r="H65" s="195"/>
    </row>
    <row r="66" spans="1:9" s="10" customFormat="1" ht="24.95" customHeight="1">
      <c r="A66" s="43">
        <v>1</v>
      </c>
      <c r="B66" s="49" t="s">
        <v>5530</v>
      </c>
      <c r="C66" s="231" t="s">
        <v>5531</v>
      </c>
      <c r="D66" s="232" t="s">
        <v>11</v>
      </c>
      <c r="E66" s="41" t="s">
        <v>5180</v>
      </c>
      <c r="F66" s="66" t="s">
        <v>1272</v>
      </c>
      <c r="G66" s="43"/>
      <c r="H66" s="36" t="s">
        <v>247</v>
      </c>
    </row>
    <row r="67" spans="1:9" s="10" customFormat="1" ht="24.95" customHeight="1">
      <c r="A67" s="43">
        <v>2</v>
      </c>
      <c r="B67" s="49" t="s">
        <v>5532</v>
      </c>
      <c r="C67" s="231" t="s">
        <v>3190</v>
      </c>
      <c r="D67" s="232" t="s">
        <v>164</v>
      </c>
      <c r="E67" s="41" t="s">
        <v>5180</v>
      </c>
      <c r="F67" s="66" t="s">
        <v>1272</v>
      </c>
      <c r="G67" s="43"/>
      <c r="H67" s="36" t="s">
        <v>247</v>
      </c>
    </row>
    <row r="68" spans="1:9" s="10" customFormat="1" ht="24.95" customHeight="1">
      <c r="A68" s="43">
        <v>3</v>
      </c>
      <c r="B68" s="49" t="s">
        <v>5533</v>
      </c>
      <c r="C68" s="231" t="s">
        <v>3524</v>
      </c>
      <c r="D68" s="232" t="s">
        <v>8</v>
      </c>
      <c r="E68" s="41" t="s">
        <v>5180</v>
      </c>
      <c r="F68" s="66" t="s">
        <v>1272</v>
      </c>
      <c r="G68" s="43"/>
      <c r="H68" s="36" t="s">
        <v>247</v>
      </c>
    </row>
    <row r="69" spans="1:9" s="10" customFormat="1" ht="24.95" customHeight="1">
      <c r="A69" s="43">
        <v>4</v>
      </c>
      <c r="B69" s="49" t="s">
        <v>5534</v>
      </c>
      <c r="C69" s="231" t="s">
        <v>4273</v>
      </c>
      <c r="D69" s="232" t="s">
        <v>171</v>
      </c>
      <c r="E69" s="41" t="s">
        <v>5180</v>
      </c>
      <c r="F69" s="66" t="s">
        <v>1272</v>
      </c>
      <c r="G69" s="43"/>
      <c r="H69" s="36" t="s">
        <v>247</v>
      </c>
    </row>
    <row r="70" spans="1:9" s="10" customFormat="1" ht="24.95" customHeight="1">
      <c r="A70" s="43">
        <v>5</v>
      </c>
      <c r="B70" s="86" t="s">
        <v>5535</v>
      </c>
      <c r="C70" s="231" t="s">
        <v>5399</v>
      </c>
      <c r="D70" s="232" t="s">
        <v>6</v>
      </c>
      <c r="E70" s="41" t="s">
        <v>5180</v>
      </c>
      <c r="F70" s="66" t="s">
        <v>1272</v>
      </c>
      <c r="G70" s="43"/>
      <c r="H70" s="36" t="s">
        <v>247</v>
      </c>
    </row>
    <row r="71" spans="1:9" s="10" customFormat="1" ht="24.95" customHeight="1">
      <c r="A71" s="43">
        <v>6</v>
      </c>
      <c r="B71" s="49" t="s">
        <v>5536</v>
      </c>
      <c r="C71" s="231" t="s">
        <v>362</v>
      </c>
      <c r="D71" s="232" t="s">
        <v>45</v>
      </c>
      <c r="E71" s="41" t="s">
        <v>5180</v>
      </c>
      <c r="F71" s="66" t="s">
        <v>1272</v>
      </c>
      <c r="G71" s="43"/>
      <c r="H71" s="36" t="s">
        <v>247</v>
      </c>
    </row>
    <row r="72" spans="1:9" s="10" customFormat="1" ht="24.95" customHeight="1">
      <c r="A72" s="699" t="s">
        <v>28</v>
      </c>
      <c r="B72" s="700"/>
      <c r="C72" s="700"/>
      <c r="D72" s="182">
        <f>SUM(D62,D65)</f>
        <v>8</v>
      </c>
      <c r="E72" s="606" t="s">
        <v>231</v>
      </c>
      <c r="F72" s="729"/>
      <c r="G72" s="730"/>
    </row>
    <row r="73" spans="1:9" ht="24.95" customHeight="1">
      <c r="A73" s="603"/>
      <c r="B73" s="27"/>
      <c r="C73" s="28"/>
      <c r="D73" s="176"/>
      <c r="E73" s="87" t="s">
        <v>85</v>
      </c>
      <c r="F73" s="88"/>
      <c r="G73" s="88"/>
      <c r="I73" s="4">
        <f>37-9</f>
        <v>28</v>
      </c>
    </row>
    <row r="74" spans="1:9" ht="18" customHeight="1">
      <c r="A74" s="603"/>
      <c r="B74" s="33"/>
      <c r="C74" s="34"/>
      <c r="D74" s="177"/>
      <c r="E74" s="93"/>
      <c r="F74" s="96"/>
      <c r="G74" s="51"/>
    </row>
    <row r="75" spans="1:9" ht="18" customHeight="1">
      <c r="A75" s="603"/>
      <c r="B75" s="33"/>
      <c r="C75" s="34"/>
      <c r="D75" s="177"/>
      <c r="E75" s="93"/>
      <c r="F75" s="96"/>
      <c r="G75" s="51"/>
    </row>
    <row r="76" spans="1:9" ht="18" customHeight="1">
      <c r="A76" s="603"/>
      <c r="B76" s="33"/>
      <c r="C76" s="34"/>
      <c r="D76" s="177"/>
      <c r="E76" s="93"/>
      <c r="F76" s="96"/>
      <c r="G76" s="51"/>
    </row>
    <row r="77" spans="1:9" ht="18" customHeight="1">
      <c r="A77" s="611"/>
      <c r="B77" s="33"/>
      <c r="C77" s="34"/>
      <c r="D77" s="177"/>
      <c r="E77" s="93"/>
      <c r="F77" s="96"/>
      <c r="G77" s="51"/>
    </row>
    <row r="78" spans="1:9" ht="18" customHeight="1">
      <c r="A78" s="611"/>
      <c r="B78" s="33"/>
      <c r="C78" s="34"/>
      <c r="D78" s="177"/>
      <c r="E78" s="93"/>
      <c r="F78" s="96"/>
      <c r="G78" s="51"/>
    </row>
    <row r="79" spans="1:9" ht="18" customHeight="1">
      <c r="A79" s="617"/>
      <c r="B79" s="33"/>
      <c r="C79" s="34"/>
      <c r="D79" s="177"/>
      <c r="E79" s="93"/>
      <c r="F79" s="96"/>
      <c r="G79" s="51"/>
    </row>
    <row r="80" spans="1:9" s="15" customFormat="1" ht="45" customHeight="1">
      <c r="A80" s="704" t="s">
        <v>4465</v>
      </c>
      <c r="B80" s="691"/>
      <c r="C80" s="705"/>
      <c r="D80" s="705"/>
      <c r="E80" s="705"/>
      <c r="F80" s="705"/>
      <c r="G80" s="705"/>
    </row>
    <row r="81" spans="1:8" s="10" customFormat="1" ht="20.100000000000001" customHeight="1">
      <c r="A81" s="731" t="s">
        <v>227</v>
      </c>
      <c r="B81" s="731"/>
      <c r="C81" s="731"/>
      <c r="D81" s="731"/>
      <c r="E81" s="731"/>
      <c r="F81" s="731"/>
      <c r="G81" s="731"/>
      <c r="H81" s="10" t="s">
        <v>5334</v>
      </c>
    </row>
    <row r="82" spans="1:8" s="10" customFormat="1" ht="30" customHeight="1">
      <c r="A82" s="732" t="s">
        <v>5335</v>
      </c>
      <c r="B82" s="732"/>
      <c r="C82" s="732"/>
      <c r="D82" s="732"/>
      <c r="E82" s="732"/>
      <c r="F82" s="732"/>
      <c r="G82" s="732"/>
    </row>
    <row r="83" spans="1:8" ht="9.9499999999999993" customHeight="1">
      <c r="A83" s="6"/>
      <c r="B83" s="6"/>
      <c r="C83" s="6"/>
      <c r="D83" s="6"/>
      <c r="E83" s="6"/>
      <c r="F83" s="179"/>
      <c r="G83" s="202" t="s">
        <v>5348</v>
      </c>
      <c r="H83" s="96" t="s">
        <v>4515</v>
      </c>
    </row>
    <row r="84" spans="1:8" s="8" customFormat="1" ht="20.100000000000001" customHeight="1">
      <c r="A84" s="195" t="s">
        <v>20</v>
      </c>
      <c r="B84" s="524" t="s">
        <v>5</v>
      </c>
      <c r="C84" s="694" t="s">
        <v>23</v>
      </c>
      <c r="D84" s="695"/>
      <c r="E84" s="195" t="s">
        <v>24</v>
      </c>
      <c r="F84" s="195" t="s">
        <v>25</v>
      </c>
      <c r="G84" s="195" t="s">
        <v>26</v>
      </c>
      <c r="H84" s="195" t="s">
        <v>245</v>
      </c>
    </row>
    <row r="85" spans="1:8" s="8" customFormat="1" ht="18" customHeight="1">
      <c r="A85" s="195"/>
      <c r="B85" s="694" t="s">
        <v>2</v>
      </c>
      <c r="C85" s="728"/>
      <c r="D85" s="525">
        <f>A90</f>
        <v>5</v>
      </c>
      <c r="E85" s="42"/>
      <c r="F85" s="42"/>
      <c r="G85" s="196"/>
      <c r="H85" s="195"/>
    </row>
    <row r="86" spans="1:8" s="10" customFormat="1" ht="15.6" customHeight="1">
      <c r="A86" s="43">
        <v>1</v>
      </c>
      <c r="B86" s="49" t="s">
        <v>4524</v>
      </c>
      <c r="C86" s="82" t="s">
        <v>4525</v>
      </c>
      <c r="D86" s="83" t="s">
        <v>588</v>
      </c>
      <c r="E86" s="41" t="s">
        <v>4531</v>
      </c>
      <c r="F86" s="66" t="s">
        <v>1272</v>
      </c>
      <c r="G86" s="499"/>
      <c r="H86" s="36" t="s">
        <v>247</v>
      </c>
    </row>
    <row r="87" spans="1:8" s="10" customFormat="1" ht="15.6" customHeight="1">
      <c r="A87" s="43">
        <v>2</v>
      </c>
      <c r="B87" s="49" t="s">
        <v>4526</v>
      </c>
      <c r="C87" s="547" t="s">
        <v>4527</v>
      </c>
      <c r="D87" s="548" t="s">
        <v>10</v>
      </c>
      <c r="E87" s="41" t="s">
        <v>4531</v>
      </c>
      <c r="F87" s="66" t="s">
        <v>1272</v>
      </c>
      <c r="G87" s="499"/>
      <c r="H87" s="36" t="s">
        <v>247</v>
      </c>
    </row>
    <row r="88" spans="1:8" s="10" customFormat="1" ht="15.6" customHeight="1">
      <c r="A88" s="43">
        <v>3</v>
      </c>
      <c r="B88" s="49" t="s">
        <v>4528</v>
      </c>
      <c r="C88" s="231" t="s">
        <v>4529</v>
      </c>
      <c r="D88" s="232" t="s">
        <v>179</v>
      </c>
      <c r="E88" s="41" t="s">
        <v>4531</v>
      </c>
      <c r="F88" s="66" t="s">
        <v>1272</v>
      </c>
      <c r="G88" s="499"/>
      <c r="H88" s="36" t="s">
        <v>247</v>
      </c>
    </row>
    <row r="89" spans="1:8" s="10" customFormat="1" ht="15.6" customHeight="1">
      <c r="A89" s="43">
        <v>4</v>
      </c>
      <c r="B89" s="49" t="s">
        <v>4530</v>
      </c>
      <c r="C89" s="334" t="s">
        <v>110</v>
      </c>
      <c r="D89" s="335" t="s">
        <v>64</v>
      </c>
      <c r="E89" s="41" t="s">
        <v>4531</v>
      </c>
      <c r="F89" s="66" t="s">
        <v>1272</v>
      </c>
      <c r="G89" s="123"/>
      <c r="H89" s="36" t="s">
        <v>247</v>
      </c>
    </row>
    <row r="90" spans="1:8" s="10" customFormat="1" ht="15.6" customHeight="1">
      <c r="A90" s="43">
        <v>5</v>
      </c>
      <c r="B90" s="49" t="s">
        <v>5241</v>
      </c>
      <c r="C90" s="231" t="s">
        <v>90</v>
      </c>
      <c r="D90" s="232" t="s">
        <v>101</v>
      </c>
      <c r="E90" s="41" t="s">
        <v>2554</v>
      </c>
      <c r="F90" s="66" t="s">
        <v>3393</v>
      </c>
      <c r="G90" s="499"/>
      <c r="H90" s="36" t="s">
        <v>247</v>
      </c>
    </row>
    <row r="91" spans="1:8" s="8" customFormat="1" ht="18" customHeight="1">
      <c r="A91" s="43"/>
      <c r="B91" s="694" t="s">
        <v>3</v>
      </c>
      <c r="C91" s="728"/>
      <c r="D91" s="525">
        <f>A128</f>
        <v>37</v>
      </c>
      <c r="E91" s="42"/>
      <c r="F91" s="42"/>
      <c r="G91" s="196"/>
      <c r="H91" s="195"/>
    </row>
    <row r="92" spans="1:8" s="10" customFormat="1" ht="15.6" customHeight="1">
      <c r="A92" s="43">
        <v>1</v>
      </c>
      <c r="B92" s="49" t="s">
        <v>4590</v>
      </c>
      <c r="C92" s="231" t="s">
        <v>102</v>
      </c>
      <c r="D92" s="232" t="s">
        <v>8</v>
      </c>
      <c r="E92" s="41" t="s">
        <v>1132</v>
      </c>
      <c r="F92" s="66" t="s">
        <v>1272</v>
      </c>
      <c r="G92" s="43"/>
      <c r="H92" s="36" t="s">
        <v>247</v>
      </c>
    </row>
    <row r="93" spans="1:8" s="10" customFormat="1" ht="15.6" customHeight="1">
      <c r="A93" s="43">
        <v>2</v>
      </c>
      <c r="B93" s="49" t="s">
        <v>4591</v>
      </c>
      <c r="C93" s="231" t="s">
        <v>156</v>
      </c>
      <c r="D93" s="232" t="s">
        <v>153</v>
      </c>
      <c r="E93" s="41" t="s">
        <v>1132</v>
      </c>
      <c r="F93" s="66" t="s">
        <v>1272</v>
      </c>
      <c r="G93" s="43"/>
      <c r="H93" s="36" t="s">
        <v>247</v>
      </c>
    </row>
    <row r="94" spans="1:8" s="10" customFormat="1" ht="15.6" customHeight="1">
      <c r="A94" s="43">
        <v>3</v>
      </c>
      <c r="B94" s="49" t="s">
        <v>4592</v>
      </c>
      <c r="C94" s="231" t="s">
        <v>180</v>
      </c>
      <c r="D94" s="232" t="s">
        <v>153</v>
      </c>
      <c r="E94" s="41" t="s">
        <v>1132</v>
      </c>
      <c r="F94" s="66" t="s">
        <v>1272</v>
      </c>
      <c r="G94" s="43"/>
      <c r="H94" s="36" t="s">
        <v>247</v>
      </c>
    </row>
    <row r="95" spans="1:8" s="10" customFormat="1" ht="15.6" customHeight="1">
      <c r="A95" s="43">
        <v>4</v>
      </c>
      <c r="B95" s="49" t="s">
        <v>4593</v>
      </c>
      <c r="C95" s="231" t="s">
        <v>185</v>
      </c>
      <c r="D95" s="232" t="s">
        <v>81</v>
      </c>
      <c r="E95" s="41" t="s">
        <v>1132</v>
      </c>
      <c r="F95" s="66" t="s">
        <v>1272</v>
      </c>
      <c r="G95" s="43"/>
      <c r="H95" s="36" t="s">
        <v>247</v>
      </c>
    </row>
    <row r="96" spans="1:8" s="10" customFormat="1" ht="15.6" customHeight="1">
      <c r="A96" s="43">
        <v>5</v>
      </c>
      <c r="B96" s="49" t="s">
        <v>4594</v>
      </c>
      <c r="C96" s="231" t="s">
        <v>68</v>
      </c>
      <c r="D96" s="232" t="s">
        <v>82</v>
      </c>
      <c r="E96" s="41" t="s">
        <v>1132</v>
      </c>
      <c r="F96" s="66" t="s">
        <v>1272</v>
      </c>
      <c r="G96" s="43"/>
      <c r="H96" s="36" t="s">
        <v>247</v>
      </c>
    </row>
    <row r="97" spans="1:8" s="10" customFormat="1" ht="15.6" customHeight="1">
      <c r="A97" s="43">
        <v>6</v>
      </c>
      <c r="B97" s="49" t="s">
        <v>4595</v>
      </c>
      <c r="C97" s="231" t="s">
        <v>185</v>
      </c>
      <c r="D97" s="232" t="s">
        <v>11</v>
      </c>
      <c r="E97" s="41" t="s">
        <v>4601</v>
      </c>
      <c r="F97" s="66" t="s">
        <v>1272</v>
      </c>
      <c r="G97" s="43"/>
      <c r="H97" s="36" t="s">
        <v>247</v>
      </c>
    </row>
    <row r="98" spans="1:8" s="10" customFormat="1" ht="15.6" customHeight="1">
      <c r="A98" s="43">
        <v>7</v>
      </c>
      <c r="B98" s="49" t="s">
        <v>4596</v>
      </c>
      <c r="C98" s="231" t="s">
        <v>180</v>
      </c>
      <c r="D98" s="232" t="s">
        <v>34</v>
      </c>
      <c r="E98" s="41" t="s">
        <v>4601</v>
      </c>
      <c r="F98" s="66" t="s">
        <v>1272</v>
      </c>
      <c r="G98" s="43"/>
      <c r="H98" s="36" t="s">
        <v>247</v>
      </c>
    </row>
    <row r="99" spans="1:8" s="10" customFormat="1" ht="15.6" customHeight="1">
      <c r="A99" s="43">
        <v>8</v>
      </c>
      <c r="B99" s="49" t="s">
        <v>4597</v>
      </c>
      <c r="C99" s="231" t="s">
        <v>145</v>
      </c>
      <c r="D99" s="232" t="s">
        <v>124</v>
      </c>
      <c r="E99" s="41" t="s">
        <v>4601</v>
      </c>
      <c r="F99" s="66" t="s">
        <v>1272</v>
      </c>
      <c r="G99" s="43"/>
      <c r="H99" s="36" t="s">
        <v>247</v>
      </c>
    </row>
    <row r="100" spans="1:8" s="10" customFormat="1" ht="15.6" customHeight="1">
      <c r="A100" s="43">
        <v>9</v>
      </c>
      <c r="B100" s="49" t="s">
        <v>4598</v>
      </c>
      <c r="C100" s="231" t="s">
        <v>4599</v>
      </c>
      <c r="D100" s="232" t="s">
        <v>31</v>
      </c>
      <c r="E100" s="41" t="s">
        <v>4601</v>
      </c>
      <c r="F100" s="66" t="s">
        <v>1272</v>
      </c>
      <c r="G100" s="43"/>
      <c r="H100" s="36" t="s">
        <v>247</v>
      </c>
    </row>
    <row r="101" spans="1:8" s="10" customFormat="1" ht="15.6" customHeight="1">
      <c r="A101" s="43">
        <v>10</v>
      </c>
      <c r="B101" s="49" t="s">
        <v>4600</v>
      </c>
      <c r="C101" s="231" t="s">
        <v>125</v>
      </c>
      <c r="D101" s="232" t="s">
        <v>83</v>
      </c>
      <c r="E101" s="41" t="s">
        <v>4601</v>
      </c>
      <c r="F101" s="66" t="s">
        <v>1272</v>
      </c>
      <c r="G101" s="43"/>
      <c r="H101" s="36" t="s">
        <v>247</v>
      </c>
    </row>
    <row r="102" spans="1:8" s="10" customFormat="1" ht="15.6" customHeight="1">
      <c r="A102" s="43">
        <v>11</v>
      </c>
      <c r="B102" s="49" t="s">
        <v>4602</v>
      </c>
      <c r="C102" s="231" t="s">
        <v>4603</v>
      </c>
      <c r="D102" s="232" t="s">
        <v>387</v>
      </c>
      <c r="E102" s="41" t="s">
        <v>1134</v>
      </c>
      <c r="F102" s="66" t="s">
        <v>3234</v>
      </c>
      <c r="G102" s="43"/>
      <c r="H102" s="36" t="s">
        <v>248</v>
      </c>
    </row>
    <row r="103" spans="1:8" s="10" customFormat="1" ht="15.6" customHeight="1">
      <c r="A103" s="43">
        <v>12</v>
      </c>
      <c r="B103" s="49" t="s">
        <v>4604</v>
      </c>
      <c r="C103" s="231" t="s">
        <v>2913</v>
      </c>
      <c r="D103" s="232" t="s">
        <v>11</v>
      </c>
      <c r="E103" s="41" t="s">
        <v>1134</v>
      </c>
      <c r="F103" s="66" t="s">
        <v>3234</v>
      </c>
      <c r="G103" s="43"/>
      <c r="H103" s="36" t="s">
        <v>248</v>
      </c>
    </row>
    <row r="104" spans="1:8" s="10" customFormat="1" ht="15.6" customHeight="1">
      <c r="A104" s="43">
        <v>13</v>
      </c>
      <c r="B104" s="49" t="s">
        <v>4605</v>
      </c>
      <c r="C104" s="231" t="s">
        <v>4606</v>
      </c>
      <c r="D104" s="232" t="s">
        <v>139</v>
      </c>
      <c r="E104" s="41" t="s">
        <v>1134</v>
      </c>
      <c r="F104" s="66" t="s">
        <v>2873</v>
      </c>
      <c r="G104" s="44" t="s">
        <v>4618</v>
      </c>
      <c r="H104" s="36" t="s">
        <v>248</v>
      </c>
    </row>
    <row r="105" spans="1:8" s="10" customFormat="1" ht="15.6" customHeight="1">
      <c r="A105" s="43">
        <v>14</v>
      </c>
      <c r="B105" s="49" t="s">
        <v>4607</v>
      </c>
      <c r="C105" s="231" t="s">
        <v>4153</v>
      </c>
      <c r="D105" s="232" t="s">
        <v>133</v>
      </c>
      <c r="E105" s="41" t="s">
        <v>1134</v>
      </c>
      <c r="F105" s="522" t="s">
        <v>5136</v>
      </c>
      <c r="G105" s="582" t="s">
        <v>193</v>
      </c>
      <c r="H105" s="36" t="s">
        <v>248</v>
      </c>
    </row>
    <row r="106" spans="1:8" s="10" customFormat="1" ht="15.6" customHeight="1">
      <c r="A106" s="43">
        <v>15</v>
      </c>
      <c r="B106" s="49" t="s">
        <v>4608</v>
      </c>
      <c r="C106" s="231" t="s">
        <v>4609</v>
      </c>
      <c r="D106" s="232" t="s">
        <v>32</v>
      </c>
      <c r="E106" s="41" t="s">
        <v>1134</v>
      </c>
      <c r="F106" s="66" t="s">
        <v>4617</v>
      </c>
      <c r="G106" s="43"/>
      <c r="H106" s="36" t="s">
        <v>248</v>
      </c>
    </row>
    <row r="107" spans="1:8" s="10" customFormat="1" ht="15.6" customHeight="1">
      <c r="A107" s="43">
        <v>16</v>
      </c>
      <c r="B107" s="49" t="s">
        <v>4610</v>
      </c>
      <c r="C107" s="231" t="s">
        <v>95</v>
      </c>
      <c r="D107" s="232" t="s">
        <v>147</v>
      </c>
      <c r="E107" s="41" t="s">
        <v>1134</v>
      </c>
      <c r="F107" s="522" t="s">
        <v>5136</v>
      </c>
      <c r="G107" s="582" t="s">
        <v>193</v>
      </c>
      <c r="H107" s="36" t="s">
        <v>248</v>
      </c>
    </row>
    <row r="108" spans="1:8" s="10" customFormat="1" ht="15.6" customHeight="1">
      <c r="A108" s="43">
        <v>17</v>
      </c>
      <c r="B108" s="49" t="s">
        <v>4611</v>
      </c>
      <c r="C108" s="231" t="s">
        <v>78</v>
      </c>
      <c r="D108" s="232" t="s">
        <v>47</v>
      </c>
      <c r="E108" s="41" t="s">
        <v>1134</v>
      </c>
      <c r="F108" s="66" t="s">
        <v>3234</v>
      </c>
      <c r="G108" s="43"/>
      <c r="H108" s="36" t="s">
        <v>248</v>
      </c>
    </row>
    <row r="109" spans="1:8" s="10" customFormat="1" ht="15.6" customHeight="1">
      <c r="A109" s="43">
        <v>18</v>
      </c>
      <c r="B109" s="49" t="s">
        <v>4612</v>
      </c>
      <c r="C109" s="231" t="s">
        <v>68</v>
      </c>
      <c r="D109" s="232" t="s">
        <v>149</v>
      </c>
      <c r="E109" s="41" t="s">
        <v>1134</v>
      </c>
      <c r="F109" s="66" t="s">
        <v>3234</v>
      </c>
      <c r="G109" s="43"/>
      <c r="H109" s="36" t="s">
        <v>248</v>
      </c>
    </row>
    <row r="110" spans="1:8" s="10" customFormat="1" ht="15.6" customHeight="1">
      <c r="A110" s="43">
        <v>19</v>
      </c>
      <c r="B110" s="49" t="s">
        <v>4613</v>
      </c>
      <c r="C110" s="231" t="s">
        <v>4614</v>
      </c>
      <c r="D110" s="232" t="s">
        <v>4615</v>
      </c>
      <c r="E110" s="41" t="s">
        <v>1134</v>
      </c>
      <c r="F110" s="66" t="s">
        <v>3234</v>
      </c>
      <c r="G110" s="43"/>
      <c r="H110" s="36" t="s">
        <v>248</v>
      </c>
    </row>
    <row r="111" spans="1:8" s="10" customFormat="1" ht="15.6" customHeight="1">
      <c r="A111" s="43">
        <v>20</v>
      </c>
      <c r="B111" s="49" t="s">
        <v>4616</v>
      </c>
      <c r="C111" s="231" t="s">
        <v>39</v>
      </c>
      <c r="D111" s="232" t="s">
        <v>83</v>
      </c>
      <c r="E111" s="41" t="s">
        <v>1134</v>
      </c>
      <c r="F111" s="66" t="s">
        <v>3234</v>
      </c>
      <c r="G111" s="43"/>
      <c r="H111" s="36" t="s">
        <v>248</v>
      </c>
    </row>
    <row r="112" spans="1:8" s="10" customFormat="1" ht="15.6" customHeight="1">
      <c r="A112" s="43">
        <v>21</v>
      </c>
      <c r="B112" s="49" t="s">
        <v>4619</v>
      </c>
      <c r="C112" s="231" t="s">
        <v>175</v>
      </c>
      <c r="D112" s="232" t="s">
        <v>11</v>
      </c>
      <c r="E112" s="41" t="s">
        <v>4635</v>
      </c>
      <c r="F112" s="66" t="s">
        <v>1272</v>
      </c>
      <c r="G112" s="43"/>
      <c r="H112" s="36" t="s">
        <v>246</v>
      </c>
    </row>
    <row r="113" spans="1:8" s="10" customFormat="1" ht="15.6" customHeight="1">
      <c r="A113" s="43">
        <v>22</v>
      </c>
      <c r="B113" s="49" t="s">
        <v>4620</v>
      </c>
      <c r="C113" s="231" t="s">
        <v>4621</v>
      </c>
      <c r="D113" s="232" t="s">
        <v>152</v>
      </c>
      <c r="E113" s="41" t="s">
        <v>4635</v>
      </c>
      <c r="F113" s="66" t="s">
        <v>1272</v>
      </c>
      <c r="G113" s="43"/>
      <c r="H113" s="36" t="s">
        <v>246</v>
      </c>
    </row>
    <row r="114" spans="1:8" s="10" customFormat="1" ht="15.6" customHeight="1">
      <c r="A114" s="43">
        <v>23</v>
      </c>
      <c r="B114" s="49" t="s">
        <v>4622</v>
      </c>
      <c r="C114" s="231" t="s">
        <v>4623</v>
      </c>
      <c r="D114" s="232" t="s">
        <v>389</v>
      </c>
      <c r="E114" s="41" t="s">
        <v>4635</v>
      </c>
      <c r="F114" s="66" t="s">
        <v>1272</v>
      </c>
      <c r="G114" s="92"/>
      <c r="H114" s="36" t="s">
        <v>246</v>
      </c>
    </row>
    <row r="115" spans="1:8" s="10" customFormat="1" ht="15.6" customHeight="1">
      <c r="A115" s="43">
        <v>24</v>
      </c>
      <c r="B115" s="49" t="s">
        <v>4624</v>
      </c>
      <c r="C115" s="231" t="s">
        <v>4625</v>
      </c>
      <c r="D115" s="232" t="s">
        <v>9</v>
      </c>
      <c r="E115" s="41" t="s">
        <v>4635</v>
      </c>
      <c r="F115" s="66" t="s">
        <v>1272</v>
      </c>
      <c r="G115" s="92"/>
      <c r="H115" s="36" t="s">
        <v>246</v>
      </c>
    </row>
    <row r="116" spans="1:8" s="10" customFormat="1" ht="15.6" customHeight="1">
      <c r="A116" s="43">
        <v>25</v>
      </c>
      <c r="B116" s="49" t="s">
        <v>4626</v>
      </c>
      <c r="C116" s="231" t="s">
        <v>76</v>
      </c>
      <c r="D116" s="232" t="s">
        <v>153</v>
      </c>
      <c r="E116" s="41" t="s">
        <v>4635</v>
      </c>
      <c r="F116" s="66" t="s">
        <v>1272</v>
      </c>
      <c r="G116" s="44"/>
      <c r="H116" s="36" t="s">
        <v>246</v>
      </c>
    </row>
    <row r="117" spans="1:8" s="10" customFormat="1" ht="15.6" customHeight="1">
      <c r="A117" s="43">
        <v>26</v>
      </c>
      <c r="B117" s="49" t="s">
        <v>4627</v>
      </c>
      <c r="C117" s="231" t="s">
        <v>39</v>
      </c>
      <c r="D117" s="232" t="s">
        <v>87</v>
      </c>
      <c r="E117" s="41" t="s">
        <v>4635</v>
      </c>
      <c r="F117" s="66" t="s">
        <v>1272</v>
      </c>
      <c r="G117" s="43"/>
      <c r="H117" s="36" t="s">
        <v>246</v>
      </c>
    </row>
    <row r="118" spans="1:8" s="10" customFormat="1" ht="15.6" customHeight="1">
      <c r="A118" s="43">
        <v>27</v>
      </c>
      <c r="B118" s="49" t="s">
        <v>4628</v>
      </c>
      <c r="C118" s="231" t="s">
        <v>141</v>
      </c>
      <c r="D118" s="232" t="s">
        <v>4629</v>
      </c>
      <c r="E118" s="41" t="s">
        <v>4635</v>
      </c>
      <c r="F118" s="66" t="s">
        <v>1272</v>
      </c>
      <c r="G118" s="43"/>
      <c r="H118" s="36" t="s">
        <v>246</v>
      </c>
    </row>
    <row r="119" spans="1:8" s="10" customFormat="1" ht="15.6" customHeight="1">
      <c r="A119" s="43">
        <v>28</v>
      </c>
      <c r="B119" s="49" t="s">
        <v>4630</v>
      </c>
      <c r="C119" s="231" t="s">
        <v>4631</v>
      </c>
      <c r="D119" s="232" t="s">
        <v>127</v>
      </c>
      <c r="E119" s="41" t="s">
        <v>4635</v>
      </c>
      <c r="F119" s="522" t="s">
        <v>5234</v>
      </c>
      <c r="G119" s="583" t="s">
        <v>193</v>
      </c>
      <c r="H119" s="36" t="s">
        <v>246</v>
      </c>
    </row>
    <row r="120" spans="1:8" s="10" customFormat="1" ht="15.6" customHeight="1">
      <c r="A120" s="43">
        <v>29</v>
      </c>
      <c r="B120" s="49" t="s">
        <v>4632</v>
      </c>
      <c r="C120" s="231" t="s">
        <v>4633</v>
      </c>
      <c r="D120" s="232" t="s">
        <v>101</v>
      </c>
      <c r="E120" s="41" t="s">
        <v>4635</v>
      </c>
      <c r="F120" s="66" t="s">
        <v>1272</v>
      </c>
      <c r="G120" s="43"/>
      <c r="H120" s="36" t="s">
        <v>246</v>
      </c>
    </row>
    <row r="121" spans="1:8" s="10" customFormat="1" ht="15.6" customHeight="1">
      <c r="A121" s="43">
        <v>30</v>
      </c>
      <c r="B121" s="49" t="s">
        <v>4634</v>
      </c>
      <c r="C121" s="231" t="s">
        <v>163</v>
      </c>
      <c r="D121" s="232" t="s">
        <v>6</v>
      </c>
      <c r="E121" s="41" t="s">
        <v>4635</v>
      </c>
      <c r="F121" s="66" t="s">
        <v>1272</v>
      </c>
      <c r="G121" s="43"/>
      <c r="H121" s="36" t="s">
        <v>246</v>
      </c>
    </row>
    <row r="122" spans="1:8" s="10" customFormat="1" ht="15.6" customHeight="1">
      <c r="A122" s="43">
        <v>31</v>
      </c>
      <c r="B122" s="49" t="s">
        <v>4636</v>
      </c>
      <c r="C122" s="231" t="s">
        <v>4637</v>
      </c>
      <c r="D122" s="232" t="s">
        <v>1513</v>
      </c>
      <c r="E122" s="41" t="s">
        <v>4638</v>
      </c>
      <c r="F122" s="66" t="s">
        <v>3710</v>
      </c>
      <c r="G122" s="43"/>
      <c r="H122" s="36" t="s">
        <v>251</v>
      </c>
    </row>
    <row r="123" spans="1:8" s="10" customFormat="1" ht="15.6" customHeight="1">
      <c r="A123" s="43">
        <v>32</v>
      </c>
      <c r="B123" s="86" t="s">
        <v>5178</v>
      </c>
      <c r="C123" s="231" t="s">
        <v>187</v>
      </c>
      <c r="D123" s="232" t="s">
        <v>5179</v>
      </c>
      <c r="E123" s="41" t="s">
        <v>5180</v>
      </c>
      <c r="F123" s="522" t="s">
        <v>5228</v>
      </c>
      <c r="G123" s="582" t="s">
        <v>5238</v>
      </c>
      <c r="H123" s="36" t="s">
        <v>247</v>
      </c>
    </row>
    <row r="124" spans="1:8" s="10" customFormat="1" ht="15.6" customHeight="1">
      <c r="A124" s="43">
        <v>33</v>
      </c>
      <c r="B124" s="49" t="s">
        <v>5181</v>
      </c>
      <c r="C124" s="231" t="s">
        <v>126</v>
      </c>
      <c r="D124" s="232" t="s">
        <v>70</v>
      </c>
      <c r="E124" s="41" t="s">
        <v>5180</v>
      </c>
      <c r="F124" s="522" t="s">
        <v>5228</v>
      </c>
      <c r="G124" s="584" t="s">
        <v>1</v>
      </c>
      <c r="H124" s="36" t="s">
        <v>247</v>
      </c>
    </row>
    <row r="125" spans="1:8" s="10" customFormat="1" ht="15.6" customHeight="1">
      <c r="A125" s="43">
        <v>34</v>
      </c>
      <c r="B125" s="49" t="s">
        <v>5182</v>
      </c>
      <c r="C125" s="231" t="s">
        <v>4525</v>
      </c>
      <c r="D125" s="232" t="s">
        <v>43</v>
      </c>
      <c r="E125" s="41" t="s">
        <v>5180</v>
      </c>
      <c r="F125" s="522" t="s">
        <v>5228</v>
      </c>
      <c r="G125" s="584" t="s">
        <v>1</v>
      </c>
      <c r="H125" s="36" t="s">
        <v>247</v>
      </c>
    </row>
    <row r="126" spans="1:8" s="10" customFormat="1" ht="15.6" customHeight="1">
      <c r="A126" s="43">
        <v>35</v>
      </c>
      <c r="B126" s="49" t="s">
        <v>5183</v>
      </c>
      <c r="C126" s="231" t="s">
        <v>78</v>
      </c>
      <c r="D126" s="232" t="s">
        <v>13</v>
      </c>
      <c r="E126" s="41" t="s">
        <v>5180</v>
      </c>
      <c r="F126" s="522" t="s">
        <v>5228</v>
      </c>
      <c r="G126" s="584" t="s">
        <v>1</v>
      </c>
      <c r="H126" s="36" t="s">
        <v>247</v>
      </c>
    </row>
    <row r="127" spans="1:8" s="10" customFormat="1" ht="15.6" customHeight="1">
      <c r="A127" s="43">
        <v>36</v>
      </c>
      <c r="B127" s="86" t="s">
        <v>5184</v>
      </c>
      <c r="C127" s="231" t="s">
        <v>390</v>
      </c>
      <c r="D127" s="232" t="s">
        <v>144</v>
      </c>
      <c r="E127" s="41" t="s">
        <v>5180</v>
      </c>
      <c r="F127" s="522" t="s">
        <v>5228</v>
      </c>
      <c r="G127" s="584" t="s">
        <v>1</v>
      </c>
      <c r="H127" s="36" t="s">
        <v>247</v>
      </c>
    </row>
    <row r="128" spans="1:8" s="8" customFormat="1" ht="15.6" customHeight="1">
      <c r="A128" s="43">
        <v>37</v>
      </c>
      <c r="B128" s="49" t="s">
        <v>5185</v>
      </c>
      <c r="C128" s="231" t="s">
        <v>145</v>
      </c>
      <c r="D128" s="232" t="s">
        <v>5186</v>
      </c>
      <c r="E128" s="41" t="s">
        <v>5180</v>
      </c>
      <c r="F128" s="522" t="s">
        <v>5228</v>
      </c>
      <c r="G128" s="584" t="s">
        <v>1</v>
      </c>
      <c r="H128" s="36" t="s">
        <v>247</v>
      </c>
    </row>
    <row r="129" spans="1:9" s="10" customFormat="1" ht="20.100000000000001" customHeight="1">
      <c r="A129" s="699" t="s">
        <v>28</v>
      </c>
      <c r="B129" s="700"/>
      <c r="C129" s="700"/>
      <c r="D129" s="182">
        <f>SUM(D85,D91)</f>
        <v>42</v>
      </c>
      <c r="E129" s="526" t="s">
        <v>231</v>
      </c>
      <c r="F129" s="729" t="s">
        <v>5325</v>
      </c>
      <c r="G129" s="730"/>
    </row>
    <row r="130" spans="1:9" ht="20.100000000000001" customHeight="1">
      <c r="A130" s="523"/>
      <c r="B130" s="27"/>
      <c r="C130" s="28"/>
      <c r="D130" s="176"/>
      <c r="E130" s="87" t="s">
        <v>85</v>
      </c>
      <c r="F130" s="88"/>
      <c r="G130" s="88"/>
      <c r="I130" s="4">
        <f>37-9</f>
        <v>28</v>
      </c>
    </row>
    <row r="131" spans="1:9" ht="9.9499999999999993" customHeight="1">
      <c r="A131" s="523"/>
      <c r="B131" s="33"/>
      <c r="C131" s="34"/>
      <c r="D131" s="177"/>
      <c r="E131" s="93"/>
      <c r="F131" s="96"/>
      <c r="G131" s="51"/>
    </row>
    <row r="132" spans="1:9" s="15" customFormat="1" ht="54.95" customHeight="1">
      <c r="A132" s="704" t="s">
        <v>2862</v>
      </c>
      <c r="B132" s="691"/>
      <c r="C132" s="705"/>
      <c r="D132" s="705"/>
      <c r="E132" s="705"/>
      <c r="F132" s="705"/>
      <c r="G132" s="705"/>
    </row>
    <row r="133" spans="1:9" s="10" customFormat="1" ht="24.95" customHeight="1">
      <c r="A133" s="731" t="s">
        <v>227</v>
      </c>
      <c r="B133" s="731"/>
      <c r="C133" s="731"/>
      <c r="D133" s="731"/>
      <c r="E133" s="731"/>
      <c r="F133" s="731"/>
      <c r="G133" s="731"/>
    </row>
    <row r="134" spans="1:9" s="10" customFormat="1" ht="35.1" customHeight="1">
      <c r="A134" s="732" t="s">
        <v>4504</v>
      </c>
      <c r="B134" s="732"/>
      <c r="C134" s="732"/>
      <c r="D134" s="732"/>
      <c r="E134" s="732"/>
      <c r="F134" s="732"/>
      <c r="G134" s="732"/>
    </row>
    <row r="135" spans="1:9" ht="18" customHeight="1">
      <c r="A135" s="6"/>
      <c r="B135" s="6"/>
      <c r="C135" s="6"/>
      <c r="D135" s="6"/>
      <c r="E135" s="6"/>
      <c r="F135" s="179"/>
      <c r="G135" s="202" t="s">
        <v>4517</v>
      </c>
      <c r="H135" s="4" t="s">
        <v>4515</v>
      </c>
    </row>
    <row r="136" spans="1:9" s="8" customFormat="1" ht="24.95" customHeight="1">
      <c r="A136" s="195" t="s">
        <v>20</v>
      </c>
      <c r="B136" s="494" t="s">
        <v>5</v>
      </c>
      <c r="C136" s="694" t="s">
        <v>23</v>
      </c>
      <c r="D136" s="695"/>
      <c r="E136" s="195" t="s">
        <v>24</v>
      </c>
      <c r="F136" s="195" t="s">
        <v>25</v>
      </c>
      <c r="G136" s="195" t="s">
        <v>26</v>
      </c>
      <c r="H136" s="195" t="s">
        <v>245</v>
      </c>
    </row>
    <row r="137" spans="1:9" s="8" customFormat="1" ht="20.45" customHeight="1">
      <c r="A137" s="195"/>
      <c r="B137" s="694" t="s">
        <v>2</v>
      </c>
      <c r="C137" s="728"/>
      <c r="D137" s="495">
        <f>A169</f>
        <v>32</v>
      </c>
      <c r="E137" s="42"/>
      <c r="F137" s="42"/>
      <c r="G137" s="196"/>
      <c r="H137" s="195"/>
    </row>
    <row r="138" spans="1:9" s="10" customFormat="1" ht="20.45" customHeight="1">
      <c r="A138" s="43">
        <v>1</v>
      </c>
      <c r="B138" s="49" t="s">
        <v>2879</v>
      </c>
      <c r="C138" s="231" t="s">
        <v>2880</v>
      </c>
      <c r="D138" s="232" t="s">
        <v>169</v>
      </c>
      <c r="E138" s="41" t="s">
        <v>2881</v>
      </c>
      <c r="F138" s="66" t="s">
        <v>1272</v>
      </c>
      <c r="G138" s="499" t="s">
        <v>2882</v>
      </c>
      <c r="H138" s="36" t="s">
        <v>247</v>
      </c>
    </row>
    <row r="139" spans="1:9" s="10" customFormat="1" ht="20.45" customHeight="1">
      <c r="A139" s="43">
        <v>2</v>
      </c>
      <c r="B139" s="49" t="s">
        <v>2892</v>
      </c>
      <c r="C139" s="231" t="s">
        <v>2893</v>
      </c>
      <c r="D139" s="232" t="s">
        <v>2894</v>
      </c>
      <c r="E139" s="41" t="s">
        <v>2895</v>
      </c>
      <c r="F139" s="66" t="s">
        <v>2896</v>
      </c>
      <c r="G139" s="499" t="s">
        <v>4350</v>
      </c>
      <c r="H139" s="36" t="s">
        <v>246</v>
      </c>
    </row>
    <row r="140" spans="1:9" s="10" customFormat="1" ht="20.45" customHeight="1">
      <c r="A140" s="43">
        <v>3</v>
      </c>
      <c r="B140" s="49" t="s">
        <v>2863</v>
      </c>
      <c r="C140" s="231" t="s">
        <v>2864</v>
      </c>
      <c r="D140" s="232" t="s">
        <v>84</v>
      </c>
      <c r="E140" s="41" t="s">
        <v>2082</v>
      </c>
      <c r="F140" s="66" t="s">
        <v>1272</v>
      </c>
      <c r="G140" s="499" t="s">
        <v>874</v>
      </c>
      <c r="H140" s="36" t="s">
        <v>2874</v>
      </c>
    </row>
    <row r="141" spans="1:9" s="10" customFormat="1" ht="20.45" customHeight="1">
      <c r="A141" s="43">
        <v>4</v>
      </c>
      <c r="B141" s="49" t="s">
        <v>2865</v>
      </c>
      <c r="C141" s="231" t="s">
        <v>434</v>
      </c>
      <c r="D141" s="232" t="s">
        <v>84</v>
      </c>
      <c r="E141" s="41" t="s">
        <v>2082</v>
      </c>
      <c r="F141" s="66" t="s">
        <v>1272</v>
      </c>
      <c r="G141" s="123" t="s">
        <v>1</v>
      </c>
      <c r="H141" s="36" t="s">
        <v>2874</v>
      </c>
    </row>
    <row r="142" spans="1:9" s="10" customFormat="1" ht="20.45" customHeight="1">
      <c r="A142" s="43">
        <v>5</v>
      </c>
      <c r="B142" s="49" t="s">
        <v>2897</v>
      </c>
      <c r="C142" s="82" t="s">
        <v>2898</v>
      </c>
      <c r="D142" s="83" t="s">
        <v>433</v>
      </c>
      <c r="E142" s="41" t="s">
        <v>2901</v>
      </c>
      <c r="F142" s="66" t="s">
        <v>2902</v>
      </c>
      <c r="G142" s="499" t="s">
        <v>2882</v>
      </c>
      <c r="H142" s="36" t="s">
        <v>247</v>
      </c>
    </row>
    <row r="143" spans="1:9" s="10" customFormat="1" ht="20.45" customHeight="1">
      <c r="A143" s="43">
        <v>6</v>
      </c>
      <c r="B143" s="49" t="s">
        <v>2899</v>
      </c>
      <c r="C143" s="82" t="s">
        <v>2900</v>
      </c>
      <c r="D143" s="83" t="s">
        <v>186</v>
      </c>
      <c r="E143" s="41" t="s">
        <v>2901</v>
      </c>
      <c r="F143" s="66" t="s">
        <v>2903</v>
      </c>
      <c r="G143" s="123" t="s">
        <v>1</v>
      </c>
      <c r="H143" s="36" t="s">
        <v>247</v>
      </c>
    </row>
    <row r="144" spans="1:9" s="10" customFormat="1" ht="20.45" customHeight="1">
      <c r="A144" s="43">
        <v>7</v>
      </c>
      <c r="B144" s="49" t="s">
        <v>2904</v>
      </c>
      <c r="C144" s="82" t="s">
        <v>2905</v>
      </c>
      <c r="D144" s="83" t="s">
        <v>152</v>
      </c>
      <c r="E144" s="41" t="s">
        <v>2909</v>
      </c>
      <c r="F144" s="66" t="s">
        <v>2903</v>
      </c>
      <c r="G144" s="291" t="s">
        <v>2910</v>
      </c>
      <c r="H144" s="36" t="s">
        <v>248</v>
      </c>
    </row>
    <row r="145" spans="1:8" s="10" customFormat="1" ht="20.45" customHeight="1">
      <c r="A145" s="43">
        <v>8</v>
      </c>
      <c r="B145" s="49" t="s">
        <v>2906</v>
      </c>
      <c r="C145" s="82" t="s">
        <v>2907</v>
      </c>
      <c r="D145" s="83" t="s">
        <v>2908</v>
      </c>
      <c r="E145" s="41" t="s">
        <v>2909</v>
      </c>
      <c r="F145" s="66" t="s">
        <v>2903</v>
      </c>
      <c r="G145" s="123" t="s">
        <v>1</v>
      </c>
      <c r="H145" s="36" t="s">
        <v>248</v>
      </c>
    </row>
    <row r="146" spans="1:8" s="10" customFormat="1" ht="20.45" customHeight="1">
      <c r="A146" s="43">
        <v>9</v>
      </c>
      <c r="B146" s="49" t="s">
        <v>3238</v>
      </c>
      <c r="C146" s="82" t="s">
        <v>3239</v>
      </c>
      <c r="D146" s="83" t="s">
        <v>3240</v>
      </c>
      <c r="E146" s="41" t="s">
        <v>2548</v>
      </c>
      <c r="F146" s="66" t="s">
        <v>1272</v>
      </c>
      <c r="G146" s="499" t="s">
        <v>2882</v>
      </c>
      <c r="H146" s="36" t="s">
        <v>246</v>
      </c>
    </row>
    <row r="147" spans="1:8" s="10" customFormat="1" ht="20.45" customHeight="1">
      <c r="A147" s="43">
        <v>10</v>
      </c>
      <c r="B147" s="49" t="s">
        <v>3241</v>
      </c>
      <c r="C147" s="82" t="s">
        <v>49</v>
      </c>
      <c r="D147" s="83" t="s">
        <v>2809</v>
      </c>
      <c r="E147" s="41" t="s">
        <v>2548</v>
      </c>
      <c r="F147" s="66" t="s">
        <v>1272</v>
      </c>
      <c r="G147" s="123" t="s">
        <v>1</v>
      </c>
      <c r="H147" s="36" t="s">
        <v>246</v>
      </c>
    </row>
    <row r="148" spans="1:8" s="10" customFormat="1" ht="20.45" customHeight="1">
      <c r="A148" s="43">
        <v>11</v>
      </c>
      <c r="B148" s="49" t="s">
        <v>3242</v>
      </c>
      <c r="C148" s="82" t="s">
        <v>54</v>
      </c>
      <c r="D148" s="83" t="s">
        <v>166</v>
      </c>
      <c r="E148" s="41" t="s">
        <v>2548</v>
      </c>
      <c r="F148" s="66" t="s">
        <v>1272</v>
      </c>
      <c r="G148" s="123" t="s">
        <v>1</v>
      </c>
      <c r="H148" s="36" t="s">
        <v>246</v>
      </c>
    </row>
    <row r="149" spans="1:8" s="10" customFormat="1" ht="20.45" customHeight="1">
      <c r="A149" s="43">
        <v>12</v>
      </c>
      <c r="B149" s="49" t="s">
        <v>3243</v>
      </c>
      <c r="C149" s="82" t="s">
        <v>3244</v>
      </c>
      <c r="D149" s="83" t="s">
        <v>169</v>
      </c>
      <c r="E149" s="41" t="s">
        <v>2548</v>
      </c>
      <c r="F149" s="66" t="s">
        <v>1272</v>
      </c>
      <c r="G149" s="123" t="s">
        <v>1</v>
      </c>
      <c r="H149" s="36" t="s">
        <v>246</v>
      </c>
    </row>
    <row r="150" spans="1:8" s="10" customFormat="1" ht="20.45" customHeight="1">
      <c r="A150" s="43">
        <v>13</v>
      </c>
      <c r="B150" s="49" t="s">
        <v>3245</v>
      </c>
      <c r="C150" s="82" t="s">
        <v>90</v>
      </c>
      <c r="D150" s="83" t="s">
        <v>109</v>
      </c>
      <c r="E150" s="41" t="s">
        <v>2548</v>
      </c>
      <c r="F150" s="66" t="s">
        <v>1272</v>
      </c>
      <c r="G150" s="123" t="s">
        <v>1</v>
      </c>
      <c r="H150" s="36" t="s">
        <v>246</v>
      </c>
    </row>
    <row r="151" spans="1:8" s="10" customFormat="1" ht="20.45" customHeight="1">
      <c r="A151" s="43">
        <v>14</v>
      </c>
      <c r="B151" s="49" t="s">
        <v>3246</v>
      </c>
      <c r="C151" s="82" t="s">
        <v>3247</v>
      </c>
      <c r="D151" s="83" t="s">
        <v>81</v>
      </c>
      <c r="E151" s="41" t="s">
        <v>2548</v>
      </c>
      <c r="F151" s="66" t="s">
        <v>1272</v>
      </c>
      <c r="G151" s="123" t="s">
        <v>1</v>
      </c>
      <c r="H151" s="36" t="s">
        <v>246</v>
      </c>
    </row>
    <row r="152" spans="1:8" s="10" customFormat="1" ht="20.45" customHeight="1">
      <c r="A152" s="43">
        <v>15</v>
      </c>
      <c r="B152" s="49" t="s">
        <v>3248</v>
      </c>
      <c r="C152" s="82" t="s">
        <v>1984</v>
      </c>
      <c r="D152" s="83" t="s">
        <v>100</v>
      </c>
      <c r="E152" s="41" t="s">
        <v>2548</v>
      </c>
      <c r="F152" s="66" t="s">
        <v>1272</v>
      </c>
      <c r="G152" s="123" t="s">
        <v>1</v>
      </c>
      <c r="H152" s="36" t="s">
        <v>246</v>
      </c>
    </row>
    <row r="153" spans="1:8" s="10" customFormat="1" ht="20.45" customHeight="1">
      <c r="A153" s="43">
        <v>16</v>
      </c>
      <c r="B153" s="49" t="s">
        <v>2866</v>
      </c>
      <c r="C153" s="82" t="s">
        <v>441</v>
      </c>
      <c r="D153" s="83" t="s">
        <v>11</v>
      </c>
      <c r="E153" s="41" t="s">
        <v>2872</v>
      </c>
      <c r="F153" s="66" t="s">
        <v>2873</v>
      </c>
      <c r="G153" s="499" t="s">
        <v>874</v>
      </c>
      <c r="H153" s="36" t="s">
        <v>2874</v>
      </c>
    </row>
    <row r="154" spans="1:8" s="10" customFormat="1" ht="20.45" customHeight="1">
      <c r="A154" s="43">
        <v>17</v>
      </c>
      <c r="B154" s="49" t="s">
        <v>2867</v>
      </c>
      <c r="C154" s="82" t="s">
        <v>2868</v>
      </c>
      <c r="D154" s="83" t="s">
        <v>168</v>
      </c>
      <c r="E154" s="41" t="s">
        <v>2872</v>
      </c>
      <c r="F154" s="66" t="s">
        <v>1272</v>
      </c>
      <c r="G154" s="123" t="s">
        <v>1</v>
      </c>
      <c r="H154" s="36" t="s">
        <v>2874</v>
      </c>
    </row>
    <row r="155" spans="1:8" s="10" customFormat="1" ht="20.45" customHeight="1">
      <c r="A155" s="43">
        <v>18</v>
      </c>
      <c r="B155" s="49" t="s">
        <v>2869</v>
      </c>
      <c r="C155" s="82" t="s">
        <v>2870</v>
      </c>
      <c r="D155" s="83" t="s">
        <v>2871</v>
      </c>
      <c r="E155" s="41" t="s">
        <v>2872</v>
      </c>
      <c r="F155" s="66" t="s">
        <v>2873</v>
      </c>
      <c r="G155" s="123" t="s">
        <v>1</v>
      </c>
      <c r="H155" s="36" t="s">
        <v>2874</v>
      </c>
    </row>
    <row r="156" spans="1:8" s="10" customFormat="1" ht="20.45" customHeight="1">
      <c r="A156" s="43">
        <v>19</v>
      </c>
      <c r="B156" s="49" t="s">
        <v>3810</v>
      </c>
      <c r="C156" s="231" t="s">
        <v>3811</v>
      </c>
      <c r="D156" s="232" t="s">
        <v>153</v>
      </c>
      <c r="E156" s="41" t="s">
        <v>2554</v>
      </c>
      <c r="F156" s="66" t="s">
        <v>2873</v>
      </c>
      <c r="G156" s="123" t="s">
        <v>1</v>
      </c>
      <c r="H156" s="36" t="s">
        <v>247</v>
      </c>
    </row>
    <row r="157" spans="1:8" s="10" customFormat="1" ht="20.45" customHeight="1">
      <c r="A157" s="43">
        <v>20</v>
      </c>
      <c r="B157" s="49" t="s">
        <v>3812</v>
      </c>
      <c r="C157" s="231" t="s">
        <v>38</v>
      </c>
      <c r="D157" s="232" t="s">
        <v>168</v>
      </c>
      <c r="E157" s="41" t="s">
        <v>2554</v>
      </c>
      <c r="F157" s="66" t="s">
        <v>2873</v>
      </c>
      <c r="G157" s="123" t="s">
        <v>1</v>
      </c>
      <c r="H157" s="36" t="s">
        <v>247</v>
      </c>
    </row>
    <row r="158" spans="1:8" s="10" customFormat="1" ht="20.45" customHeight="1">
      <c r="A158" s="43">
        <v>21</v>
      </c>
      <c r="B158" s="86" t="s">
        <v>3813</v>
      </c>
      <c r="C158" s="229" t="s">
        <v>76</v>
      </c>
      <c r="D158" s="230" t="s">
        <v>144</v>
      </c>
      <c r="E158" s="41" t="s">
        <v>2554</v>
      </c>
      <c r="F158" s="66" t="s">
        <v>2873</v>
      </c>
      <c r="G158" s="123" t="s">
        <v>1</v>
      </c>
      <c r="H158" s="36" t="s">
        <v>247</v>
      </c>
    </row>
    <row r="159" spans="1:8" s="10" customFormat="1" ht="20.45" customHeight="1">
      <c r="A159" s="43">
        <v>22</v>
      </c>
      <c r="B159" s="49" t="s">
        <v>3814</v>
      </c>
      <c r="C159" s="231" t="s">
        <v>1874</v>
      </c>
      <c r="D159" s="232" t="s">
        <v>69</v>
      </c>
      <c r="E159" s="41" t="s">
        <v>2554</v>
      </c>
      <c r="F159" s="66" t="s">
        <v>2873</v>
      </c>
      <c r="G159" s="123" t="s">
        <v>1</v>
      </c>
      <c r="H159" s="36" t="s">
        <v>247</v>
      </c>
    </row>
    <row r="160" spans="1:8" s="10" customFormat="1" ht="20.45" customHeight="1">
      <c r="A160" s="43">
        <v>23</v>
      </c>
      <c r="B160" s="49" t="s">
        <v>3815</v>
      </c>
      <c r="C160" s="231" t="s">
        <v>80</v>
      </c>
      <c r="D160" s="232" t="s">
        <v>46</v>
      </c>
      <c r="E160" s="41" t="s">
        <v>3821</v>
      </c>
      <c r="F160" s="66" t="s">
        <v>1272</v>
      </c>
      <c r="G160" s="573" t="s">
        <v>5132</v>
      </c>
      <c r="H160" s="36" t="s">
        <v>248</v>
      </c>
    </row>
    <row r="161" spans="1:8" s="10" customFormat="1" ht="20.45" customHeight="1">
      <c r="A161" s="43">
        <v>24</v>
      </c>
      <c r="B161" s="49" t="s">
        <v>3816</v>
      </c>
      <c r="C161" s="231" t="s">
        <v>3175</v>
      </c>
      <c r="D161" s="232" t="s">
        <v>152</v>
      </c>
      <c r="E161" s="41" t="s">
        <v>3821</v>
      </c>
      <c r="F161" s="66" t="s">
        <v>2802</v>
      </c>
      <c r="G161" s="291" t="s">
        <v>3823</v>
      </c>
      <c r="H161" s="36" t="s">
        <v>248</v>
      </c>
    </row>
    <row r="162" spans="1:8" s="10" customFormat="1" ht="20.45" customHeight="1">
      <c r="A162" s="43">
        <v>25</v>
      </c>
      <c r="B162" s="49" t="s">
        <v>3817</v>
      </c>
      <c r="C162" s="231" t="s">
        <v>3818</v>
      </c>
      <c r="D162" s="232" t="s">
        <v>52</v>
      </c>
      <c r="E162" s="41" t="s">
        <v>3821</v>
      </c>
      <c r="F162" s="66" t="s">
        <v>1272</v>
      </c>
      <c r="G162" s="291" t="s">
        <v>922</v>
      </c>
      <c r="H162" s="36" t="s">
        <v>248</v>
      </c>
    </row>
    <row r="163" spans="1:8" s="10" customFormat="1" ht="20.45" customHeight="1">
      <c r="A163" s="43">
        <v>26</v>
      </c>
      <c r="B163" s="49" t="s">
        <v>3819</v>
      </c>
      <c r="C163" s="231" t="s">
        <v>3820</v>
      </c>
      <c r="D163" s="232" t="s">
        <v>147</v>
      </c>
      <c r="E163" s="41" t="s">
        <v>3821</v>
      </c>
      <c r="F163" s="66" t="s">
        <v>1272</v>
      </c>
      <c r="G163" s="291" t="s">
        <v>3822</v>
      </c>
      <c r="H163" s="36" t="s">
        <v>248</v>
      </c>
    </row>
    <row r="164" spans="1:8" s="10" customFormat="1" ht="20.45" customHeight="1">
      <c r="A164" s="43">
        <v>27</v>
      </c>
      <c r="B164" s="49" t="s">
        <v>3824</v>
      </c>
      <c r="C164" s="231" t="s">
        <v>3825</v>
      </c>
      <c r="D164" s="232" t="s">
        <v>11</v>
      </c>
      <c r="E164" s="41" t="s">
        <v>1148</v>
      </c>
      <c r="F164" s="66" t="s">
        <v>1272</v>
      </c>
      <c r="G164" s="123" t="s">
        <v>1</v>
      </c>
      <c r="H164" s="36" t="s">
        <v>246</v>
      </c>
    </row>
    <row r="165" spans="1:8" s="10" customFormat="1" ht="20.45" customHeight="1">
      <c r="A165" s="43">
        <v>28</v>
      </c>
      <c r="B165" s="86" t="s">
        <v>3826</v>
      </c>
      <c r="C165" s="229" t="s">
        <v>18</v>
      </c>
      <c r="D165" s="230" t="s">
        <v>155</v>
      </c>
      <c r="E165" s="41" t="s">
        <v>1148</v>
      </c>
      <c r="F165" s="66" t="s">
        <v>1272</v>
      </c>
      <c r="G165" s="123" t="s">
        <v>1</v>
      </c>
      <c r="H165" s="36" t="s">
        <v>246</v>
      </c>
    </row>
    <row r="166" spans="1:8" s="10" customFormat="1" ht="20.45" customHeight="1">
      <c r="A166" s="43">
        <v>29</v>
      </c>
      <c r="B166" s="49" t="s">
        <v>3827</v>
      </c>
      <c r="C166" s="231" t="s">
        <v>3828</v>
      </c>
      <c r="D166" s="232" t="s">
        <v>391</v>
      </c>
      <c r="E166" s="41" t="s">
        <v>1148</v>
      </c>
      <c r="F166" s="66" t="s">
        <v>1272</v>
      </c>
      <c r="G166" s="291" t="s">
        <v>922</v>
      </c>
      <c r="H166" s="36" t="s">
        <v>246</v>
      </c>
    </row>
    <row r="167" spans="1:8" s="10" customFormat="1" ht="20.45" customHeight="1">
      <c r="A167" s="43">
        <v>30</v>
      </c>
      <c r="B167" s="49" t="s">
        <v>3829</v>
      </c>
      <c r="C167" s="231" t="s">
        <v>69</v>
      </c>
      <c r="D167" s="232" t="s">
        <v>3830</v>
      </c>
      <c r="E167" s="41" t="s">
        <v>1148</v>
      </c>
      <c r="F167" s="66" t="s">
        <v>3055</v>
      </c>
      <c r="G167" s="291" t="s">
        <v>3822</v>
      </c>
      <c r="H167" s="36" t="s">
        <v>246</v>
      </c>
    </row>
    <row r="168" spans="1:8" s="10" customFormat="1" ht="20.45" customHeight="1">
      <c r="A168" s="43">
        <v>31</v>
      </c>
      <c r="B168" s="49" t="s">
        <v>3831</v>
      </c>
      <c r="C168" s="231" t="s">
        <v>3832</v>
      </c>
      <c r="D168" s="232" t="s">
        <v>168</v>
      </c>
      <c r="E168" s="41" t="s">
        <v>3835</v>
      </c>
      <c r="F168" s="66" t="s">
        <v>1272</v>
      </c>
      <c r="G168" s="499" t="s">
        <v>874</v>
      </c>
      <c r="H168" s="36" t="s">
        <v>2874</v>
      </c>
    </row>
    <row r="169" spans="1:8" s="10" customFormat="1" ht="20.45" customHeight="1">
      <c r="A169" s="43">
        <v>32</v>
      </c>
      <c r="B169" s="49" t="s">
        <v>3833</v>
      </c>
      <c r="C169" s="231" t="s">
        <v>3834</v>
      </c>
      <c r="D169" s="232" t="s">
        <v>134</v>
      </c>
      <c r="E169" s="41" t="s">
        <v>3835</v>
      </c>
      <c r="F169" s="66" t="s">
        <v>1272</v>
      </c>
      <c r="G169" s="123" t="s">
        <v>1</v>
      </c>
      <c r="H169" s="36" t="s">
        <v>2874</v>
      </c>
    </row>
    <row r="170" spans="1:8" s="8" customFormat="1" ht="20.45" customHeight="1">
      <c r="A170" s="43"/>
      <c r="B170" s="694" t="s">
        <v>3</v>
      </c>
      <c r="C170" s="728"/>
      <c r="D170" s="495">
        <f>A199</f>
        <v>29</v>
      </c>
      <c r="E170" s="42"/>
      <c r="F170" s="42"/>
      <c r="G170" s="196"/>
      <c r="H170" s="195"/>
    </row>
    <row r="171" spans="1:8" s="10" customFormat="1" ht="20.100000000000001" customHeight="1">
      <c r="A171" s="43">
        <v>1</v>
      </c>
      <c r="B171" s="49" t="s">
        <v>3979</v>
      </c>
      <c r="C171" s="231" t="s">
        <v>185</v>
      </c>
      <c r="D171" s="232" t="s">
        <v>9</v>
      </c>
      <c r="E171" s="41" t="s">
        <v>3987</v>
      </c>
      <c r="F171" s="66" t="s">
        <v>1373</v>
      </c>
      <c r="G171" s="43"/>
      <c r="H171" s="36" t="s">
        <v>248</v>
      </c>
    </row>
    <row r="172" spans="1:8" s="10" customFormat="1" ht="20.100000000000001" customHeight="1">
      <c r="A172" s="43">
        <v>2</v>
      </c>
      <c r="B172" s="49" t="s">
        <v>3980</v>
      </c>
      <c r="C172" s="231" t="s">
        <v>3981</v>
      </c>
      <c r="D172" s="232" t="s">
        <v>10</v>
      </c>
      <c r="E172" s="41" t="s">
        <v>3987</v>
      </c>
      <c r="F172" s="66" t="s">
        <v>1373</v>
      </c>
      <c r="G172" s="43"/>
      <c r="H172" s="36" t="s">
        <v>248</v>
      </c>
    </row>
    <row r="173" spans="1:8" s="10" customFormat="1" ht="20.100000000000001" customHeight="1">
      <c r="A173" s="43">
        <v>3</v>
      </c>
      <c r="B173" s="49" t="s">
        <v>3982</v>
      </c>
      <c r="C173" s="231" t="s">
        <v>3983</v>
      </c>
      <c r="D173" s="232" t="s">
        <v>181</v>
      </c>
      <c r="E173" s="41" t="s">
        <v>3987</v>
      </c>
      <c r="F173" s="66" t="s">
        <v>1373</v>
      </c>
      <c r="G173" s="43"/>
      <c r="H173" s="36" t="s">
        <v>248</v>
      </c>
    </row>
    <row r="174" spans="1:8" s="10" customFormat="1" ht="20.100000000000001" customHeight="1">
      <c r="A174" s="43">
        <v>4</v>
      </c>
      <c r="B174" s="49" t="s">
        <v>3984</v>
      </c>
      <c r="C174" s="231" t="s">
        <v>3985</v>
      </c>
      <c r="D174" s="232" t="s">
        <v>63</v>
      </c>
      <c r="E174" s="41" t="s">
        <v>3987</v>
      </c>
      <c r="F174" s="66" t="s">
        <v>1373</v>
      </c>
      <c r="G174" s="43"/>
      <c r="H174" s="36" t="s">
        <v>248</v>
      </c>
    </row>
    <row r="175" spans="1:8" s="10" customFormat="1" ht="20.100000000000001" customHeight="1">
      <c r="A175" s="43">
        <v>5</v>
      </c>
      <c r="B175" s="49" t="s">
        <v>3986</v>
      </c>
      <c r="C175" s="231" t="s">
        <v>858</v>
      </c>
      <c r="D175" s="232" t="s">
        <v>50</v>
      </c>
      <c r="E175" s="41" t="s">
        <v>3987</v>
      </c>
      <c r="F175" s="66" t="s">
        <v>1373</v>
      </c>
      <c r="G175" s="43"/>
      <c r="H175" s="36" t="s">
        <v>248</v>
      </c>
    </row>
    <row r="176" spans="1:8" s="10" customFormat="1" ht="20.100000000000001" customHeight="1">
      <c r="A176" s="43">
        <v>6</v>
      </c>
      <c r="B176" s="49" t="s">
        <v>3988</v>
      </c>
      <c r="C176" s="231" t="s">
        <v>185</v>
      </c>
      <c r="D176" s="232" t="s">
        <v>153</v>
      </c>
      <c r="E176" s="41" t="s">
        <v>1520</v>
      </c>
      <c r="F176" s="66" t="s">
        <v>3884</v>
      </c>
      <c r="G176" s="43"/>
      <c r="H176" s="36" t="s">
        <v>248</v>
      </c>
    </row>
    <row r="177" spans="1:8" s="10" customFormat="1" ht="20.100000000000001" customHeight="1">
      <c r="A177" s="43">
        <v>7</v>
      </c>
      <c r="B177" s="49" t="s">
        <v>3989</v>
      </c>
      <c r="C177" s="231" t="s">
        <v>3990</v>
      </c>
      <c r="D177" s="232" t="s">
        <v>186</v>
      </c>
      <c r="E177" s="41" t="s">
        <v>1520</v>
      </c>
      <c r="F177" s="66" t="s">
        <v>3994</v>
      </c>
      <c r="G177" s="43"/>
      <c r="H177" s="36" t="s">
        <v>248</v>
      </c>
    </row>
    <row r="178" spans="1:8" s="10" customFormat="1" ht="20.100000000000001" customHeight="1">
      <c r="A178" s="43">
        <v>8</v>
      </c>
      <c r="B178" s="49" t="s">
        <v>3991</v>
      </c>
      <c r="C178" s="231" t="s">
        <v>3992</v>
      </c>
      <c r="D178" s="232" t="s">
        <v>3993</v>
      </c>
      <c r="E178" s="41" t="s">
        <v>1520</v>
      </c>
      <c r="F178" s="66" t="s">
        <v>1393</v>
      </c>
      <c r="G178" s="43"/>
      <c r="H178" s="36" t="s">
        <v>248</v>
      </c>
    </row>
    <row r="179" spans="1:8" s="10" customFormat="1" ht="20.100000000000001" customHeight="1">
      <c r="A179" s="43">
        <v>9</v>
      </c>
      <c r="B179" s="49" t="s">
        <v>2911</v>
      </c>
      <c r="C179" s="82" t="s">
        <v>175</v>
      </c>
      <c r="D179" s="83" t="s">
        <v>46</v>
      </c>
      <c r="E179" s="41" t="s">
        <v>2931</v>
      </c>
      <c r="F179" s="66" t="s">
        <v>1272</v>
      </c>
      <c r="G179" s="43"/>
      <c r="H179" s="36" t="s">
        <v>248</v>
      </c>
    </row>
    <row r="180" spans="1:8" s="10" customFormat="1" ht="20.100000000000001" customHeight="1">
      <c r="A180" s="43">
        <v>10</v>
      </c>
      <c r="B180" s="49" t="s">
        <v>2912</v>
      </c>
      <c r="C180" s="82" t="s">
        <v>2913</v>
      </c>
      <c r="D180" s="83" t="s">
        <v>11</v>
      </c>
      <c r="E180" s="41" t="s">
        <v>2931</v>
      </c>
      <c r="F180" s="66" t="s">
        <v>1272</v>
      </c>
      <c r="G180" s="43"/>
      <c r="H180" s="36" t="s">
        <v>248</v>
      </c>
    </row>
    <row r="181" spans="1:8" s="10" customFormat="1" ht="20.100000000000001" customHeight="1">
      <c r="A181" s="43">
        <v>11</v>
      </c>
      <c r="B181" s="49" t="s">
        <v>2914</v>
      </c>
      <c r="C181" s="82" t="s">
        <v>1492</v>
      </c>
      <c r="D181" s="83" t="s">
        <v>2915</v>
      </c>
      <c r="E181" s="41" t="s">
        <v>2931</v>
      </c>
      <c r="F181" s="66" t="s">
        <v>1272</v>
      </c>
      <c r="G181" s="43"/>
      <c r="H181" s="36" t="s">
        <v>248</v>
      </c>
    </row>
    <row r="182" spans="1:8" s="10" customFormat="1" ht="20.100000000000001" customHeight="1">
      <c r="A182" s="43">
        <v>12</v>
      </c>
      <c r="B182" s="49" t="s">
        <v>2916</v>
      </c>
      <c r="C182" s="82" t="s">
        <v>2917</v>
      </c>
      <c r="D182" s="83" t="s">
        <v>52</v>
      </c>
      <c r="E182" s="41" t="s">
        <v>2931</v>
      </c>
      <c r="F182" s="66" t="s">
        <v>1272</v>
      </c>
      <c r="G182" s="92"/>
      <c r="H182" s="36" t="s">
        <v>248</v>
      </c>
    </row>
    <row r="183" spans="1:8" s="10" customFormat="1" ht="20.100000000000001" customHeight="1">
      <c r="A183" s="43">
        <v>13</v>
      </c>
      <c r="B183" s="49" t="s">
        <v>2918</v>
      </c>
      <c r="C183" s="82" t="s">
        <v>2919</v>
      </c>
      <c r="D183" s="83" t="s">
        <v>8</v>
      </c>
      <c r="E183" s="41" t="s">
        <v>2931</v>
      </c>
      <c r="F183" s="66" t="s">
        <v>1272</v>
      </c>
      <c r="G183" s="92"/>
      <c r="H183" s="36" t="s">
        <v>248</v>
      </c>
    </row>
    <row r="184" spans="1:8" s="10" customFormat="1" ht="20.100000000000001" customHeight="1">
      <c r="A184" s="43">
        <v>14</v>
      </c>
      <c r="B184" s="49" t="s">
        <v>2920</v>
      </c>
      <c r="C184" s="82" t="s">
        <v>2921</v>
      </c>
      <c r="D184" s="83" t="s">
        <v>409</v>
      </c>
      <c r="E184" s="41" t="s">
        <v>2931</v>
      </c>
      <c r="F184" s="66" t="s">
        <v>1272</v>
      </c>
      <c r="G184" s="44"/>
      <c r="H184" s="36" t="s">
        <v>248</v>
      </c>
    </row>
    <row r="185" spans="1:8" s="10" customFormat="1" ht="20.100000000000001" customHeight="1">
      <c r="A185" s="43">
        <v>15</v>
      </c>
      <c r="B185" s="49" t="s">
        <v>2922</v>
      </c>
      <c r="C185" s="82" t="s">
        <v>90</v>
      </c>
      <c r="D185" s="83" t="s">
        <v>117</v>
      </c>
      <c r="E185" s="41" t="s">
        <v>2931</v>
      </c>
      <c r="F185" s="66" t="s">
        <v>1272</v>
      </c>
      <c r="G185" s="43"/>
      <c r="H185" s="36" t="s">
        <v>248</v>
      </c>
    </row>
    <row r="186" spans="1:8" s="10" customFormat="1" ht="20.100000000000001" customHeight="1">
      <c r="A186" s="43">
        <v>16</v>
      </c>
      <c r="B186" s="49" t="s">
        <v>2923</v>
      </c>
      <c r="C186" s="82" t="s">
        <v>2924</v>
      </c>
      <c r="D186" s="83" t="s">
        <v>104</v>
      </c>
      <c r="E186" s="41" t="s">
        <v>2931</v>
      </c>
      <c r="F186" s="66" t="s">
        <v>1272</v>
      </c>
      <c r="G186" s="43"/>
      <c r="H186" s="36" t="s">
        <v>248</v>
      </c>
    </row>
    <row r="187" spans="1:8" s="10" customFormat="1" ht="20.100000000000001" customHeight="1">
      <c r="A187" s="43">
        <v>17</v>
      </c>
      <c r="B187" s="49" t="s">
        <v>2925</v>
      </c>
      <c r="C187" s="82" t="s">
        <v>2926</v>
      </c>
      <c r="D187" s="83" t="s">
        <v>1687</v>
      </c>
      <c r="E187" s="41" t="s">
        <v>2931</v>
      </c>
      <c r="F187" s="66" t="s">
        <v>1272</v>
      </c>
      <c r="G187" s="43"/>
      <c r="H187" s="36" t="s">
        <v>248</v>
      </c>
    </row>
    <row r="188" spans="1:8" s="10" customFormat="1" ht="20.100000000000001" customHeight="1">
      <c r="A188" s="43">
        <v>18</v>
      </c>
      <c r="B188" s="49" t="s">
        <v>2927</v>
      </c>
      <c r="C188" s="82" t="s">
        <v>122</v>
      </c>
      <c r="D188" s="83" t="s">
        <v>6</v>
      </c>
      <c r="E188" s="41" t="s">
        <v>2931</v>
      </c>
      <c r="F188" s="66" t="s">
        <v>1272</v>
      </c>
      <c r="G188" s="43"/>
      <c r="H188" s="36" t="s">
        <v>248</v>
      </c>
    </row>
    <row r="189" spans="1:8" s="10" customFormat="1" ht="20.100000000000001" customHeight="1">
      <c r="A189" s="43">
        <v>19</v>
      </c>
      <c r="B189" s="49" t="s">
        <v>2928</v>
      </c>
      <c r="C189" s="503" t="s">
        <v>2929</v>
      </c>
      <c r="D189" s="504" t="s">
        <v>69</v>
      </c>
      <c r="E189" s="41" t="s">
        <v>2931</v>
      </c>
      <c r="F189" s="66" t="s">
        <v>1272</v>
      </c>
      <c r="G189" s="43"/>
      <c r="H189" s="36" t="s">
        <v>248</v>
      </c>
    </row>
    <row r="190" spans="1:8" s="10" customFormat="1" ht="20.100000000000001" customHeight="1">
      <c r="A190" s="43">
        <v>20</v>
      </c>
      <c r="B190" s="49" t="s">
        <v>2930</v>
      </c>
      <c r="C190" s="334" t="s">
        <v>2349</v>
      </c>
      <c r="D190" s="335" t="s">
        <v>69</v>
      </c>
      <c r="E190" s="41" t="s">
        <v>2931</v>
      </c>
      <c r="F190" s="66" t="s">
        <v>1272</v>
      </c>
      <c r="G190" s="43"/>
      <c r="H190" s="36" t="s">
        <v>248</v>
      </c>
    </row>
    <row r="191" spans="1:8" s="10" customFormat="1" ht="20.100000000000001" customHeight="1">
      <c r="A191" s="43">
        <v>21</v>
      </c>
      <c r="B191" s="49" t="s">
        <v>2932</v>
      </c>
      <c r="C191" s="334" t="s">
        <v>2933</v>
      </c>
      <c r="D191" s="335" t="s">
        <v>46</v>
      </c>
      <c r="E191" s="41" t="s">
        <v>2939</v>
      </c>
      <c r="F191" s="66" t="s">
        <v>1373</v>
      </c>
      <c r="G191" s="43"/>
      <c r="H191" s="36" t="s">
        <v>246</v>
      </c>
    </row>
    <row r="192" spans="1:8" s="10" customFormat="1" ht="20.100000000000001" customHeight="1">
      <c r="A192" s="43">
        <v>22</v>
      </c>
      <c r="B192" s="49" t="s">
        <v>2934</v>
      </c>
      <c r="C192" s="334" t="s">
        <v>37</v>
      </c>
      <c r="D192" s="335" t="s">
        <v>51</v>
      </c>
      <c r="E192" s="41" t="s">
        <v>2939</v>
      </c>
      <c r="F192" s="66" t="s">
        <v>1373</v>
      </c>
      <c r="G192" s="52"/>
      <c r="H192" s="36" t="s">
        <v>246</v>
      </c>
    </row>
    <row r="193" spans="1:8" s="10" customFormat="1" ht="20.100000000000001" customHeight="1">
      <c r="A193" s="43">
        <v>23</v>
      </c>
      <c r="B193" s="49" t="s">
        <v>2935</v>
      </c>
      <c r="C193" s="334" t="s">
        <v>2936</v>
      </c>
      <c r="D193" s="335" t="s">
        <v>72</v>
      </c>
      <c r="E193" s="41" t="s">
        <v>2939</v>
      </c>
      <c r="F193" s="66" t="s">
        <v>1373</v>
      </c>
      <c r="G193" s="43"/>
      <c r="H193" s="36" t="s">
        <v>246</v>
      </c>
    </row>
    <row r="194" spans="1:8" s="10" customFormat="1" ht="20.100000000000001" customHeight="1">
      <c r="A194" s="43">
        <v>24</v>
      </c>
      <c r="B194" s="49" t="s">
        <v>2937</v>
      </c>
      <c r="C194" s="334" t="s">
        <v>303</v>
      </c>
      <c r="D194" s="335" t="s">
        <v>2938</v>
      </c>
      <c r="E194" s="41" t="s">
        <v>2939</v>
      </c>
      <c r="F194" s="66" t="s">
        <v>1793</v>
      </c>
      <c r="G194" s="52"/>
      <c r="H194" s="36" t="s">
        <v>246</v>
      </c>
    </row>
    <row r="195" spans="1:8" s="10" customFormat="1" ht="20.100000000000001" customHeight="1">
      <c r="A195" s="43">
        <v>25</v>
      </c>
      <c r="B195" s="49" t="s">
        <v>3836</v>
      </c>
      <c r="C195" s="231" t="s">
        <v>1486</v>
      </c>
      <c r="D195" s="232" t="s">
        <v>11</v>
      </c>
      <c r="E195" s="41" t="s">
        <v>1013</v>
      </c>
      <c r="F195" s="66" t="s">
        <v>3393</v>
      </c>
      <c r="G195" s="43"/>
      <c r="H195" s="36" t="s">
        <v>247</v>
      </c>
    </row>
    <row r="196" spans="1:8" s="10" customFormat="1" ht="20.100000000000001" customHeight="1">
      <c r="A196" s="43">
        <v>26</v>
      </c>
      <c r="B196" s="49" t="s">
        <v>3837</v>
      </c>
      <c r="C196" s="231" t="s">
        <v>1501</v>
      </c>
      <c r="D196" s="232" t="s">
        <v>132</v>
      </c>
      <c r="E196" s="41" t="s">
        <v>1013</v>
      </c>
      <c r="F196" s="66" t="s">
        <v>3393</v>
      </c>
      <c r="G196" s="43"/>
      <c r="H196" s="36" t="s">
        <v>247</v>
      </c>
    </row>
    <row r="197" spans="1:8" s="8" customFormat="1" ht="20.100000000000001" customHeight="1">
      <c r="A197" s="43">
        <v>27</v>
      </c>
      <c r="B197" s="49" t="s">
        <v>3838</v>
      </c>
      <c r="C197" s="231" t="s">
        <v>1768</v>
      </c>
      <c r="D197" s="232" t="s">
        <v>133</v>
      </c>
      <c r="E197" s="41" t="s">
        <v>1013</v>
      </c>
      <c r="F197" s="66" t="s">
        <v>3393</v>
      </c>
      <c r="G197" s="43"/>
      <c r="H197" s="36" t="s">
        <v>247</v>
      </c>
    </row>
    <row r="198" spans="1:8" s="10" customFormat="1" ht="20.100000000000001" customHeight="1">
      <c r="A198" s="43">
        <v>28</v>
      </c>
      <c r="B198" s="49" t="s">
        <v>3839</v>
      </c>
      <c r="C198" s="231" t="s">
        <v>3840</v>
      </c>
      <c r="D198" s="232" t="s">
        <v>104</v>
      </c>
      <c r="E198" s="41" t="s">
        <v>1013</v>
      </c>
      <c r="F198" s="66" t="s">
        <v>3393</v>
      </c>
      <c r="G198" s="43"/>
      <c r="H198" s="36" t="s">
        <v>247</v>
      </c>
    </row>
    <row r="199" spans="1:8" s="8" customFormat="1" ht="20.100000000000001" customHeight="1">
      <c r="A199" s="43">
        <v>29</v>
      </c>
      <c r="B199" s="49" t="s">
        <v>3841</v>
      </c>
      <c r="C199" s="231" t="s">
        <v>960</v>
      </c>
      <c r="D199" s="232" t="s">
        <v>385</v>
      </c>
      <c r="E199" s="41" t="s">
        <v>1013</v>
      </c>
      <c r="F199" s="66" t="s">
        <v>3393</v>
      </c>
      <c r="G199" s="43"/>
      <c r="H199" s="36" t="s">
        <v>247</v>
      </c>
    </row>
    <row r="200" spans="1:8" s="10" customFormat="1" ht="24.95" customHeight="1">
      <c r="A200" s="699" t="s">
        <v>28</v>
      </c>
      <c r="B200" s="700"/>
      <c r="C200" s="700"/>
      <c r="D200" s="182">
        <f>SUM(D137,D170)</f>
        <v>61</v>
      </c>
      <c r="E200" s="496" t="s">
        <v>231</v>
      </c>
      <c r="F200" s="733" t="s">
        <v>236</v>
      </c>
      <c r="G200" s="734"/>
    </row>
    <row r="201" spans="1:8" ht="24.95" customHeight="1">
      <c r="A201" s="493"/>
      <c r="B201" s="27"/>
      <c r="C201" s="28"/>
      <c r="D201" s="176"/>
      <c r="E201" s="87" t="s">
        <v>85</v>
      </c>
      <c r="F201" s="88"/>
      <c r="G201" s="88"/>
    </row>
    <row r="202" spans="1:8" ht="18" customHeight="1">
      <c r="A202" s="493"/>
      <c r="B202" s="33"/>
      <c r="C202" s="34"/>
      <c r="D202" s="177"/>
      <c r="E202" s="93"/>
      <c r="F202" s="96"/>
      <c r="G202" s="51"/>
    </row>
    <row r="203" spans="1:8" ht="18" customHeight="1">
      <c r="A203" s="502"/>
      <c r="B203" s="33"/>
      <c r="C203" s="34"/>
      <c r="D203" s="177"/>
      <c r="E203" s="93"/>
      <c r="F203" s="96"/>
      <c r="G203" s="51"/>
    </row>
    <row r="204" spans="1:8" ht="18" customHeight="1">
      <c r="A204" s="502"/>
      <c r="B204" s="33"/>
      <c r="C204" s="34"/>
      <c r="D204" s="177"/>
      <c r="E204" s="93"/>
      <c r="F204" s="96"/>
      <c r="G204" s="51"/>
    </row>
    <row r="205" spans="1:8" ht="18" customHeight="1">
      <c r="A205" s="502"/>
      <c r="B205" s="33"/>
      <c r="C205" s="34"/>
      <c r="D205" s="177"/>
      <c r="E205" s="93"/>
      <c r="F205" s="96"/>
      <c r="G205" s="51"/>
    </row>
    <row r="206" spans="1:8" ht="18" customHeight="1">
      <c r="A206" s="502"/>
      <c r="B206" s="33"/>
      <c r="C206" s="34"/>
      <c r="D206" s="177"/>
      <c r="E206" s="93"/>
      <c r="F206" s="96"/>
      <c r="G206" s="51"/>
    </row>
    <row r="207" spans="1:8" ht="18" customHeight="1">
      <c r="A207" s="502"/>
      <c r="B207" s="33"/>
      <c r="C207" s="34"/>
      <c r="D207" s="177"/>
      <c r="E207" s="93"/>
      <c r="F207" s="96"/>
      <c r="G207" s="51"/>
    </row>
    <row r="208" spans="1:8" ht="18" customHeight="1">
      <c r="A208" s="502"/>
      <c r="B208" s="33"/>
      <c r="C208" s="34"/>
      <c r="D208" s="177"/>
      <c r="E208" s="93"/>
      <c r="F208" s="96"/>
      <c r="G208" s="51"/>
    </row>
    <row r="209" spans="1:8" ht="18" customHeight="1">
      <c r="A209" s="502"/>
      <c r="B209" s="33"/>
      <c r="C209" s="34"/>
      <c r="D209" s="177"/>
      <c r="E209" s="93"/>
      <c r="F209" s="96"/>
      <c r="G209" s="51"/>
    </row>
    <row r="210" spans="1:8" ht="18" customHeight="1">
      <c r="A210" s="502"/>
      <c r="B210" s="33"/>
      <c r="C210" s="34"/>
      <c r="D210" s="177"/>
      <c r="E210" s="93"/>
      <c r="F210" s="96"/>
      <c r="G210" s="51"/>
    </row>
    <row r="211" spans="1:8" s="15" customFormat="1" ht="54.95" customHeight="1">
      <c r="A211" s="704" t="s">
        <v>2770</v>
      </c>
      <c r="B211" s="691"/>
      <c r="C211" s="705"/>
      <c r="D211" s="705"/>
      <c r="E211" s="705"/>
      <c r="F211" s="705"/>
      <c r="G211" s="705"/>
    </row>
    <row r="212" spans="1:8" s="10" customFormat="1" ht="24.95" customHeight="1">
      <c r="A212" s="731" t="s">
        <v>2771</v>
      </c>
      <c r="B212" s="731"/>
      <c r="C212" s="731"/>
      <c r="D212" s="731"/>
      <c r="E212" s="731"/>
      <c r="F212" s="731"/>
      <c r="G212" s="731"/>
    </row>
    <row r="213" spans="1:8" s="10" customFormat="1" ht="35.1" customHeight="1">
      <c r="A213" s="732" t="s">
        <v>2875</v>
      </c>
      <c r="B213" s="732"/>
      <c r="C213" s="732"/>
      <c r="D213" s="732"/>
      <c r="E213" s="732"/>
      <c r="F213" s="732"/>
      <c r="G213" s="732"/>
    </row>
    <row r="214" spans="1:8" ht="15" customHeight="1">
      <c r="A214" s="6"/>
      <c r="B214" s="6"/>
      <c r="C214" s="6"/>
      <c r="D214" s="6"/>
      <c r="E214" s="6"/>
      <c r="F214" s="179"/>
      <c r="G214" s="202" t="s">
        <v>2877</v>
      </c>
      <c r="H214" s="196" t="s">
        <v>2876</v>
      </c>
    </row>
    <row r="215" spans="1:8" s="8" customFormat="1" ht="30" customHeight="1">
      <c r="A215" s="195" t="s">
        <v>20</v>
      </c>
      <c r="B215" s="484" t="s">
        <v>5</v>
      </c>
      <c r="C215" s="694" t="s">
        <v>23</v>
      </c>
      <c r="D215" s="695"/>
      <c r="E215" s="195" t="s">
        <v>24</v>
      </c>
      <c r="F215" s="195" t="s">
        <v>25</v>
      </c>
      <c r="G215" s="195" t="s">
        <v>26</v>
      </c>
      <c r="H215" s="195" t="s">
        <v>245</v>
      </c>
    </row>
    <row r="216" spans="1:8" s="10" customFormat="1" ht="20.100000000000001" customHeight="1">
      <c r="A216" s="43">
        <v>1</v>
      </c>
      <c r="B216" s="49" t="s">
        <v>2772</v>
      </c>
      <c r="C216" s="82" t="s">
        <v>165</v>
      </c>
      <c r="D216" s="83" t="s">
        <v>164</v>
      </c>
      <c r="E216" s="41" t="s">
        <v>2791</v>
      </c>
      <c r="F216" s="66" t="s">
        <v>1373</v>
      </c>
      <c r="G216" s="44"/>
      <c r="H216" s="36" t="s">
        <v>247</v>
      </c>
    </row>
    <row r="217" spans="1:8" s="10" customFormat="1" ht="20.100000000000001" customHeight="1">
      <c r="A217" s="43">
        <v>2</v>
      </c>
      <c r="B217" s="49" t="s">
        <v>2773</v>
      </c>
      <c r="C217" s="82" t="s">
        <v>1828</v>
      </c>
      <c r="D217" s="83" t="s">
        <v>115</v>
      </c>
      <c r="E217" s="41" t="s">
        <v>2791</v>
      </c>
      <c r="F217" s="66" t="s">
        <v>1373</v>
      </c>
      <c r="G217" s="44"/>
      <c r="H217" s="36" t="s">
        <v>247</v>
      </c>
    </row>
    <row r="218" spans="1:8" s="10" customFormat="1" ht="20.100000000000001" customHeight="1">
      <c r="A218" s="43">
        <v>3</v>
      </c>
      <c r="B218" s="49" t="s">
        <v>2774</v>
      </c>
      <c r="C218" s="82" t="s">
        <v>200</v>
      </c>
      <c r="D218" s="83" t="s">
        <v>153</v>
      </c>
      <c r="E218" s="41" t="s">
        <v>2791</v>
      </c>
      <c r="F218" s="66" t="s">
        <v>1373</v>
      </c>
      <c r="G218" s="44"/>
      <c r="H218" s="36" t="s">
        <v>247</v>
      </c>
    </row>
    <row r="219" spans="1:8" s="10" customFormat="1" ht="20.100000000000001" customHeight="1">
      <c r="A219" s="43">
        <v>4</v>
      </c>
      <c r="B219" s="49" t="s">
        <v>2775</v>
      </c>
      <c r="C219" s="82" t="s">
        <v>2776</v>
      </c>
      <c r="D219" s="83" t="s">
        <v>138</v>
      </c>
      <c r="E219" s="41" t="s">
        <v>2791</v>
      </c>
      <c r="F219" s="66" t="s">
        <v>1373</v>
      </c>
      <c r="G219" s="44"/>
      <c r="H219" s="36" t="s">
        <v>247</v>
      </c>
    </row>
    <row r="220" spans="1:8" s="10" customFormat="1" ht="20.100000000000001" customHeight="1">
      <c r="A220" s="43">
        <v>5</v>
      </c>
      <c r="B220" s="49" t="s">
        <v>2777</v>
      </c>
      <c r="C220" s="82" t="s">
        <v>2778</v>
      </c>
      <c r="D220" s="83" t="s">
        <v>6</v>
      </c>
      <c r="E220" s="41" t="s">
        <v>2791</v>
      </c>
      <c r="F220" s="66" t="s">
        <v>1373</v>
      </c>
      <c r="G220" s="44"/>
      <c r="H220" s="36" t="s">
        <v>247</v>
      </c>
    </row>
    <row r="221" spans="1:8" s="10" customFormat="1" ht="20.100000000000001" customHeight="1">
      <c r="A221" s="43">
        <v>6</v>
      </c>
      <c r="B221" s="49" t="s">
        <v>2779</v>
      </c>
      <c r="C221" s="82" t="s">
        <v>2780</v>
      </c>
      <c r="D221" s="83" t="s">
        <v>2781</v>
      </c>
      <c r="E221" s="41" t="s">
        <v>2790</v>
      </c>
      <c r="F221" s="66" t="s">
        <v>1272</v>
      </c>
      <c r="G221" s="44"/>
      <c r="H221" s="36" t="s">
        <v>247</v>
      </c>
    </row>
    <row r="222" spans="1:8" s="10" customFormat="1" ht="20.100000000000001" customHeight="1">
      <c r="A222" s="43">
        <v>7</v>
      </c>
      <c r="B222" s="49" t="s">
        <v>2782</v>
      </c>
      <c r="C222" s="82" t="s">
        <v>183</v>
      </c>
      <c r="D222" s="83" t="s">
        <v>433</v>
      </c>
      <c r="E222" s="41" t="s">
        <v>2790</v>
      </c>
      <c r="F222" s="66" t="s">
        <v>1272</v>
      </c>
      <c r="G222" s="44"/>
      <c r="H222" s="36" t="s">
        <v>247</v>
      </c>
    </row>
    <row r="223" spans="1:8" s="10" customFormat="1" ht="20.100000000000001" customHeight="1">
      <c r="A223" s="43">
        <v>8</v>
      </c>
      <c r="B223" s="49" t="s">
        <v>2783</v>
      </c>
      <c r="C223" s="82" t="s">
        <v>2784</v>
      </c>
      <c r="D223" s="83" t="s">
        <v>8</v>
      </c>
      <c r="E223" s="41" t="s">
        <v>2790</v>
      </c>
      <c r="F223" s="66" t="s">
        <v>1272</v>
      </c>
      <c r="G223" s="43"/>
      <c r="H223" s="36" t="s">
        <v>247</v>
      </c>
    </row>
    <row r="224" spans="1:8" s="10" customFormat="1" ht="20.100000000000001" customHeight="1">
      <c r="A224" s="43">
        <v>9</v>
      </c>
      <c r="B224" s="49" t="s">
        <v>2785</v>
      </c>
      <c r="C224" s="82" t="s">
        <v>841</v>
      </c>
      <c r="D224" s="83" t="s">
        <v>131</v>
      </c>
      <c r="E224" s="41" t="s">
        <v>2790</v>
      </c>
      <c r="F224" s="66" t="s">
        <v>1272</v>
      </c>
      <c r="G224" s="44"/>
      <c r="H224" s="36" t="s">
        <v>247</v>
      </c>
    </row>
    <row r="225" spans="1:8" s="10" customFormat="1" ht="20.100000000000001" customHeight="1">
      <c r="A225" s="43">
        <v>10</v>
      </c>
      <c r="B225" s="49" t="s">
        <v>2786</v>
      </c>
      <c r="C225" s="82" t="s">
        <v>304</v>
      </c>
      <c r="D225" s="83" t="s">
        <v>32</v>
      </c>
      <c r="E225" s="41" t="s">
        <v>2790</v>
      </c>
      <c r="F225" s="66" t="s">
        <v>1272</v>
      </c>
      <c r="G225" s="44"/>
      <c r="H225" s="36" t="s">
        <v>247</v>
      </c>
    </row>
    <row r="226" spans="1:8" s="10" customFormat="1" ht="20.100000000000001" customHeight="1">
      <c r="A226" s="43">
        <v>11</v>
      </c>
      <c r="B226" s="49" t="s">
        <v>2787</v>
      </c>
      <c r="C226" s="82" t="s">
        <v>2788</v>
      </c>
      <c r="D226" s="83" t="s">
        <v>2789</v>
      </c>
      <c r="E226" s="41" t="s">
        <v>2790</v>
      </c>
      <c r="F226" s="66" t="s">
        <v>1272</v>
      </c>
      <c r="G226" s="44"/>
      <c r="H226" s="36" t="s">
        <v>247</v>
      </c>
    </row>
    <row r="227" spans="1:8" s="10" customFormat="1" ht="20.100000000000001" customHeight="1">
      <c r="A227" s="43">
        <v>12</v>
      </c>
      <c r="B227" s="49" t="s">
        <v>2831</v>
      </c>
      <c r="C227" s="82" t="s">
        <v>39</v>
      </c>
      <c r="D227" s="83" t="s">
        <v>87</v>
      </c>
      <c r="E227" s="41" t="s">
        <v>2839</v>
      </c>
      <c r="F227" s="66" t="s">
        <v>1272</v>
      </c>
      <c r="G227" s="44"/>
      <c r="H227" s="36" t="s">
        <v>246</v>
      </c>
    </row>
    <row r="228" spans="1:8" s="10" customFormat="1" ht="20.100000000000001" customHeight="1">
      <c r="A228" s="43">
        <v>13</v>
      </c>
      <c r="B228" s="49" t="s">
        <v>2832</v>
      </c>
      <c r="C228" s="82" t="s">
        <v>2833</v>
      </c>
      <c r="D228" s="83" t="s">
        <v>104</v>
      </c>
      <c r="E228" s="41" t="s">
        <v>2839</v>
      </c>
      <c r="F228" s="66" t="s">
        <v>1272</v>
      </c>
      <c r="G228" s="44"/>
      <c r="H228" s="36" t="s">
        <v>246</v>
      </c>
    </row>
    <row r="229" spans="1:8" s="10" customFormat="1" ht="20.100000000000001" customHeight="1">
      <c r="A229" s="43">
        <v>14</v>
      </c>
      <c r="B229" s="49" t="s">
        <v>2834</v>
      </c>
      <c r="C229" s="82" t="s">
        <v>39</v>
      </c>
      <c r="D229" s="83" t="s">
        <v>2835</v>
      </c>
      <c r="E229" s="41" t="s">
        <v>2839</v>
      </c>
      <c r="F229" s="66" t="s">
        <v>1272</v>
      </c>
      <c r="G229" s="44"/>
      <c r="H229" s="36" t="s">
        <v>246</v>
      </c>
    </row>
    <row r="230" spans="1:8" s="10" customFormat="1" ht="20.100000000000001" customHeight="1">
      <c r="A230" s="43">
        <v>15</v>
      </c>
      <c r="B230" s="49" t="s">
        <v>2836</v>
      </c>
      <c r="C230" s="82" t="s">
        <v>2837</v>
      </c>
      <c r="D230" s="83" t="s">
        <v>144</v>
      </c>
      <c r="E230" s="41" t="s">
        <v>2839</v>
      </c>
      <c r="F230" s="66" t="s">
        <v>1272</v>
      </c>
      <c r="G230" s="44"/>
      <c r="H230" s="36" t="s">
        <v>246</v>
      </c>
    </row>
    <row r="231" spans="1:8" s="10" customFormat="1" ht="20.100000000000001" customHeight="1">
      <c r="A231" s="43">
        <v>16</v>
      </c>
      <c r="B231" s="49" t="s">
        <v>2838</v>
      </c>
      <c r="C231" s="82" t="s">
        <v>156</v>
      </c>
      <c r="D231" s="83" t="s">
        <v>83</v>
      </c>
      <c r="E231" s="41" t="s">
        <v>2839</v>
      </c>
      <c r="F231" s="66" t="s">
        <v>1272</v>
      </c>
      <c r="G231" s="44"/>
      <c r="H231" s="36" t="s">
        <v>246</v>
      </c>
    </row>
    <row r="232" spans="1:8" s="10" customFormat="1" ht="20.100000000000001" customHeight="1">
      <c r="A232" s="43">
        <v>17</v>
      </c>
      <c r="B232" s="49" t="s">
        <v>2792</v>
      </c>
      <c r="C232" s="82" t="s">
        <v>1501</v>
      </c>
      <c r="D232" s="83" t="s">
        <v>132</v>
      </c>
      <c r="E232" s="41" t="s">
        <v>2796</v>
      </c>
      <c r="F232" s="66" t="s">
        <v>1272</v>
      </c>
      <c r="G232" s="44"/>
      <c r="H232" s="36" t="s">
        <v>249</v>
      </c>
    </row>
    <row r="233" spans="1:8" s="10" customFormat="1" ht="20.100000000000001" customHeight="1">
      <c r="A233" s="43">
        <v>18</v>
      </c>
      <c r="B233" s="49" t="s">
        <v>2793</v>
      </c>
      <c r="C233" s="82" t="s">
        <v>110</v>
      </c>
      <c r="D233" s="83" t="s">
        <v>2794</v>
      </c>
      <c r="E233" s="41" t="s">
        <v>2796</v>
      </c>
      <c r="F233" s="66" t="s">
        <v>1272</v>
      </c>
      <c r="G233" s="44"/>
      <c r="H233" s="36" t="s">
        <v>249</v>
      </c>
    </row>
    <row r="234" spans="1:8" s="10" customFormat="1" ht="20.100000000000001" customHeight="1">
      <c r="A234" s="43">
        <v>19</v>
      </c>
      <c r="B234" s="49" t="s">
        <v>2795</v>
      </c>
      <c r="C234" s="82" t="s">
        <v>40</v>
      </c>
      <c r="D234" s="83" t="s">
        <v>124</v>
      </c>
      <c r="E234" s="41" t="s">
        <v>2796</v>
      </c>
      <c r="F234" s="66" t="s">
        <v>1272</v>
      </c>
      <c r="G234" s="43"/>
      <c r="H234" s="36" t="s">
        <v>249</v>
      </c>
    </row>
    <row r="235" spans="1:8" s="10" customFormat="1" ht="20.100000000000001" customHeight="1">
      <c r="A235" s="43">
        <v>20</v>
      </c>
      <c r="B235" s="49" t="s">
        <v>2858</v>
      </c>
      <c r="C235" s="231" t="s">
        <v>2859</v>
      </c>
      <c r="D235" s="232" t="s">
        <v>142</v>
      </c>
      <c r="E235" s="41" t="s">
        <v>1251</v>
      </c>
      <c r="F235" s="66" t="s">
        <v>1312</v>
      </c>
      <c r="G235" s="44"/>
      <c r="H235" s="36" t="s">
        <v>246</v>
      </c>
    </row>
    <row r="236" spans="1:8" s="10" customFormat="1" ht="24.95" customHeight="1">
      <c r="A236" s="699" t="s">
        <v>28</v>
      </c>
      <c r="B236" s="700"/>
      <c r="C236" s="700"/>
      <c r="D236" s="182">
        <f>A235</f>
        <v>20</v>
      </c>
      <c r="E236" s="485" t="s">
        <v>231</v>
      </c>
      <c r="F236" s="733" t="s">
        <v>236</v>
      </c>
      <c r="G236" s="734"/>
    </row>
    <row r="237" spans="1:8" ht="24.95" customHeight="1">
      <c r="A237" s="483"/>
      <c r="B237" s="27"/>
      <c r="C237" s="28"/>
      <c r="D237" s="176"/>
      <c r="E237" s="87" t="s">
        <v>85</v>
      </c>
      <c r="F237" s="88"/>
      <c r="G237" s="88"/>
    </row>
    <row r="238" spans="1:8" ht="18" customHeight="1">
      <c r="A238" s="483"/>
      <c r="B238" s="33"/>
      <c r="C238" s="34"/>
      <c r="D238" s="177"/>
      <c r="E238" s="93"/>
      <c r="F238" s="96"/>
      <c r="G238" s="51"/>
    </row>
    <row r="239" spans="1:8" ht="18" customHeight="1">
      <c r="A239" s="483"/>
      <c r="B239" s="33"/>
      <c r="C239" s="34"/>
      <c r="D239" s="177"/>
      <c r="E239" s="93"/>
      <c r="F239" s="96"/>
      <c r="G239" s="51"/>
    </row>
    <row r="240" spans="1:8" ht="18" customHeight="1">
      <c r="A240" s="483"/>
      <c r="B240" s="33"/>
      <c r="C240" s="34"/>
      <c r="D240" s="177"/>
      <c r="E240" s="93"/>
      <c r="F240" s="96"/>
      <c r="G240" s="51"/>
    </row>
    <row r="241" spans="1:8" ht="18" customHeight="1">
      <c r="A241" s="483"/>
      <c r="B241" s="33"/>
      <c r="C241" s="34"/>
      <c r="D241" s="177"/>
      <c r="E241" s="93"/>
      <c r="F241" s="96"/>
      <c r="G241" s="51"/>
    </row>
    <row r="242" spans="1:8" ht="18" customHeight="1">
      <c r="A242" s="483"/>
      <c r="B242" s="33"/>
      <c r="C242" s="34"/>
      <c r="D242" s="177"/>
      <c r="E242" s="93"/>
      <c r="F242" s="96"/>
      <c r="G242" s="51"/>
    </row>
    <row r="243" spans="1:8" ht="18" customHeight="1">
      <c r="A243" s="483"/>
      <c r="B243" s="33"/>
      <c r="C243" s="34"/>
      <c r="D243" s="177"/>
      <c r="E243" s="93"/>
      <c r="F243" s="96"/>
      <c r="G243" s="51"/>
    </row>
    <row r="244" spans="1:8" ht="18" customHeight="1">
      <c r="A244" s="483"/>
      <c r="B244" s="33"/>
      <c r="C244" s="34"/>
      <c r="D244" s="177"/>
      <c r="E244" s="93"/>
      <c r="F244" s="96"/>
      <c r="G244" s="51"/>
    </row>
    <row r="245" spans="1:8" ht="18" customHeight="1">
      <c r="A245" s="483"/>
      <c r="B245" s="33"/>
      <c r="C245" s="34"/>
      <c r="D245" s="177"/>
      <c r="E245" s="93"/>
      <c r="F245" s="96"/>
      <c r="G245" s="51"/>
    </row>
    <row r="246" spans="1:8" ht="18" customHeight="1">
      <c r="A246" s="483"/>
      <c r="B246" s="33"/>
      <c r="C246" s="34"/>
      <c r="D246" s="177"/>
      <c r="E246" s="93"/>
      <c r="F246" s="96"/>
      <c r="G246" s="51"/>
    </row>
    <row r="247" spans="1:8" ht="18" customHeight="1">
      <c r="A247" s="483"/>
      <c r="B247" s="33"/>
      <c r="C247" s="34"/>
      <c r="D247" s="177"/>
      <c r="E247" s="93"/>
      <c r="F247" s="96"/>
      <c r="G247" s="51"/>
    </row>
    <row r="248" spans="1:8" ht="18" customHeight="1">
      <c r="A248" s="483"/>
      <c r="B248" s="33"/>
      <c r="C248" s="34"/>
      <c r="D248" s="177"/>
      <c r="E248" s="93"/>
      <c r="F248" s="96"/>
      <c r="G248" s="51"/>
    </row>
    <row r="249" spans="1:8" ht="18" customHeight="1">
      <c r="A249" s="483"/>
      <c r="B249" s="33"/>
      <c r="C249" s="34"/>
      <c r="D249" s="177"/>
      <c r="E249" s="93"/>
      <c r="F249" s="96"/>
      <c r="G249" s="51"/>
    </row>
    <row r="250" spans="1:8" s="15" customFormat="1" ht="54.95" customHeight="1">
      <c r="A250" s="704" t="s">
        <v>2715</v>
      </c>
      <c r="B250" s="691"/>
      <c r="C250" s="705"/>
      <c r="D250" s="705"/>
      <c r="E250" s="705"/>
      <c r="F250" s="705"/>
      <c r="G250" s="705"/>
    </row>
    <row r="251" spans="1:8" s="10" customFormat="1" ht="24.95" customHeight="1">
      <c r="A251" s="731" t="s">
        <v>2716</v>
      </c>
      <c r="B251" s="731"/>
      <c r="C251" s="731"/>
      <c r="D251" s="731"/>
      <c r="E251" s="731"/>
      <c r="F251" s="731"/>
      <c r="G251" s="731"/>
    </row>
    <row r="252" spans="1:8" s="10" customFormat="1" ht="35.1" customHeight="1">
      <c r="A252" s="732" t="s">
        <v>2732</v>
      </c>
      <c r="B252" s="732"/>
      <c r="C252" s="732"/>
      <c r="D252" s="732"/>
      <c r="E252" s="732"/>
      <c r="F252" s="732"/>
      <c r="G252" s="732"/>
    </row>
    <row r="253" spans="1:8" ht="15" customHeight="1">
      <c r="A253" s="6"/>
      <c r="B253" s="6"/>
      <c r="C253" s="6"/>
      <c r="D253" s="6"/>
      <c r="E253" s="6"/>
      <c r="F253" s="179"/>
      <c r="G253" s="202" t="s">
        <v>2878</v>
      </c>
      <c r="H253" s="196" t="s">
        <v>2733</v>
      </c>
    </row>
    <row r="254" spans="1:8" s="8" customFormat="1" ht="30" customHeight="1">
      <c r="A254" s="195" t="s">
        <v>20</v>
      </c>
      <c r="B254" s="471" t="s">
        <v>5</v>
      </c>
      <c r="C254" s="694" t="s">
        <v>23</v>
      </c>
      <c r="D254" s="695"/>
      <c r="E254" s="195" t="s">
        <v>24</v>
      </c>
      <c r="F254" s="195" t="s">
        <v>25</v>
      </c>
      <c r="G254" s="195" t="s">
        <v>26</v>
      </c>
      <c r="H254" s="195" t="s">
        <v>245</v>
      </c>
    </row>
    <row r="255" spans="1:8" s="10" customFormat="1" ht="30" customHeight="1">
      <c r="A255" s="43">
        <v>1</v>
      </c>
      <c r="B255" s="86" t="s">
        <v>2717</v>
      </c>
      <c r="C255" s="231" t="s">
        <v>308</v>
      </c>
      <c r="D255" s="232" t="s">
        <v>46</v>
      </c>
      <c r="E255" s="41" t="s">
        <v>2726</v>
      </c>
      <c r="F255" s="66" t="s">
        <v>2574</v>
      </c>
      <c r="G255" s="44"/>
      <c r="H255" s="36" t="s">
        <v>248</v>
      </c>
    </row>
    <row r="256" spans="1:8" s="10" customFormat="1" ht="30" customHeight="1">
      <c r="A256" s="43">
        <v>2</v>
      </c>
      <c r="B256" s="86" t="s">
        <v>2718</v>
      </c>
      <c r="C256" s="231" t="s">
        <v>2719</v>
      </c>
      <c r="D256" s="232" t="s">
        <v>70</v>
      </c>
      <c r="E256" s="41" t="s">
        <v>2726</v>
      </c>
      <c r="F256" s="66" t="s">
        <v>2574</v>
      </c>
      <c r="G256" s="44"/>
      <c r="H256" s="36" t="s">
        <v>248</v>
      </c>
    </row>
    <row r="257" spans="1:8" s="10" customFormat="1" ht="30" customHeight="1">
      <c r="A257" s="43">
        <v>3</v>
      </c>
      <c r="B257" s="86" t="s">
        <v>2720</v>
      </c>
      <c r="C257" s="231" t="s">
        <v>2633</v>
      </c>
      <c r="D257" s="232" t="s">
        <v>186</v>
      </c>
      <c r="E257" s="41" t="s">
        <v>2726</v>
      </c>
      <c r="F257" s="66" t="s">
        <v>2574</v>
      </c>
      <c r="G257" s="573" t="s">
        <v>5225</v>
      </c>
      <c r="H257" s="36" t="s">
        <v>248</v>
      </c>
    </row>
    <row r="258" spans="1:8" s="10" customFormat="1" ht="30" customHeight="1">
      <c r="A258" s="43">
        <v>4</v>
      </c>
      <c r="B258" s="86" t="s">
        <v>2721</v>
      </c>
      <c r="C258" s="231" t="s">
        <v>185</v>
      </c>
      <c r="D258" s="232" t="s">
        <v>2722</v>
      </c>
      <c r="E258" s="41" t="s">
        <v>2726</v>
      </c>
      <c r="F258" s="66" t="s">
        <v>2574</v>
      </c>
      <c r="G258" s="573" t="s">
        <v>5229</v>
      </c>
      <c r="H258" s="36" t="s">
        <v>248</v>
      </c>
    </row>
    <row r="259" spans="1:8" s="10" customFormat="1" ht="30" customHeight="1">
      <c r="A259" s="43">
        <v>5</v>
      </c>
      <c r="B259" s="86" t="s">
        <v>2723</v>
      </c>
      <c r="C259" s="231" t="s">
        <v>2724</v>
      </c>
      <c r="D259" s="232" t="s">
        <v>101</v>
      </c>
      <c r="E259" s="41" t="s">
        <v>2726</v>
      </c>
      <c r="F259" s="66" t="s">
        <v>2574</v>
      </c>
      <c r="G259" s="573" t="s">
        <v>5225</v>
      </c>
      <c r="H259" s="36" t="s">
        <v>248</v>
      </c>
    </row>
    <row r="260" spans="1:8" s="10" customFormat="1" ht="30" customHeight="1">
      <c r="A260" s="43">
        <v>6</v>
      </c>
      <c r="B260" s="86" t="s">
        <v>2725</v>
      </c>
      <c r="C260" s="231" t="s">
        <v>162</v>
      </c>
      <c r="D260" s="232" t="s">
        <v>100</v>
      </c>
      <c r="E260" s="41" t="s">
        <v>2726</v>
      </c>
      <c r="F260" s="66" t="s">
        <v>2574</v>
      </c>
      <c r="G260" s="43"/>
      <c r="H260" s="36" t="s">
        <v>248</v>
      </c>
    </row>
    <row r="261" spans="1:8" s="10" customFormat="1" ht="30" customHeight="1">
      <c r="A261" s="699" t="s">
        <v>28</v>
      </c>
      <c r="B261" s="700"/>
      <c r="C261" s="700"/>
      <c r="D261" s="182">
        <f>A260</f>
        <v>6</v>
      </c>
      <c r="E261" s="472" t="s">
        <v>231</v>
      </c>
      <c r="F261" s="733" t="s">
        <v>236</v>
      </c>
      <c r="G261" s="734"/>
    </row>
    <row r="262" spans="1:8" ht="30" customHeight="1">
      <c r="A262" s="470"/>
      <c r="B262" s="27"/>
      <c r="C262" s="28"/>
      <c r="D262" s="176"/>
      <c r="E262" s="87" t="s">
        <v>85</v>
      </c>
      <c r="F262" s="88"/>
      <c r="G262" s="88"/>
    </row>
    <row r="263" spans="1:8" ht="18" customHeight="1">
      <c r="A263" s="470"/>
      <c r="B263" s="33"/>
      <c r="C263" s="34"/>
      <c r="D263" s="177"/>
      <c r="E263" s="93"/>
      <c r="F263" s="96"/>
      <c r="G263" s="51"/>
    </row>
    <row r="264" spans="1:8" ht="18" customHeight="1">
      <c r="A264" s="470"/>
      <c r="B264" s="33"/>
      <c r="C264" s="34"/>
      <c r="D264" s="177"/>
      <c r="E264" s="93"/>
      <c r="F264" s="96"/>
      <c r="G264" s="51"/>
    </row>
    <row r="265" spans="1:8" ht="18" customHeight="1">
      <c r="A265" s="470"/>
      <c r="B265" s="33"/>
      <c r="C265" s="34"/>
      <c r="D265" s="177"/>
      <c r="E265" s="93"/>
      <c r="F265" s="96"/>
      <c r="G265" s="51"/>
    </row>
    <row r="266" spans="1:8" ht="18" customHeight="1">
      <c r="A266" s="470"/>
      <c r="B266" s="33"/>
      <c r="C266" s="34"/>
      <c r="D266" s="177"/>
      <c r="E266" s="93"/>
      <c r="F266" s="96"/>
      <c r="G266" s="51"/>
    </row>
    <row r="267" spans="1:8" ht="18" customHeight="1">
      <c r="A267" s="470"/>
      <c r="B267" s="33"/>
      <c r="C267" s="34"/>
      <c r="D267" s="177"/>
      <c r="E267" s="93"/>
      <c r="F267" s="96"/>
      <c r="G267" s="51"/>
    </row>
    <row r="268" spans="1:8" ht="18" customHeight="1">
      <c r="A268" s="470"/>
      <c r="B268" s="33"/>
      <c r="C268" s="34"/>
      <c r="D268" s="177"/>
      <c r="E268" s="93"/>
      <c r="F268" s="96"/>
      <c r="G268" s="51"/>
    </row>
    <row r="269" spans="1:8" ht="18" customHeight="1">
      <c r="A269" s="470"/>
      <c r="B269" s="33"/>
      <c r="C269" s="34"/>
      <c r="D269" s="177"/>
      <c r="E269" s="93"/>
      <c r="F269" s="96"/>
      <c r="G269" s="51"/>
    </row>
    <row r="270" spans="1:8" ht="18" customHeight="1">
      <c r="A270" s="470"/>
      <c r="B270" s="33"/>
      <c r="C270" s="34"/>
      <c r="D270" s="177"/>
      <c r="E270" s="93"/>
      <c r="F270" s="96"/>
      <c r="G270" s="51"/>
    </row>
    <row r="271" spans="1:8" ht="18" customHeight="1">
      <c r="A271" s="470"/>
      <c r="B271" s="33"/>
      <c r="C271" s="34"/>
      <c r="D271" s="177"/>
      <c r="E271" s="93"/>
      <c r="F271" s="96"/>
      <c r="G271" s="51"/>
    </row>
    <row r="272" spans="1:8" ht="18" customHeight="1">
      <c r="A272" s="470"/>
      <c r="B272" s="33"/>
      <c r="C272" s="34"/>
      <c r="D272" s="177"/>
      <c r="E272" s="93"/>
      <c r="F272" s="96"/>
      <c r="G272" s="51"/>
    </row>
    <row r="273" spans="1:7" ht="18" customHeight="1">
      <c r="A273" s="470"/>
      <c r="B273" s="33"/>
      <c r="C273" s="34"/>
      <c r="D273" s="177"/>
      <c r="E273" s="93"/>
      <c r="F273" s="96"/>
      <c r="G273" s="51"/>
    </row>
    <row r="274" spans="1:7" ht="18" customHeight="1">
      <c r="A274" s="470"/>
      <c r="B274" s="33"/>
      <c r="C274" s="34"/>
      <c r="D274" s="177"/>
      <c r="E274" s="93"/>
      <c r="F274" s="96"/>
      <c r="G274" s="51"/>
    </row>
    <row r="275" spans="1:7" ht="18" customHeight="1">
      <c r="A275" s="470"/>
      <c r="B275" s="33"/>
      <c r="C275" s="34"/>
      <c r="D275" s="177"/>
      <c r="E275" s="93"/>
      <c r="F275" s="96"/>
      <c r="G275" s="51"/>
    </row>
    <row r="276" spans="1:7" ht="18" customHeight="1">
      <c r="A276" s="470"/>
      <c r="B276" s="33"/>
      <c r="C276" s="34"/>
      <c r="D276" s="177"/>
      <c r="E276" s="93"/>
      <c r="F276" s="96"/>
      <c r="G276" s="51"/>
    </row>
    <row r="277" spans="1:7" ht="18" customHeight="1">
      <c r="A277" s="470"/>
      <c r="B277" s="33"/>
      <c r="C277" s="34"/>
      <c r="D277" s="177"/>
      <c r="E277" s="93"/>
      <c r="F277" s="96"/>
      <c r="G277" s="51"/>
    </row>
    <row r="278" spans="1:7" ht="18" customHeight="1">
      <c r="A278" s="470"/>
      <c r="B278" s="33"/>
      <c r="C278" s="34"/>
      <c r="D278" s="177"/>
      <c r="E278" s="93"/>
      <c r="F278" s="96"/>
      <c r="G278" s="51"/>
    </row>
    <row r="279" spans="1:7" ht="18" customHeight="1">
      <c r="A279" s="470"/>
      <c r="B279" s="33"/>
      <c r="C279" s="34"/>
      <c r="D279" s="177"/>
      <c r="E279" s="93"/>
      <c r="F279" s="96"/>
      <c r="G279" s="51"/>
    </row>
    <row r="280" spans="1:7" ht="18" customHeight="1">
      <c r="A280" s="470"/>
      <c r="B280" s="33"/>
      <c r="C280" s="34"/>
      <c r="D280" s="177"/>
      <c r="E280" s="93"/>
      <c r="F280" s="96"/>
      <c r="G280" s="51"/>
    </row>
    <row r="281" spans="1:7" ht="18" customHeight="1">
      <c r="A281" s="470"/>
      <c r="B281" s="33"/>
      <c r="C281" s="34"/>
      <c r="D281" s="177"/>
      <c r="E281" s="93"/>
      <c r="F281" s="96"/>
      <c r="G281" s="51"/>
    </row>
    <row r="282" spans="1:7" ht="18" customHeight="1">
      <c r="A282" s="470"/>
      <c r="B282" s="33"/>
      <c r="C282" s="34"/>
      <c r="D282" s="177"/>
      <c r="E282" s="93"/>
      <c r="F282" s="96"/>
      <c r="G282" s="51"/>
    </row>
    <row r="283" spans="1:7" ht="18" customHeight="1">
      <c r="A283" s="470"/>
      <c r="B283" s="33"/>
      <c r="C283" s="34"/>
      <c r="D283" s="177"/>
      <c r="E283" s="93"/>
      <c r="F283" s="96"/>
      <c r="G283" s="51"/>
    </row>
    <row r="284" spans="1:7" ht="18" customHeight="1">
      <c r="A284" s="470"/>
      <c r="B284" s="33"/>
      <c r="C284" s="34"/>
      <c r="D284" s="177"/>
      <c r="E284" s="93"/>
      <c r="F284" s="96"/>
      <c r="G284" s="51"/>
    </row>
    <row r="285" spans="1:7" ht="18" customHeight="1">
      <c r="A285" s="470"/>
      <c r="B285" s="33"/>
      <c r="C285" s="34"/>
      <c r="D285" s="177"/>
      <c r="E285" s="93"/>
      <c r="F285" s="96"/>
      <c r="G285" s="51"/>
    </row>
    <row r="286" spans="1:7" ht="18" customHeight="1">
      <c r="A286" s="470"/>
      <c r="B286" s="33"/>
      <c r="C286" s="34"/>
      <c r="D286" s="177"/>
      <c r="E286" s="93"/>
      <c r="F286" s="96"/>
      <c r="G286" s="51"/>
    </row>
    <row r="287" spans="1:7" s="15" customFormat="1" ht="54.95" customHeight="1">
      <c r="A287" s="704" t="s">
        <v>2544</v>
      </c>
      <c r="B287" s="691"/>
      <c r="C287" s="705"/>
      <c r="D287" s="705"/>
      <c r="E287" s="705"/>
      <c r="F287" s="705"/>
      <c r="G287" s="705"/>
    </row>
    <row r="288" spans="1:7" s="10" customFormat="1" ht="24.95" customHeight="1">
      <c r="A288" s="731" t="s">
        <v>2545</v>
      </c>
      <c r="B288" s="731"/>
      <c r="C288" s="731"/>
      <c r="D288" s="731"/>
      <c r="E288" s="731"/>
      <c r="F288" s="731"/>
      <c r="G288" s="731"/>
    </row>
    <row r="289" spans="1:8" s="10" customFormat="1" ht="35.1" customHeight="1">
      <c r="A289" s="732" t="s">
        <v>2607</v>
      </c>
      <c r="B289" s="732"/>
      <c r="C289" s="732"/>
      <c r="D289" s="732"/>
      <c r="E289" s="732"/>
      <c r="F289" s="732"/>
      <c r="G289" s="732"/>
    </row>
    <row r="290" spans="1:8" ht="15" customHeight="1">
      <c r="A290" s="6"/>
      <c r="B290" s="6"/>
      <c r="C290" s="6"/>
      <c r="D290" s="6"/>
      <c r="E290" s="6"/>
      <c r="F290" s="179"/>
      <c r="G290" s="202" t="s">
        <v>2612</v>
      </c>
      <c r="H290" s="196" t="s">
        <v>2608</v>
      </c>
    </row>
    <row r="291" spans="1:8" s="8" customFormat="1" ht="30" customHeight="1">
      <c r="A291" s="195" t="s">
        <v>20</v>
      </c>
      <c r="B291" s="450" t="s">
        <v>5</v>
      </c>
      <c r="C291" s="694" t="s">
        <v>23</v>
      </c>
      <c r="D291" s="695"/>
      <c r="E291" s="195" t="s">
        <v>24</v>
      </c>
      <c r="F291" s="195" t="s">
        <v>25</v>
      </c>
      <c r="G291" s="195" t="s">
        <v>26</v>
      </c>
      <c r="H291" s="195" t="s">
        <v>245</v>
      </c>
    </row>
    <row r="292" spans="1:8" s="10" customFormat="1" ht="30" customHeight="1">
      <c r="A292" s="43">
        <v>1</v>
      </c>
      <c r="B292" s="49" t="s">
        <v>2546</v>
      </c>
      <c r="C292" s="82" t="s">
        <v>2547</v>
      </c>
      <c r="D292" s="83" t="s">
        <v>184</v>
      </c>
      <c r="E292" s="41" t="s">
        <v>2548</v>
      </c>
      <c r="F292" s="66" t="s">
        <v>1690</v>
      </c>
      <c r="G292" s="44" t="s">
        <v>2549</v>
      </c>
      <c r="H292" s="36" t="s">
        <v>246</v>
      </c>
    </row>
    <row r="293" spans="1:8" s="10" customFormat="1" ht="30" customHeight="1">
      <c r="A293" s="43">
        <v>2</v>
      </c>
      <c r="B293" s="49" t="s">
        <v>2550</v>
      </c>
      <c r="C293" s="231" t="s">
        <v>2551</v>
      </c>
      <c r="D293" s="232" t="s">
        <v>46</v>
      </c>
      <c r="E293" s="41" t="s">
        <v>2554</v>
      </c>
      <c r="F293" s="66" t="s">
        <v>2555</v>
      </c>
      <c r="G293" s="44" t="s">
        <v>2556</v>
      </c>
      <c r="H293" s="36" t="s">
        <v>247</v>
      </c>
    </row>
    <row r="294" spans="1:8" s="10" customFormat="1" ht="30" customHeight="1">
      <c r="A294" s="43">
        <v>3</v>
      </c>
      <c r="B294" s="49" t="s">
        <v>2552</v>
      </c>
      <c r="C294" s="231" t="s">
        <v>2553</v>
      </c>
      <c r="D294" s="232" t="s">
        <v>70</v>
      </c>
      <c r="E294" s="41" t="s">
        <v>2554</v>
      </c>
      <c r="F294" s="66" t="s">
        <v>2555</v>
      </c>
      <c r="G294" s="573" t="s">
        <v>5131</v>
      </c>
      <c r="H294" s="36" t="s">
        <v>247</v>
      </c>
    </row>
    <row r="295" spans="1:8" s="10" customFormat="1" ht="30" customHeight="1">
      <c r="A295" s="699" t="s">
        <v>28</v>
      </c>
      <c r="B295" s="700"/>
      <c r="C295" s="700"/>
      <c r="D295" s="182">
        <f>A294</f>
        <v>3</v>
      </c>
      <c r="E295" s="451" t="s">
        <v>231</v>
      </c>
      <c r="F295" s="733" t="s">
        <v>236</v>
      </c>
      <c r="G295" s="734"/>
    </row>
    <row r="296" spans="1:8" ht="30" customHeight="1">
      <c r="A296" s="449"/>
      <c r="B296" s="27"/>
      <c r="C296" s="28"/>
      <c r="D296" s="176"/>
      <c r="E296" s="87" t="s">
        <v>85</v>
      </c>
      <c r="F296" s="88"/>
      <c r="G296" s="88"/>
    </row>
    <row r="297" spans="1:8" ht="18" customHeight="1">
      <c r="A297" s="449"/>
      <c r="B297" s="33"/>
      <c r="C297" s="34"/>
      <c r="D297" s="177"/>
      <c r="E297" s="93"/>
      <c r="F297" s="96"/>
      <c r="G297" s="51"/>
    </row>
    <row r="298" spans="1:8" ht="18" customHeight="1">
      <c r="A298" s="449"/>
      <c r="B298" s="33"/>
      <c r="C298" s="34"/>
      <c r="D298" s="177"/>
      <c r="E298" s="93"/>
      <c r="F298" s="96"/>
      <c r="G298" s="51"/>
    </row>
    <row r="299" spans="1:8" ht="18" customHeight="1">
      <c r="A299" s="449"/>
      <c r="B299" s="33"/>
      <c r="C299" s="34"/>
      <c r="D299" s="177"/>
      <c r="E299" s="93"/>
      <c r="F299" s="96"/>
      <c r="G299" s="51"/>
    </row>
    <row r="300" spans="1:8" ht="18" customHeight="1">
      <c r="A300" s="449"/>
      <c r="B300" s="33"/>
      <c r="C300" s="34"/>
      <c r="D300" s="177"/>
      <c r="E300" s="93"/>
      <c r="F300" s="96"/>
      <c r="G300" s="51"/>
    </row>
    <row r="301" spans="1:8" ht="18" customHeight="1">
      <c r="A301" s="449"/>
      <c r="B301" s="33"/>
      <c r="C301" s="34"/>
      <c r="D301" s="177"/>
      <c r="E301" s="93"/>
      <c r="F301" s="96"/>
      <c r="G301" s="51"/>
    </row>
    <row r="302" spans="1:8" ht="18" customHeight="1">
      <c r="A302" s="449"/>
      <c r="B302" s="33"/>
      <c r="C302" s="34"/>
      <c r="D302" s="177"/>
      <c r="E302" s="93"/>
      <c r="F302" s="96"/>
      <c r="G302" s="51"/>
    </row>
    <row r="303" spans="1:8" ht="18" customHeight="1">
      <c r="A303" s="449"/>
      <c r="B303" s="33"/>
      <c r="C303" s="34"/>
      <c r="D303" s="177"/>
      <c r="E303" s="93"/>
      <c r="F303" s="96"/>
      <c r="G303" s="51"/>
    </row>
    <row r="304" spans="1:8" ht="18" customHeight="1">
      <c r="A304" s="449"/>
      <c r="B304" s="33"/>
      <c r="C304" s="34"/>
      <c r="D304" s="177"/>
      <c r="E304" s="93"/>
      <c r="F304" s="96"/>
      <c r="G304" s="51"/>
    </row>
    <row r="305" spans="1:7" ht="18" customHeight="1">
      <c r="A305" s="449"/>
      <c r="B305" s="33"/>
      <c r="C305" s="34"/>
      <c r="D305" s="177"/>
      <c r="E305" s="93"/>
      <c r="F305" s="96"/>
      <c r="G305" s="51"/>
    </row>
    <row r="306" spans="1:7" ht="18" customHeight="1">
      <c r="A306" s="449"/>
      <c r="B306" s="33"/>
      <c r="C306" s="34"/>
      <c r="D306" s="177"/>
      <c r="E306" s="93"/>
      <c r="F306" s="96"/>
      <c r="G306" s="51"/>
    </row>
    <row r="307" spans="1:7" ht="18" customHeight="1">
      <c r="A307" s="449"/>
      <c r="B307" s="33"/>
      <c r="C307" s="34"/>
      <c r="D307" s="177"/>
      <c r="E307" s="93"/>
      <c r="F307" s="96"/>
      <c r="G307" s="51"/>
    </row>
    <row r="308" spans="1:7" ht="18" customHeight="1">
      <c r="A308" s="449"/>
      <c r="B308" s="33"/>
      <c r="C308" s="34"/>
      <c r="D308" s="177"/>
      <c r="E308" s="93"/>
      <c r="F308" s="96"/>
      <c r="G308" s="51"/>
    </row>
    <row r="309" spans="1:7" ht="18" customHeight="1">
      <c r="A309" s="449"/>
      <c r="B309" s="33"/>
      <c r="C309" s="34"/>
      <c r="D309" s="177"/>
      <c r="E309" s="93"/>
      <c r="F309" s="96"/>
      <c r="G309" s="51"/>
    </row>
    <row r="310" spans="1:7" ht="18" customHeight="1">
      <c r="A310" s="449"/>
      <c r="B310" s="33"/>
      <c r="C310" s="34"/>
      <c r="D310" s="177"/>
      <c r="E310" s="93"/>
      <c r="F310" s="96"/>
      <c r="G310" s="51"/>
    </row>
    <row r="311" spans="1:7" ht="18" customHeight="1">
      <c r="A311" s="449"/>
      <c r="B311" s="33"/>
      <c r="C311" s="34"/>
      <c r="D311" s="177"/>
      <c r="E311" s="93"/>
      <c r="F311" s="96"/>
      <c r="G311" s="51"/>
    </row>
    <row r="312" spans="1:7" ht="18" customHeight="1">
      <c r="A312" s="449"/>
      <c r="B312" s="33"/>
      <c r="C312" s="34"/>
      <c r="D312" s="177"/>
      <c r="E312" s="93"/>
      <c r="F312" s="96"/>
      <c r="G312" s="51"/>
    </row>
    <row r="313" spans="1:7" ht="18" customHeight="1">
      <c r="A313" s="449"/>
      <c r="B313" s="33"/>
      <c r="C313" s="34"/>
      <c r="D313" s="177"/>
      <c r="E313" s="93"/>
      <c r="F313" s="96"/>
      <c r="G313" s="51"/>
    </row>
    <row r="314" spans="1:7" ht="18" customHeight="1">
      <c r="A314" s="449"/>
      <c r="B314" s="33"/>
      <c r="C314" s="34"/>
      <c r="D314" s="177"/>
      <c r="E314" s="93"/>
      <c r="F314" s="96"/>
      <c r="G314" s="51"/>
    </row>
    <row r="315" spans="1:7" ht="18" customHeight="1">
      <c r="A315" s="449"/>
      <c r="B315" s="33"/>
      <c r="C315" s="34"/>
      <c r="D315" s="177"/>
      <c r="E315" s="93"/>
      <c r="F315" s="96"/>
      <c r="G315" s="51"/>
    </row>
    <row r="316" spans="1:7" ht="18" customHeight="1">
      <c r="A316" s="449"/>
      <c r="B316" s="33"/>
      <c r="C316" s="34"/>
      <c r="D316" s="177"/>
      <c r="E316" s="93"/>
      <c r="F316" s="96"/>
      <c r="G316" s="51"/>
    </row>
    <row r="317" spans="1:7" ht="18" customHeight="1">
      <c r="A317" s="449"/>
      <c r="B317" s="33"/>
      <c r="C317" s="34"/>
      <c r="D317" s="177"/>
      <c r="E317" s="93"/>
      <c r="F317" s="96"/>
      <c r="G317" s="51"/>
    </row>
    <row r="318" spans="1:7" ht="18" customHeight="1">
      <c r="A318" s="449"/>
      <c r="B318" s="33"/>
      <c r="C318" s="34"/>
      <c r="D318" s="177"/>
      <c r="E318" s="93"/>
      <c r="F318" s="96"/>
      <c r="G318" s="51"/>
    </row>
    <row r="319" spans="1:7" ht="18" customHeight="1">
      <c r="A319" s="449"/>
      <c r="B319" s="33"/>
      <c r="C319" s="34"/>
      <c r="D319" s="177"/>
      <c r="E319" s="93"/>
      <c r="F319" s="96"/>
      <c r="G319" s="51"/>
    </row>
    <row r="320" spans="1:7" ht="18" customHeight="1">
      <c r="A320" s="449"/>
      <c r="B320" s="33"/>
      <c r="C320" s="34"/>
      <c r="D320" s="177"/>
      <c r="E320" s="93"/>
      <c r="F320" s="96"/>
      <c r="G320" s="51"/>
    </row>
    <row r="321" spans="1:8" ht="18" customHeight="1">
      <c r="A321" s="449"/>
      <c r="B321" s="33"/>
      <c r="C321" s="34"/>
      <c r="D321" s="177"/>
      <c r="E321" s="93"/>
      <c r="F321" s="96"/>
      <c r="G321" s="51"/>
    </row>
    <row r="322" spans="1:8" ht="18" customHeight="1">
      <c r="A322" s="449"/>
      <c r="B322" s="33"/>
      <c r="C322" s="34"/>
      <c r="D322" s="177"/>
      <c r="E322" s="93"/>
      <c r="F322" s="96"/>
      <c r="G322" s="51"/>
    </row>
    <row r="323" spans="1:8" ht="18" customHeight="1">
      <c r="A323" s="449"/>
      <c r="B323" s="33"/>
      <c r="C323" s="34"/>
      <c r="D323" s="177"/>
      <c r="E323" s="93"/>
      <c r="F323" s="96"/>
      <c r="G323" s="51"/>
    </row>
    <row r="324" spans="1:8" ht="18" customHeight="1">
      <c r="A324" s="449"/>
      <c r="B324" s="33"/>
      <c r="C324" s="34"/>
      <c r="D324" s="177"/>
      <c r="E324" s="93"/>
      <c r="F324" s="96"/>
      <c r="G324" s="51"/>
    </row>
    <row r="325" spans="1:8" s="15" customFormat="1" ht="54.95" customHeight="1">
      <c r="A325" s="704" t="s">
        <v>1617</v>
      </c>
      <c r="B325" s="691"/>
      <c r="C325" s="705"/>
      <c r="D325" s="705"/>
      <c r="E325" s="705"/>
      <c r="F325" s="705"/>
      <c r="G325" s="705"/>
    </row>
    <row r="326" spans="1:8" s="10" customFormat="1" ht="24.95" customHeight="1">
      <c r="A326" s="731" t="s">
        <v>1696</v>
      </c>
      <c r="B326" s="731"/>
      <c r="C326" s="731"/>
      <c r="D326" s="731"/>
      <c r="E326" s="731"/>
      <c r="F326" s="731"/>
      <c r="G326" s="731"/>
    </row>
    <row r="327" spans="1:8" s="10" customFormat="1" ht="35.1" customHeight="1">
      <c r="A327" s="732" t="s">
        <v>1736</v>
      </c>
      <c r="B327" s="732"/>
      <c r="C327" s="732"/>
      <c r="D327" s="732"/>
      <c r="E327" s="732"/>
      <c r="F327" s="732"/>
      <c r="G327" s="732"/>
    </row>
    <row r="328" spans="1:8" ht="15" customHeight="1">
      <c r="A328" s="6"/>
      <c r="B328" s="6"/>
      <c r="C328" s="6"/>
      <c r="D328" s="6"/>
      <c r="E328" s="6"/>
      <c r="F328" s="179"/>
      <c r="G328" s="202" t="s">
        <v>1737</v>
      </c>
      <c r="H328" s="196"/>
    </row>
    <row r="329" spans="1:8" s="8" customFormat="1" ht="24.95" customHeight="1">
      <c r="A329" s="195" t="s">
        <v>20</v>
      </c>
      <c r="B329" s="371" t="s">
        <v>5</v>
      </c>
      <c r="C329" s="694" t="s">
        <v>23</v>
      </c>
      <c r="D329" s="695"/>
      <c r="E329" s="195" t="s">
        <v>24</v>
      </c>
      <c r="F329" s="195" t="s">
        <v>25</v>
      </c>
      <c r="G329" s="195" t="s">
        <v>26</v>
      </c>
      <c r="H329" s="195" t="s">
        <v>245</v>
      </c>
    </row>
    <row r="330" spans="1:8" s="10" customFormat="1" ht="24.95" customHeight="1">
      <c r="A330" s="43">
        <v>1</v>
      </c>
      <c r="B330" s="49" t="s">
        <v>1618</v>
      </c>
      <c r="C330" s="231" t="s">
        <v>76</v>
      </c>
      <c r="D330" s="232" t="s">
        <v>1619</v>
      </c>
      <c r="E330" s="41" t="s">
        <v>1640</v>
      </c>
      <c r="F330" s="66" t="s">
        <v>928</v>
      </c>
      <c r="G330" s="4" t="s">
        <v>1735</v>
      </c>
      <c r="H330" s="36" t="s">
        <v>246</v>
      </c>
    </row>
    <row r="331" spans="1:8" s="10" customFormat="1" ht="24.95" customHeight="1">
      <c r="A331" s="43">
        <v>2</v>
      </c>
      <c r="B331" s="49" t="s">
        <v>1620</v>
      </c>
      <c r="C331" s="231" t="s">
        <v>185</v>
      </c>
      <c r="D331" s="232" t="s">
        <v>152</v>
      </c>
      <c r="E331" s="41" t="s">
        <v>1640</v>
      </c>
      <c r="F331" s="66" t="s">
        <v>928</v>
      </c>
      <c r="G331" s="43"/>
      <c r="H331" s="36" t="s">
        <v>246</v>
      </c>
    </row>
    <row r="332" spans="1:8" s="10" customFormat="1" ht="24.95" customHeight="1">
      <c r="A332" s="43">
        <v>3</v>
      </c>
      <c r="B332" s="49" t="s">
        <v>1621</v>
      </c>
      <c r="C332" s="231" t="s">
        <v>54</v>
      </c>
      <c r="D332" s="232" t="s">
        <v>1622</v>
      </c>
      <c r="E332" s="41" t="s">
        <v>1640</v>
      </c>
      <c r="F332" s="66" t="s">
        <v>928</v>
      </c>
      <c r="G332" s="43"/>
      <c r="H332" s="36" t="s">
        <v>246</v>
      </c>
    </row>
    <row r="333" spans="1:8" s="10" customFormat="1" ht="24.95" customHeight="1">
      <c r="A333" s="43">
        <v>4</v>
      </c>
      <c r="B333" s="49" t="s">
        <v>1623</v>
      </c>
      <c r="C333" s="231" t="s">
        <v>1624</v>
      </c>
      <c r="D333" s="232" t="s">
        <v>70</v>
      </c>
      <c r="E333" s="41" t="s">
        <v>1640</v>
      </c>
      <c r="F333" s="66" t="s">
        <v>928</v>
      </c>
      <c r="G333" s="92"/>
      <c r="H333" s="36" t="s">
        <v>246</v>
      </c>
    </row>
    <row r="334" spans="1:8" s="10" customFormat="1" ht="24.95" customHeight="1">
      <c r="A334" s="43">
        <v>5</v>
      </c>
      <c r="B334" s="49" t="s">
        <v>1625</v>
      </c>
      <c r="C334" s="231" t="s">
        <v>65</v>
      </c>
      <c r="D334" s="232" t="s">
        <v>9</v>
      </c>
      <c r="E334" s="41" t="s">
        <v>1640</v>
      </c>
      <c r="F334" s="66" t="s">
        <v>928</v>
      </c>
      <c r="G334" s="92"/>
      <c r="H334" s="36" t="s">
        <v>246</v>
      </c>
    </row>
    <row r="335" spans="1:8" s="10" customFormat="1" ht="24.95" customHeight="1">
      <c r="A335" s="43">
        <v>6</v>
      </c>
      <c r="B335" s="49" t="s">
        <v>1626</v>
      </c>
      <c r="C335" s="231" t="s">
        <v>381</v>
      </c>
      <c r="D335" s="232" t="s">
        <v>133</v>
      </c>
      <c r="E335" s="41" t="s">
        <v>1640</v>
      </c>
      <c r="F335" s="66" t="s">
        <v>928</v>
      </c>
      <c r="G335" s="44"/>
      <c r="H335" s="36" t="s">
        <v>246</v>
      </c>
    </row>
    <row r="336" spans="1:8" s="10" customFormat="1" ht="24.95" customHeight="1">
      <c r="A336" s="43">
        <v>7</v>
      </c>
      <c r="B336" s="49" t="s">
        <v>1627</v>
      </c>
      <c r="C336" s="231" t="s">
        <v>314</v>
      </c>
      <c r="D336" s="232" t="s">
        <v>10</v>
      </c>
      <c r="E336" s="41" t="s">
        <v>1640</v>
      </c>
      <c r="F336" s="66" t="s">
        <v>928</v>
      </c>
      <c r="G336" s="43"/>
      <c r="H336" s="36" t="s">
        <v>246</v>
      </c>
    </row>
    <row r="337" spans="1:8" s="10" customFormat="1" ht="24.95" customHeight="1">
      <c r="A337" s="43">
        <v>8</v>
      </c>
      <c r="B337" s="49" t="s">
        <v>1628</v>
      </c>
      <c r="C337" s="231" t="s">
        <v>68</v>
      </c>
      <c r="D337" s="232" t="s">
        <v>107</v>
      </c>
      <c r="E337" s="41" t="s">
        <v>1640</v>
      </c>
      <c r="F337" s="66" t="s">
        <v>928</v>
      </c>
      <c r="G337" s="43"/>
      <c r="H337" s="36" t="s">
        <v>246</v>
      </c>
    </row>
    <row r="338" spans="1:8" s="10" customFormat="1" ht="24.95" customHeight="1">
      <c r="A338" s="43">
        <v>9</v>
      </c>
      <c r="B338" s="49" t="s">
        <v>1629</v>
      </c>
      <c r="C338" s="231" t="s">
        <v>183</v>
      </c>
      <c r="D338" s="232" t="s">
        <v>131</v>
      </c>
      <c r="E338" s="41" t="s">
        <v>1640</v>
      </c>
      <c r="F338" s="66" t="s">
        <v>928</v>
      </c>
      <c r="G338" s="43"/>
      <c r="H338" s="36" t="s">
        <v>246</v>
      </c>
    </row>
    <row r="339" spans="1:8" s="10" customFormat="1" ht="24.95" customHeight="1">
      <c r="A339" s="43">
        <v>10</v>
      </c>
      <c r="B339" s="49" t="s">
        <v>1630</v>
      </c>
      <c r="C339" s="231" t="s">
        <v>1631</v>
      </c>
      <c r="D339" s="232" t="s">
        <v>171</v>
      </c>
      <c r="E339" s="41" t="s">
        <v>1640</v>
      </c>
      <c r="F339" s="66" t="s">
        <v>928</v>
      </c>
      <c r="G339" s="43"/>
      <c r="H339" s="36" t="s">
        <v>246</v>
      </c>
    </row>
    <row r="340" spans="1:8" s="10" customFormat="1" ht="24.95" customHeight="1">
      <c r="A340" s="43">
        <v>11</v>
      </c>
      <c r="B340" s="49" t="s">
        <v>1632</v>
      </c>
      <c r="C340" s="231" t="s">
        <v>1633</v>
      </c>
      <c r="D340" s="232" t="s">
        <v>84</v>
      </c>
      <c r="E340" s="41" t="s">
        <v>1640</v>
      </c>
      <c r="F340" s="66" t="s">
        <v>928</v>
      </c>
      <c r="G340" s="43"/>
      <c r="H340" s="36" t="s">
        <v>246</v>
      </c>
    </row>
    <row r="341" spans="1:8" s="10" customFormat="1" ht="24.95" customHeight="1">
      <c r="A341" s="43">
        <v>12</v>
      </c>
      <c r="B341" s="67" t="s">
        <v>1634</v>
      </c>
      <c r="C341" s="236" t="s">
        <v>1635</v>
      </c>
      <c r="D341" s="237" t="s">
        <v>104</v>
      </c>
      <c r="E341" s="41" t="s">
        <v>1640</v>
      </c>
      <c r="F341" s="66" t="s">
        <v>928</v>
      </c>
      <c r="G341" s="103" t="s">
        <v>2065</v>
      </c>
      <c r="H341" s="36" t="s">
        <v>246</v>
      </c>
    </row>
    <row r="342" spans="1:8" s="8" customFormat="1" ht="24.95" customHeight="1">
      <c r="A342" s="43">
        <v>13</v>
      </c>
      <c r="B342" s="49" t="s">
        <v>1636</v>
      </c>
      <c r="C342" s="231" t="s">
        <v>54</v>
      </c>
      <c r="D342" s="232" t="s">
        <v>50</v>
      </c>
      <c r="E342" s="41" t="s">
        <v>1640</v>
      </c>
      <c r="F342" s="66" t="s">
        <v>928</v>
      </c>
      <c r="G342" s="52"/>
      <c r="H342" s="36" t="s">
        <v>246</v>
      </c>
    </row>
    <row r="343" spans="1:8" s="10" customFormat="1" ht="24.95" customHeight="1">
      <c r="A343" s="43">
        <v>14</v>
      </c>
      <c r="B343" s="49" t="s">
        <v>1637</v>
      </c>
      <c r="C343" s="231" t="s">
        <v>1638</v>
      </c>
      <c r="D343" s="232" t="s">
        <v>385</v>
      </c>
      <c r="E343" s="41" t="s">
        <v>1640</v>
      </c>
      <c r="F343" s="66" t="s">
        <v>928</v>
      </c>
      <c r="G343" s="43"/>
      <c r="H343" s="36" t="s">
        <v>246</v>
      </c>
    </row>
    <row r="344" spans="1:8" s="8" customFormat="1" ht="24.95" customHeight="1">
      <c r="A344" s="43">
        <v>15</v>
      </c>
      <c r="B344" s="49" t="s">
        <v>1639</v>
      </c>
      <c r="C344" s="231" t="s">
        <v>176</v>
      </c>
      <c r="D344" s="232" t="s">
        <v>64</v>
      </c>
      <c r="E344" s="41" t="s">
        <v>1640</v>
      </c>
      <c r="F344" s="66" t="s">
        <v>928</v>
      </c>
      <c r="G344" s="52"/>
      <c r="H344" s="36" t="s">
        <v>246</v>
      </c>
    </row>
    <row r="345" spans="1:8" s="10" customFormat="1" ht="24.95" customHeight="1">
      <c r="A345" s="699" t="s">
        <v>28</v>
      </c>
      <c r="B345" s="700"/>
      <c r="C345" s="700"/>
      <c r="D345" s="182">
        <f>A344</f>
        <v>15</v>
      </c>
      <c r="E345" s="372" t="s">
        <v>231</v>
      </c>
      <c r="F345" s="733" t="s">
        <v>236</v>
      </c>
      <c r="G345" s="734"/>
    </row>
    <row r="346" spans="1:8" ht="24.95" customHeight="1">
      <c r="A346" s="370"/>
      <c r="B346" s="27"/>
      <c r="C346" s="28"/>
      <c r="D346" s="176">
        <f>D345-1</f>
        <v>14</v>
      </c>
      <c r="E346" s="87" t="s">
        <v>85</v>
      </c>
      <c r="F346" s="88"/>
      <c r="G346" s="88"/>
    </row>
    <row r="347" spans="1:8" ht="18" customHeight="1">
      <c r="A347" s="370"/>
      <c r="B347" s="33"/>
      <c r="C347" s="34"/>
      <c r="D347" s="177"/>
      <c r="E347" s="93"/>
      <c r="F347" s="96"/>
      <c r="G347" s="51"/>
    </row>
    <row r="348" spans="1:8" ht="18" customHeight="1">
      <c r="A348" s="370"/>
      <c r="B348" s="33"/>
      <c r="C348" s="34"/>
      <c r="D348" s="177"/>
      <c r="E348" s="93"/>
      <c r="F348" s="96"/>
      <c r="G348" s="51"/>
    </row>
    <row r="349" spans="1:8" ht="18" customHeight="1">
      <c r="A349" s="370"/>
      <c r="B349" s="33"/>
      <c r="C349" s="34"/>
      <c r="D349" s="177"/>
      <c r="E349" s="93"/>
      <c r="F349" s="96"/>
      <c r="G349" s="51"/>
    </row>
    <row r="350" spans="1:8" ht="18" customHeight="1">
      <c r="A350" s="370"/>
      <c r="B350" s="33"/>
      <c r="C350" s="34"/>
      <c r="D350" s="177"/>
      <c r="E350" s="93"/>
      <c r="F350" s="96"/>
      <c r="G350" s="51"/>
    </row>
    <row r="351" spans="1:8" ht="18" customHeight="1">
      <c r="A351" s="370"/>
      <c r="B351" s="33"/>
      <c r="C351" s="34"/>
      <c r="D351" s="177"/>
      <c r="E351" s="93"/>
      <c r="F351" s="96"/>
      <c r="G351" s="51"/>
    </row>
    <row r="352" spans="1:8" ht="18" customHeight="1">
      <c r="A352" s="370"/>
      <c r="B352" s="33"/>
      <c r="C352" s="34"/>
      <c r="D352" s="177"/>
      <c r="E352" s="93"/>
      <c r="F352" s="96"/>
      <c r="G352" s="51"/>
    </row>
    <row r="353" spans="1:8" ht="18" customHeight="1">
      <c r="A353" s="370"/>
      <c r="B353" s="33"/>
      <c r="C353" s="34"/>
      <c r="D353" s="177"/>
      <c r="E353" s="93"/>
      <c r="F353" s="96"/>
      <c r="G353" s="51"/>
    </row>
    <row r="354" spans="1:8" ht="18" customHeight="1">
      <c r="A354" s="370"/>
      <c r="B354" s="33"/>
      <c r="C354" s="34"/>
      <c r="D354" s="177"/>
      <c r="E354" s="93"/>
      <c r="F354" s="96"/>
      <c r="G354" s="51"/>
    </row>
    <row r="355" spans="1:8" ht="18" customHeight="1">
      <c r="A355" s="370"/>
      <c r="B355" s="33"/>
      <c r="C355" s="34"/>
      <c r="D355" s="177"/>
      <c r="E355" s="93"/>
      <c r="F355" s="96"/>
      <c r="G355" s="51"/>
    </row>
    <row r="356" spans="1:8" ht="18" customHeight="1">
      <c r="A356" s="370"/>
      <c r="B356" s="33"/>
      <c r="C356" s="34"/>
      <c r="D356" s="177"/>
      <c r="E356" s="93"/>
      <c r="F356" s="96"/>
      <c r="G356" s="51"/>
    </row>
    <row r="357" spans="1:8" ht="18" customHeight="1">
      <c r="A357" s="370"/>
      <c r="B357" s="33"/>
      <c r="C357" s="34"/>
      <c r="D357" s="177"/>
      <c r="E357" s="93"/>
      <c r="F357" s="96"/>
      <c r="G357" s="51"/>
    </row>
    <row r="358" spans="1:8" ht="18" customHeight="1">
      <c r="A358" s="370"/>
      <c r="B358" s="33"/>
      <c r="C358" s="34"/>
      <c r="D358" s="177"/>
      <c r="E358" s="93"/>
      <c r="F358" s="96"/>
      <c r="G358" s="51"/>
    </row>
    <row r="359" spans="1:8" ht="18" customHeight="1">
      <c r="A359" s="382"/>
      <c r="B359" s="33"/>
      <c r="C359" s="34"/>
      <c r="D359" s="177"/>
      <c r="E359" s="93"/>
      <c r="F359" s="96"/>
      <c r="G359" s="51"/>
    </row>
    <row r="360" spans="1:8" s="15" customFormat="1" ht="54.95" customHeight="1">
      <c r="A360" s="704" t="s">
        <v>1465</v>
      </c>
      <c r="B360" s="691"/>
      <c r="C360" s="705"/>
      <c r="D360" s="705"/>
      <c r="E360" s="705"/>
      <c r="F360" s="705"/>
      <c r="G360" s="705"/>
    </row>
    <row r="361" spans="1:8" s="10" customFormat="1" ht="24.95" customHeight="1">
      <c r="A361" s="731" t="s">
        <v>227</v>
      </c>
      <c r="B361" s="731"/>
      <c r="C361" s="731"/>
      <c r="D361" s="731"/>
      <c r="E361" s="731"/>
      <c r="F361" s="731"/>
      <c r="G361" s="731"/>
    </row>
    <row r="362" spans="1:8" s="10" customFormat="1" ht="35.1" customHeight="1">
      <c r="A362" s="735" t="s">
        <v>1612</v>
      </c>
      <c r="B362" s="735"/>
      <c r="C362" s="735"/>
      <c r="D362" s="735"/>
      <c r="E362" s="735"/>
      <c r="F362" s="735"/>
      <c r="G362" s="735"/>
    </row>
    <row r="363" spans="1:8" ht="15" customHeight="1">
      <c r="A363" s="6"/>
      <c r="B363" s="6"/>
      <c r="C363" s="6"/>
      <c r="D363" s="6"/>
      <c r="E363" s="6"/>
      <c r="F363" s="179"/>
      <c r="G363" s="202" t="s">
        <v>1614</v>
      </c>
      <c r="H363" s="196"/>
    </row>
    <row r="364" spans="1:8" s="8" customFormat="1" ht="24.95" customHeight="1">
      <c r="A364" s="195" t="s">
        <v>20</v>
      </c>
      <c r="B364" s="353" t="s">
        <v>5</v>
      </c>
      <c r="C364" s="694" t="s">
        <v>23</v>
      </c>
      <c r="D364" s="695"/>
      <c r="E364" s="195" t="s">
        <v>24</v>
      </c>
      <c r="F364" s="195" t="s">
        <v>25</v>
      </c>
      <c r="G364" s="195" t="s">
        <v>26</v>
      </c>
      <c r="H364" s="195" t="s">
        <v>245</v>
      </c>
    </row>
    <row r="365" spans="1:8" s="8" customFormat="1" ht="24.95" customHeight="1">
      <c r="A365" s="195"/>
      <c r="B365" s="694" t="s">
        <v>2</v>
      </c>
      <c r="C365" s="728"/>
      <c r="D365" s="354">
        <f>A368</f>
        <v>3</v>
      </c>
      <c r="E365" s="42"/>
      <c r="F365" s="42"/>
      <c r="G365" s="196" t="s">
        <v>1613</v>
      </c>
      <c r="H365" s="195"/>
    </row>
    <row r="366" spans="1:8" s="10" customFormat="1" ht="24.95" customHeight="1">
      <c r="A366" s="43">
        <v>1</v>
      </c>
      <c r="B366" s="49" t="s">
        <v>1466</v>
      </c>
      <c r="C366" s="231" t="s">
        <v>1467</v>
      </c>
      <c r="D366" s="232" t="s">
        <v>1468</v>
      </c>
      <c r="E366" s="41" t="s">
        <v>1474</v>
      </c>
      <c r="F366" s="66" t="s">
        <v>1245</v>
      </c>
      <c r="G366" s="736" t="s">
        <v>1475</v>
      </c>
      <c r="H366" s="36" t="s">
        <v>248</v>
      </c>
    </row>
    <row r="367" spans="1:8" s="10" customFormat="1" ht="24.95" customHeight="1">
      <c r="A367" s="43">
        <v>2</v>
      </c>
      <c r="B367" s="49" t="s">
        <v>1469</v>
      </c>
      <c r="C367" s="231" t="s">
        <v>1470</v>
      </c>
      <c r="D367" s="232" t="s">
        <v>1471</v>
      </c>
      <c r="E367" s="41" t="s">
        <v>1474</v>
      </c>
      <c r="F367" s="66" t="s">
        <v>1245</v>
      </c>
      <c r="G367" s="737"/>
      <c r="H367" s="36" t="s">
        <v>248</v>
      </c>
    </row>
    <row r="368" spans="1:8" s="10" customFormat="1" ht="24.95" customHeight="1">
      <c r="A368" s="43">
        <v>3</v>
      </c>
      <c r="B368" s="49" t="s">
        <v>1472</v>
      </c>
      <c r="C368" s="231" t="s">
        <v>1473</v>
      </c>
      <c r="D368" s="232" t="s">
        <v>127</v>
      </c>
      <c r="E368" s="41" t="s">
        <v>1474</v>
      </c>
      <c r="F368" s="66" t="s">
        <v>928</v>
      </c>
      <c r="G368" s="738"/>
      <c r="H368" s="36" t="s">
        <v>248</v>
      </c>
    </row>
    <row r="369" spans="1:8" s="8" customFormat="1" ht="24.95" customHeight="1">
      <c r="A369" s="43"/>
      <c r="B369" s="694" t="s">
        <v>3</v>
      </c>
      <c r="C369" s="728"/>
      <c r="D369" s="354">
        <f>A381</f>
        <v>12</v>
      </c>
      <c r="E369" s="42"/>
      <c r="F369" s="42"/>
      <c r="G369" s="196"/>
      <c r="H369" s="195"/>
    </row>
    <row r="370" spans="1:8" s="10" customFormat="1" ht="24.95" customHeight="1">
      <c r="A370" s="43">
        <v>1</v>
      </c>
      <c r="B370" s="49" t="s">
        <v>1580</v>
      </c>
      <c r="C370" s="231" t="s">
        <v>162</v>
      </c>
      <c r="D370" s="232" t="s">
        <v>86</v>
      </c>
      <c r="E370" s="41" t="s">
        <v>1581</v>
      </c>
      <c r="F370" s="66" t="s">
        <v>928</v>
      </c>
      <c r="G370" s="43"/>
      <c r="H370" s="36" t="s">
        <v>247</v>
      </c>
    </row>
    <row r="371" spans="1:8" s="10" customFormat="1" ht="24.95" customHeight="1">
      <c r="A371" s="43">
        <v>2</v>
      </c>
      <c r="B371" s="49" t="s">
        <v>1512</v>
      </c>
      <c r="C371" s="231" t="s">
        <v>1486</v>
      </c>
      <c r="D371" s="232" t="s">
        <v>1513</v>
      </c>
      <c r="E371" s="41" t="s">
        <v>1515</v>
      </c>
      <c r="F371" s="66" t="s">
        <v>846</v>
      </c>
      <c r="G371" s="43"/>
      <c r="H371" s="36" t="s">
        <v>247</v>
      </c>
    </row>
    <row r="372" spans="1:8" s="10" customFormat="1" ht="24.95" customHeight="1">
      <c r="A372" s="43">
        <v>3</v>
      </c>
      <c r="B372" s="49" t="s">
        <v>1514</v>
      </c>
      <c r="C372" s="231" t="s">
        <v>441</v>
      </c>
      <c r="D372" s="232" t="s">
        <v>8</v>
      </c>
      <c r="E372" s="41" t="s">
        <v>1515</v>
      </c>
      <c r="F372" s="66" t="s">
        <v>846</v>
      </c>
      <c r="G372" s="43"/>
      <c r="H372" s="36" t="s">
        <v>247</v>
      </c>
    </row>
    <row r="373" spans="1:8" s="10" customFormat="1" ht="24.95" customHeight="1">
      <c r="A373" s="43">
        <v>4</v>
      </c>
      <c r="B373" s="49" t="s">
        <v>1516</v>
      </c>
      <c r="C373" s="231" t="s">
        <v>1517</v>
      </c>
      <c r="D373" s="232" t="s">
        <v>133</v>
      </c>
      <c r="E373" s="41" t="s">
        <v>1520</v>
      </c>
      <c r="F373" s="66" t="s">
        <v>928</v>
      </c>
      <c r="G373" s="92"/>
      <c r="H373" s="36" t="s">
        <v>248</v>
      </c>
    </row>
    <row r="374" spans="1:8" s="10" customFormat="1" ht="24.95" customHeight="1">
      <c r="A374" s="43">
        <v>5</v>
      </c>
      <c r="B374" s="49" t="s">
        <v>1518</v>
      </c>
      <c r="C374" s="231" t="s">
        <v>1519</v>
      </c>
      <c r="D374" s="232" t="s">
        <v>127</v>
      </c>
      <c r="E374" s="41" t="s">
        <v>1520</v>
      </c>
      <c r="F374" s="66" t="s">
        <v>928</v>
      </c>
      <c r="G374" s="92"/>
      <c r="H374" s="36" t="s">
        <v>248</v>
      </c>
    </row>
    <row r="375" spans="1:8" s="10" customFormat="1" ht="24.95" customHeight="1">
      <c r="A375" s="43">
        <v>6</v>
      </c>
      <c r="B375" s="49" t="s">
        <v>1521</v>
      </c>
      <c r="C375" s="231" t="s">
        <v>402</v>
      </c>
      <c r="D375" s="232" t="s">
        <v>10</v>
      </c>
      <c r="E375" s="41" t="s">
        <v>1524</v>
      </c>
      <c r="F375" s="66" t="s">
        <v>928</v>
      </c>
      <c r="G375" s="44"/>
      <c r="H375" s="36" t="s">
        <v>249</v>
      </c>
    </row>
    <row r="376" spans="1:8" s="10" customFormat="1" ht="24.95" customHeight="1">
      <c r="A376" s="43">
        <v>7</v>
      </c>
      <c r="B376" s="49" t="s">
        <v>1522</v>
      </c>
      <c r="C376" s="231" t="s">
        <v>1523</v>
      </c>
      <c r="D376" s="232" t="s">
        <v>13</v>
      </c>
      <c r="E376" s="41" t="s">
        <v>1524</v>
      </c>
      <c r="F376" s="66" t="s">
        <v>928</v>
      </c>
      <c r="G376" s="43"/>
      <c r="H376" s="36" t="s">
        <v>249</v>
      </c>
    </row>
    <row r="377" spans="1:8" s="10" customFormat="1" ht="24.95" customHeight="1">
      <c r="A377" s="43">
        <v>8</v>
      </c>
      <c r="B377" s="49" t="s">
        <v>1525</v>
      </c>
      <c r="C377" s="231" t="s">
        <v>68</v>
      </c>
      <c r="D377" s="232" t="s">
        <v>60</v>
      </c>
      <c r="E377" s="41" t="s">
        <v>1527</v>
      </c>
      <c r="F377" s="66" t="s">
        <v>928</v>
      </c>
      <c r="G377" s="43"/>
      <c r="H377" s="36" t="s">
        <v>249</v>
      </c>
    </row>
    <row r="378" spans="1:8" s="10" customFormat="1" ht="24.95" customHeight="1">
      <c r="A378" s="43">
        <v>9</v>
      </c>
      <c r="B378" s="49" t="s">
        <v>1526</v>
      </c>
      <c r="C378" s="231" t="s">
        <v>180</v>
      </c>
      <c r="D378" s="232" t="s">
        <v>82</v>
      </c>
      <c r="E378" s="41" t="s">
        <v>1527</v>
      </c>
      <c r="F378" s="66" t="s">
        <v>928</v>
      </c>
      <c r="G378" s="43"/>
      <c r="H378" s="36" t="s">
        <v>249</v>
      </c>
    </row>
    <row r="379" spans="1:8" s="8" customFormat="1" ht="24.95" customHeight="1">
      <c r="A379" s="43">
        <v>10</v>
      </c>
      <c r="B379" s="49" t="s">
        <v>1509</v>
      </c>
      <c r="C379" s="231" t="s">
        <v>1510</v>
      </c>
      <c r="D379" s="232" t="s">
        <v>142</v>
      </c>
      <c r="E379" s="41" t="s">
        <v>1511</v>
      </c>
      <c r="F379" s="66" t="s">
        <v>928</v>
      </c>
      <c r="G379" s="52"/>
      <c r="H379" s="36" t="s">
        <v>248</v>
      </c>
    </row>
    <row r="380" spans="1:8" s="10" customFormat="1" ht="24.95" customHeight="1">
      <c r="A380" s="43">
        <v>11</v>
      </c>
      <c r="B380" s="49" t="s">
        <v>1528</v>
      </c>
      <c r="C380" s="231" t="s">
        <v>314</v>
      </c>
      <c r="D380" s="232" t="s">
        <v>108</v>
      </c>
      <c r="E380" s="41" t="s">
        <v>1013</v>
      </c>
      <c r="F380" s="66" t="s">
        <v>1272</v>
      </c>
      <c r="G380" s="43"/>
      <c r="H380" s="36" t="s">
        <v>247</v>
      </c>
    </row>
    <row r="381" spans="1:8" s="8" customFormat="1" ht="24.95" customHeight="1">
      <c r="A381" s="43">
        <v>12</v>
      </c>
      <c r="B381" s="49" t="s">
        <v>1529</v>
      </c>
      <c r="C381" s="231" t="s">
        <v>1530</v>
      </c>
      <c r="D381" s="232" t="s">
        <v>144</v>
      </c>
      <c r="E381" s="41" t="s">
        <v>1013</v>
      </c>
      <c r="F381" s="66" t="s">
        <v>1272</v>
      </c>
      <c r="G381" s="52"/>
      <c r="H381" s="36" t="s">
        <v>246</v>
      </c>
    </row>
    <row r="382" spans="1:8" s="10" customFormat="1" ht="24.95" customHeight="1">
      <c r="A382" s="699" t="s">
        <v>28</v>
      </c>
      <c r="B382" s="700"/>
      <c r="C382" s="700"/>
      <c r="D382" s="182">
        <f>SUM(D365,D369)</f>
        <v>15</v>
      </c>
      <c r="E382" s="356" t="s">
        <v>231</v>
      </c>
      <c r="F382" s="733" t="s">
        <v>236</v>
      </c>
      <c r="G382" s="734"/>
    </row>
    <row r="383" spans="1:8" ht="24.95" customHeight="1">
      <c r="A383" s="355"/>
      <c r="B383" s="27"/>
      <c r="C383" s="28"/>
      <c r="D383" s="176"/>
      <c r="E383" s="87" t="s">
        <v>85</v>
      </c>
      <c r="F383" s="88"/>
      <c r="G383" s="88"/>
    </row>
    <row r="384" spans="1:8" ht="18" customHeight="1">
      <c r="A384" s="355"/>
      <c r="B384" s="33"/>
      <c r="C384" s="34"/>
      <c r="D384" s="177"/>
      <c r="E384" s="93"/>
      <c r="F384" s="96"/>
      <c r="G384" s="51"/>
    </row>
    <row r="385" spans="1:8" ht="18" customHeight="1">
      <c r="A385" s="355"/>
      <c r="B385" s="33"/>
      <c r="C385" s="34"/>
      <c r="D385" s="177"/>
      <c r="E385" s="93"/>
      <c r="F385" s="96"/>
      <c r="G385" s="51"/>
    </row>
    <row r="386" spans="1:8" ht="18" customHeight="1">
      <c r="A386" s="355"/>
      <c r="B386" s="33"/>
      <c r="C386" s="34"/>
      <c r="D386" s="177"/>
      <c r="E386" s="93"/>
      <c r="F386" s="96"/>
      <c r="G386" s="51"/>
    </row>
    <row r="387" spans="1:8" ht="18" customHeight="1">
      <c r="A387" s="355"/>
      <c r="B387" s="33"/>
      <c r="C387" s="34"/>
      <c r="D387" s="177"/>
      <c r="E387" s="93"/>
      <c r="F387" s="96"/>
      <c r="G387" s="51"/>
    </row>
    <row r="388" spans="1:8" ht="18" customHeight="1">
      <c r="A388" s="355"/>
      <c r="B388" s="33"/>
      <c r="C388" s="34"/>
      <c r="D388" s="177"/>
      <c r="E388" s="93"/>
      <c r="F388" s="96"/>
      <c r="G388" s="51"/>
    </row>
    <row r="389" spans="1:8" ht="18" customHeight="1">
      <c r="A389" s="355"/>
      <c r="B389" s="33"/>
      <c r="C389" s="34"/>
      <c r="D389" s="177"/>
      <c r="E389" s="93"/>
      <c r="F389" s="96"/>
      <c r="G389" s="51"/>
    </row>
    <row r="390" spans="1:8" ht="18" customHeight="1">
      <c r="A390" s="355"/>
      <c r="B390" s="33"/>
      <c r="C390" s="34"/>
      <c r="D390" s="177"/>
      <c r="E390" s="93"/>
      <c r="F390" s="96"/>
      <c r="G390" s="51"/>
    </row>
    <row r="391" spans="1:8" ht="18" customHeight="1">
      <c r="A391" s="355"/>
      <c r="B391" s="33"/>
      <c r="C391" s="34"/>
      <c r="D391" s="177"/>
      <c r="E391" s="93"/>
      <c r="F391" s="96"/>
      <c r="G391" s="51"/>
    </row>
    <row r="392" spans="1:8" ht="18" customHeight="1">
      <c r="A392" s="355"/>
      <c r="B392" s="33"/>
      <c r="C392" s="34"/>
      <c r="D392" s="177"/>
      <c r="E392" s="93"/>
      <c r="F392" s="96"/>
      <c r="G392" s="51"/>
    </row>
    <row r="393" spans="1:8" ht="18" customHeight="1">
      <c r="A393" s="355"/>
      <c r="B393" s="33"/>
      <c r="C393" s="34"/>
      <c r="D393" s="177"/>
      <c r="E393" s="93"/>
      <c r="F393" s="96"/>
      <c r="G393" s="51"/>
    </row>
    <row r="394" spans="1:8" ht="18" customHeight="1">
      <c r="A394" s="355"/>
      <c r="B394" s="33"/>
      <c r="C394" s="34"/>
      <c r="D394" s="177"/>
      <c r="E394" s="93"/>
      <c r="F394" s="96"/>
      <c r="G394" s="51"/>
    </row>
    <row r="395" spans="1:8" ht="18" customHeight="1">
      <c r="A395" s="355"/>
      <c r="B395" s="33"/>
      <c r="C395" s="34"/>
      <c r="D395" s="177"/>
      <c r="E395" s="93"/>
      <c r="F395" s="96"/>
      <c r="G395" s="51"/>
    </row>
    <row r="396" spans="1:8" s="15" customFormat="1" ht="54.95" customHeight="1">
      <c r="A396" s="704" t="s">
        <v>1168</v>
      </c>
      <c r="B396" s="691"/>
      <c r="C396" s="705"/>
      <c r="D396" s="705"/>
      <c r="E396" s="705"/>
      <c r="F396" s="705"/>
      <c r="G396" s="705"/>
    </row>
    <row r="397" spans="1:8" s="10" customFormat="1" ht="24.95" customHeight="1">
      <c r="A397" s="731" t="s">
        <v>227</v>
      </c>
      <c r="B397" s="731"/>
      <c r="C397" s="731"/>
      <c r="D397" s="731"/>
      <c r="E397" s="731"/>
      <c r="F397" s="731"/>
      <c r="G397" s="731"/>
    </row>
    <row r="398" spans="1:8" s="10" customFormat="1" ht="35.1" customHeight="1">
      <c r="A398" s="735" t="s">
        <v>1333</v>
      </c>
      <c r="B398" s="735"/>
      <c r="C398" s="735"/>
      <c r="D398" s="735"/>
      <c r="E398" s="735"/>
      <c r="F398" s="735"/>
      <c r="G398" s="735"/>
    </row>
    <row r="399" spans="1:8" ht="15" customHeight="1">
      <c r="A399" s="6"/>
      <c r="B399" s="6"/>
      <c r="C399" s="6"/>
      <c r="D399" s="6"/>
      <c r="E399" s="6"/>
      <c r="F399" s="179"/>
      <c r="G399" s="202" t="s">
        <v>1335</v>
      </c>
      <c r="H399" s="196"/>
    </row>
    <row r="400" spans="1:8" s="8" customFormat="1" ht="24.95" customHeight="1">
      <c r="A400" s="195" t="s">
        <v>20</v>
      </c>
      <c r="B400" s="294" t="s">
        <v>5</v>
      </c>
      <c r="C400" s="694" t="s">
        <v>23</v>
      </c>
      <c r="D400" s="695"/>
      <c r="E400" s="195" t="s">
        <v>24</v>
      </c>
      <c r="F400" s="195" t="s">
        <v>25</v>
      </c>
      <c r="G400" s="195" t="s">
        <v>26</v>
      </c>
      <c r="H400" s="195" t="s">
        <v>245</v>
      </c>
    </row>
    <row r="401" spans="1:8" s="8" customFormat="1" ht="20.100000000000001" customHeight="1">
      <c r="A401" s="195"/>
      <c r="B401" s="694" t="s">
        <v>2</v>
      </c>
      <c r="C401" s="728"/>
      <c r="D401" s="295">
        <f>A410</f>
        <v>9</v>
      </c>
      <c r="E401" s="42"/>
      <c r="F401" s="42"/>
      <c r="G401" s="196" t="s">
        <v>1463</v>
      </c>
      <c r="H401" s="195"/>
    </row>
    <row r="402" spans="1:8" s="10" customFormat="1" ht="20.100000000000001" customHeight="1">
      <c r="A402" s="43">
        <v>1</v>
      </c>
      <c r="B402" s="49" t="s">
        <v>1169</v>
      </c>
      <c r="C402" s="334" t="s">
        <v>14</v>
      </c>
      <c r="D402" s="335" t="s">
        <v>139</v>
      </c>
      <c r="E402" s="41" t="s">
        <v>850</v>
      </c>
      <c r="F402" s="66" t="s">
        <v>928</v>
      </c>
      <c r="G402" s="44" t="s">
        <v>922</v>
      </c>
      <c r="H402" s="36" t="s">
        <v>247</v>
      </c>
    </row>
    <row r="403" spans="1:8" s="10" customFormat="1" ht="20.100000000000001" customHeight="1">
      <c r="A403" s="43">
        <v>2</v>
      </c>
      <c r="B403" s="49" t="s">
        <v>1170</v>
      </c>
      <c r="C403" s="231" t="s">
        <v>909</v>
      </c>
      <c r="D403" s="232" t="s">
        <v>164</v>
      </c>
      <c r="E403" s="41" t="s">
        <v>240</v>
      </c>
      <c r="F403" s="66" t="s">
        <v>928</v>
      </c>
      <c r="G403" s="44" t="s">
        <v>874</v>
      </c>
      <c r="H403" s="36" t="s">
        <v>247</v>
      </c>
    </row>
    <row r="404" spans="1:8" s="10" customFormat="1" ht="20.100000000000001" customHeight="1">
      <c r="A404" s="43">
        <v>3</v>
      </c>
      <c r="B404" s="49" t="s">
        <v>1171</v>
      </c>
      <c r="C404" s="231" t="s">
        <v>243</v>
      </c>
      <c r="D404" s="232" t="s">
        <v>60</v>
      </c>
      <c r="E404" s="41" t="s">
        <v>240</v>
      </c>
      <c r="F404" s="66" t="s">
        <v>928</v>
      </c>
      <c r="G404" s="43" t="s">
        <v>1</v>
      </c>
      <c r="H404" s="36" t="s">
        <v>247</v>
      </c>
    </row>
    <row r="405" spans="1:8" s="10" customFormat="1" ht="20.100000000000001" customHeight="1">
      <c r="A405" s="43">
        <v>4</v>
      </c>
      <c r="B405" s="49" t="s">
        <v>1172</v>
      </c>
      <c r="C405" s="231" t="s">
        <v>891</v>
      </c>
      <c r="D405" s="232" t="s">
        <v>41</v>
      </c>
      <c r="E405" s="41" t="s">
        <v>240</v>
      </c>
      <c r="F405" s="66" t="s">
        <v>928</v>
      </c>
      <c r="G405" s="43" t="s">
        <v>1</v>
      </c>
      <c r="H405" s="36" t="s">
        <v>247</v>
      </c>
    </row>
    <row r="406" spans="1:8" s="10" customFormat="1" ht="20.100000000000001" customHeight="1">
      <c r="A406" s="43">
        <v>5</v>
      </c>
      <c r="B406" s="49" t="s">
        <v>1173</v>
      </c>
      <c r="C406" s="231" t="s">
        <v>1174</v>
      </c>
      <c r="D406" s="232" t="s">
        <v>111</v>
      </c>
      <c r="E406" s="41" t="s">
        <v>851</v>
      </c>
      <c r="F406" s="66" t="s">
        <v>928</v>
      </c>
      <c r="G406" s="92"/>
      <c r="H406" s="36" t="s">
        <v>246</v>
      </c>
    </row>
    <row r="407" spans="1:8" s="10" customFormat="1" ht="20.100000000000001" customHeight="1">
      <c r="A407" s="43">
        <v>6</v>
      </c>
      <c r="B407" s="49" t="s">
        <v>1175</v>
      </c>
      <c r="C407" s="231" t="s">
        <v>1176</v>
      </c>
      <c r="D407" s="232" t="s">
        <v>181</v>
      </c>
      <c r="E407" s="41" t="s">
        <v>851</v>
      </c>
      <c r="F407" s="66" t="s">
        <v>928</v>
      </c>
      <c r="G407" s="92"/>
      <c r="H407" s="36" t="s">
        <v>246</v>
      </c>
    </row>
    <row r="408" spans="1:8" s="10" customFormat="1" ht="20.100000000000001" customHeight="1">
      <c r="A408" s="43">
        <v>7</v>
      </c>
      <c r="B408" s="49" t="s">
        <v>1177</v>
      </c>
      <c r="C408" s="231" t="s">
        <v>1178</v>
      </c>
      <c r="D408" s="232" t="s">
        <v>59</v>
      </c>
      <c r="E408" s="41" t="s">
        <v>851</v>
      </c>
      <c r="F408" s="66" t="s">
        <v>928</v>
      </c>
      <c r="G408" s="44"/>
      <c r="H408" s="36" t="s">
        <v>246</v>
      </c>
    </row>
    <row r="409" spans="1:8" s="10" customFormat="1" ht="20.100000000000001" customHeight="1">
      <c r="A409" s="43">
        <v>8</v>
      </c>
      <c r="B409" s="49" t="s">
        <v>1179</v>
      </c>
      <c r="C409" s="231" t="s">
        <v>1180</v>
      </c>
      <c r="D409" s="232" t="s">
        <v>186</v>
      </c>
      <c r="E409" s="41" t="s">
        <v>851</v>
      </c>
      <c r="F409" s="66" t="s">
        <v>928</v>
      </c>
      <c r="G409" s="43"/>
      <c r="H409" s="36" t="s">
        <v>246</v>
      </c>
    </row>
    <row r="410" spans="1:8" s="10" customFormat="1" ht="20.100000000000001" customHeight="1">
      <c r="A410" s="43">
        <v>9</v>
      </c>
      <c r="B410" s="49" t="s">
        <v>1181</v>
      </c>
      <c r="C410" s="231" t="s">
        <v>1182</v>
      </c>
      <c r="D410" s="232" t="s">
        <v>147</v>
      </c>
      <c r="E410" s="41" t="s">
        <v>851</v>
      </c>
      <c r="F410" s="66" t="s">
        <v>928</v>
      </c>
      <c r="G410" s="43"/>
      <c r="H410" s="36" t="s">
        <v>246</v>
      </c>
    </row>
    <row r="411" spans="1:8" s="8" customFormat="1" ht="20.100000000000001" customHeight="1">
      <c r="A411" s="43"/>
      <c r="B411" s="694" t="s">
        <v>3</v>
      </c>
      <c r="C411" s="728"/>
      <c r="D411" s="295">
        <f>A413</f>
        <v>2</v>
      </c>
      <c r="E411" s="42"/>
      <c r="F411" s="42"/>
      <c r="G411" s="196"/>
      <c r="H411" s="195"/>
    </row>
    <row r="412" spans="1:8" s="8" customFormat="1" ht="20.100000000000001" customHeight="1">
      <c r="A412" s="43">
        <v>1</v>
      </c>
      <c r="B412" s="49" t="s">
        <v>1247</v>
      </c>
      <c r="C412" s="231" t="s">
        <v>1248</v>
      </c>
      <c r="D412" s="232" t="s">
        <v>89</v>
      </c>
      <c r="E412" s="41" t="s">
        <v>1251</v>
      </c>
      <c r="F412" s="66" t="s">
        <v>928</v>
      </c>
      <c r="G412" s="52"/>
      <c r="H412" s="36" t="s">
        <v>246</v>
      </c>
    </row>
    <row r="413" spans="1:8" s="8" customFormat="1" ht="20.100000000000001" customHeight="1">
      <c r="A413" s="43">
        <v>2</v>
      </c>
      <c r="B413" s="49" t="s">
        <v>1249</v>
      </c>
      <c r="C413" s="82" t="s">
        <v>1250</v>
      </c>
      <c r="D413" s="83" t="s">
        <v>385</v>
      </c>
      <c r="E413" s="41" t="s">
        <v>1251</v>
      </c>
      <c r="F413" s="66" t="s">
        <v>928</v>
      </c>
      <c r="G413" s="52"/>
      <c r="H413" s="36" t="s">
        <v>246</v>
      </c>
    </row>
    <row r="414" spans="1:8" s="10" customFormat="1" ht="24.95" customHeight="1">
      <c r="A414" s="699" t="s">
        <v>28</v>
      </c>
      <c r="B414" s="700"/>
      <c r="C414" s="700"/>
      <c r="D414" s="182">
        <f>SUM(D401,D411)</f>
        <v>11</v>
      </c>
      <c r="E414" s="298" t="s">
        <v>231</v>
      </c>
      <c r="F414" s="733" t="s">
        <v>236</v>
      </c>
      <c r="G414" s="734"/>
    </row>
    <row r="415" spans="1:8" ht="24.95" customHeight="1">
      <c r="A415" s="296"/>
      <c r="B415" s="27"/>
      <c r="C415" s="28"/>
      <c r="D415" s="176"/>
      <c r="E415" s="87" t="s">
        <v>85</v>
      </c>
      <c r="F415" s="88"/>
      <c r="G415" s="88"/>
    </row>
    <row r="416" spans="1:8" ht="18" customHeight="1">
      <c r="A416" s="296"/>
      <c r="B416" s="33"/>
      <c r="C416" s="34"/>
      <c r="D416" s="177"/>
      <c r="E416" s="93"/>
      <c r="F416" s="96"/>
      <c r="G416" s="51"/>
    </row>
    <row r="417" spans="1:7" ht="18" customHeight="1">
      <c r="A417" s="296"/>
      <c r="B417" s="33"/>
      <c r="C417" s="34"/>
      <c r="D417" s="177"/>
      <c r="E417" s="93"/>
      <c r="F417" s="96"/>
      <c r="G417" s="51"/>
    </row>
    <row r="418" spans="1:7" ht="18" customHeight="1">
      <c r="A418" s="308"/>
      <c r="B418" s="33"/>
      <c r="C418" s="34"/>
      <c r="D418" s="177"/>
      <c r="E418" s="93"/>
      <c r="F418" s="96"/>
      <c r="G418" s="51"/>
    </row>
    <row r="419" spans="1:7" ht="18" customHeight="1">
      <c r="A419" s="308"/>
      <c r="B419" s="33"/>
      <c r="C419" s="34"/>
      <c r="D419" s="177"/>
      <c r="E419" s="93"/>
      <c r="F419" s="96"/>
      <c r="G419" s="51"/>
    </row>
    <row r="420" spans="1:7" ht="18" customHeight="1">
      <c r="A420" s="308"/>
      <c r="B420" s="33"/>
      <c r="C420" s="34"/>
      <c r="D420" s="177"/>
      <c r="E420" s="93"/>
      <c r="F420" s="96"/>
      <c r="G420" s="51"/>
    </row>
    <row r="421" spans="1:7" ht="18" customHeight="1">
      <c r="A421" s="332"/>
      <c r="B421" s="33"/>
      <c r="C421" s="34"/>
      <c r="D421" s="177"/>
      <c r="E421" s="93"/>
      <c r="F421" s="96"/>
      <c r="G421" s="51"/>
    </row>
    <row r="422" spans="1:7" ht="18" customHeight="1">
      <c r="A422" s="332"/>
      <c r="B422" s="33"/>
      <c r="C422" s="34"/>
      <c r="D422" s="177"/>
      <c r="E422" s="93"/>
      <c r="F422" s="96"/>
      <c r="G422" s="51"/>
    </row>
    <row r="423" spans="1:7" ht="18" customHeight="1">
      <c r="A423" s="332"/>
      <c r="B423" s="33"/>
      <c r="C423" s="34"/>
      <c r="D423" s="177"/>
      <c r="E423" s="93"/>
      <c r="F423" s="96"/>
      <c r="G423" s="51"/>
    </row>
    <row r="424" spans="1:7" ht="18" customHeight="1">
      <c r="A424" s="332"/>
      <c r="B424" s="33"/>
      <c r="C424" s="34"/>
      <c r="D424" s="177"/>
      <c r="E424" s="93"/>
      <c r="F424" s="96"/>
      <c r="G424" s="51"/>
    </row>
    <row r="425" spans="1:7" ht="18" customHeight="1">
      <c r="A425" s="332"/>
      <c r="B425" s="33"/>
      <c r="C425" s="34"/>
      <c r="D425" s="177"/>
      <c r="E425" s="93"/>
      <c r="F425" s="96"/>
      <c r="G425" s="51"/>
    </row>
    <row r="426" spans="1:7" ht="18" customHeight="1">
      <c r="A426" s="332"/>
      <c r="B426" s="33"/>
      <c r="C426" s="34"/>
      <c r="D426" s="177"/>
      <c r="E426" s="93"/>
      <c r="F426" s="96"/>
      <c r="G426" s="51"/>
    </row>
    <row r="427" spans="1:7" ht="18" customHeight="1">
      <c r="A427" s="332"/>
      <c r="B427" s="33"/>
      <c r="C427" s="34"/>
      <c r="D427" s="177"/>
      <c r="E427" s="93"/>
      <c r="F427" s="96"/>
      <c r="G427" s="51"/>
    </row>
    <row r="428" spans="1:7" ht="18" customHeight="1">
      <c r="A428" s="332"/>
      <c r="B428" s="33"/>
      <c r="C428" s="34"/>
      <c r="D428" s="177"/>
      <c r="E428" s="93"/>
      <c r="F428" s="96"/>
      <c r="G428" s="51"/>
    </row>
    <row r="429" spans="1:7" ht="18" customHeight="1">
      <c r="A429" s="332"/>
      <c r="B429" s="33"/>
      <c r="C429" s="34"/>
      <c r="D429" s="177"/>
      <c r="E429" s="93"/>
      <c r="F429" s="96"/>
      <c r="G429" s="51"/>
    </row>
    <row r="430" spans="1:7" ht="18" customHeight="1">
      <c r="A430" s="308"/>
      <c r="B430" s="33"/>
      <c r="C430" s="34"/>
      <c r="D430" s="177"/>
      <c r="E430" s="93"/>
      <c r="F430" s="96"/>
      <c r="G430" s="51"/>
    </row>
    <row r="431" spans="1:7" ht="18" customHeight="1">
      <c r="A431" s="308"/>
      <c r="B431" s="33"/>
      <c r="C431" s="34"/>
      <c r="D431" s="177"/>
      <c r="E431" s="93"/>
      <c r="F431" s="96"/>
      <c r="G431" s="51"/>
    </row>
    <row r="432" spans="1:7" ht="18" customHeight="1">
      <c r="A432" s="308"/>
      <c r="B432" s="33"/>
      <c r="C432" s="34"/>
      <c r="D432" s="177"/>
      <c r="E432" s="93"/>
      <c r="F432" s="96"/>
      <c r="G432" s="51"/>
    </row>
    <row r="433" spans="1:7" ht="18" customHeight="1">
      <c r="A433" s="308"/>
      <c r="B433" s="33"/>
      <c r="C433" s="34"/>
      <c r="D433" s="177"/>
      <c r="E433" s="93"/>
      <c r="F433" s="96"/>
      <c r="G433" s="51"/>
    </row>
    <row r="434" spans="1:7" ht="18" customHeight="1">
      <c r="A434" s="308"/>
      <c r="B434" s="33"/>
      <c r="C434" s="34"/>
      <c r="D434" s="177"/>
      <c r="E434" s="93"/>
      <c r="F434" s="96"/>
      <c r="G434" s="51"/>
    </row>
    <row r="435" spans="1:7" ht="18" customHeight="1">
      <c r="A435" s="308"/>
      <c r="B435" s="33"/>
      <c r="C435" s="34"/>
      <c r="D435" s="177"/>
      <c r="E435" s="93"/>
      <c r="F435" s="96"/>
      <c r="G435" s="51"/>
    </row>
    <row r="436" spans="1:7" ht="18" customHeight="1">
      <c r="A436" s="308"/>
      <c r="B436" s="33"/>
      <c r="C436" s="34"/>
      <c r="D436" s="177"/>
      <c r="E436" s="93"/>
      <c r="F436" s="96"/>
      <c r="G436" s="51"/>
    </row>
    <row r="437" spans="1:7" ht="18" customHeight="1">
      <c r="A437" s="203"/>
      <c r="B437" s="33"/>
      <c r="C437" s="34"/>
      <c r="D437" s="34"/>
      <c r="E437" s="203"/>
    </row>
    <row r="438" spans="1:7" s="10" customFormat="1" ht="18" customHeight="1">
      <c r="A438" s="19"/>
      <c r="B438" s="19"/>
      <c r="C438" s="19"/>
      <c r="D438" s="20" t="s">
        <v>106</v>
      </c>
      <c r="E438" s="20" t="s">
        <v>12</v>
      </c>
      <c r="F438" s="35"/>
      <c r="G438" s="35"/>
    </row>
    <row r="439" spans="1:7" ht="20.100000000000001" customHeight="1">
      <c r="A439" s="16"/>
      <c r="B439" s="16"/>
      <c r="C439" s="16" t="s">
        <v>4</v>
      </c>
      <c r="D439" s="16">
        <f>SUM(D440:D441)</f>
        <v>49</v>
      </c>
      <c r="E439" s="46"/>
      <c r="F439" s="46"/>
      <c r="G439" s="16"/>
    </row>
    <row r="440" spans="1:7" ht="18" customHeight="1">
      <c r="A440" s="13"/>
      <c r="B440" s="13"/>
      <c r="C440" s="13" t="s">
        <v>15</v>
      </c>
      <c r="D440" s="13">
        <f>SUM(D295,D365,D401)</f>
        <v>15</v>
      </c>
      <c r="E440" s="13"/>
      <c r="F440" s="13"/>
      <c r="G440" s="13"/>
    </row>
    <row r="441" spans="1:7" ht="18" customHeight="1">
      <c r="A441" s="13"/>
      <c r="B441" s="13"/>
      <c r="C441" s="13" t="s">
        <v>16</v>
      </c>
      <c r="D441" s="13">
        <f>SUM(D261,D346,D369,D411)</f>
        <v>34</v>
      </c>
      <c r="E441" s="13"/>
      <c r="F441" s="13"/>
      <c r="G441" s="13"/>
    </row>
    <row r="442" spans="1:7" ht="18" customHeight="1">
      <c r="A442" s="13"/>
      <c r="B442" s="13"/>
      <c r="C442" s="13"/>
      <c r="D442" s="13"/>
      <c r="E442" s="13"/>
      <c r="F442" s="13"/>
      <c r="G442" s="13"/>
    </row>
    <row r="443" spans="1:7" ht="18" customHeight="1">
      <c r="A443" s="13"/>
      <c r="B443" s="13"/>
      <c r="C443" s="13"/>
      <c r="D443" s="13"/>
      <c r="E443" s="13"/>
      <c r="F443" s="13"/>
      <c r="G443" s="13"/>
    </row>
    <row r="444" spans="1:7" ht="18" customHeight="1">
      <c r="A444" s="13"/>
      <c r="B444" s="13"/>
      <c r="C444" s="13"/>
      <c r="D444" s="13"/>
      <c r="E444" s="13"/>
      <c r="F444" s="13"/>
      <c r="G444" s="13"/>
    </row>
    <row r="445" spans="1:7" ht="18" customHeight="1">
      <c r="A445" s="13"/>
      <c r="B445" s="13"/>
      <c r="C445" s="13"/>
      <c r="D445" s="13"/>
      <c r="E445" s="13"/>
      <c r="F445" s="13"/>
      <c r="G445" s="13"/>
    </row>
    <row r="446" spans="1:7" ht="18" customHeight="1">
      <c r="A446" s="13"/>
      <c r="B446" s="13"/>
      <c r="C446" s="13"/>
      <c r="D446" s="13"/>
      <c r="E446" s="13"/>
      <c r="F446" s="13"/>
      <c r="G446" s="13"/>
    </row>
    <row r="447" spans="1:7" ht="18" customHeight="1">
      <c r="A447" s="13"/>
      <c r="B447" s="13"/>
      <c r="C447" s="13"/>
      <c r="D447" s="13"/>
      <c r="E447" s="13"/>
      <c r="F447" s="13"/>
      <c r="G447" s="13"/>
    </row>
    <row r="448" spans="1:7" ht="18" customHeight="1">
      <c r="A448" s="13"/>
      <c r="B448" s="13"/>
      <c r="C448" s="13"/>
      <c r="D448" s="13"/>
      <c r="E448" s="13"/>
      <c r="F448" s="13"/>
      <c r="G448" s="13"/>
    </row>
    <row r="449" spans="1:7" ht="18" customHeight="1">
      <c r="A449" s="13"/>
      <c r="B449" s="13"/>
      <c r="C449" s="13"/>
      <c r="D449" s="13"/>
      <c r="E449" s="13"/>
      <c r="F449" s="13"/>
      <c r="G449" s="13"/>
    </row>
    <row r="450" spans="1:7" ht="18" customHeight="1">
      <c r="A450" s="13"/>
      <c r="B450" s="13"/>
      <c r="C450" s="13"/>
      <c r="D450" s="13"/>
      <c r="E450" s="13"/>
      <c r="F450" s="13"/>
      <c r="G450" s="13"/>
    </row>
    <row r="451" spans="1:7" ht="18" customHeight="1">
      <c r="A451" s="13"/>
      <c r="B451" s="13"/>
      <c r="C451" s="13"/>
      <c r="D451" s="13"/>
      <c r="E451" s="13"/>
      <c r="F451" s="13"/>
      <c r="G451" s="13"/>
    </row>
    <row r="452" spans="1:7" ht="18" customHeight="1">
      <c r="A452" s="16"/>
      <c r="B452" s="16"/>
      <c r="C452" s="16"/>
      <c r="D452" s="16"/>
      <c r="F452" s="16"/>
      <c r="G452" s="16"/>
    </row>
    <row r="453" spans="1:7" ht="18" customHeight="1">
      <c r="A453" s="16"/>
      <c r="B453" s="16"/>
      <c r="C453" s="16"/>
      <c r="D453" s="16"/>
      <c r="F453" s="16"/>
      <c r="G453" s="16"/>
    </row>
    <row r="454" spans="1:7" ht="18" customHeight="1">
      <c r="A454" s="16"/>
      <c r="B454" s="16"/>
      <c r="C454" s="16"/>
      <c r="D454" s="16"/>
      <c r="F454" s="16"/>
      <c r="G454" s="16"/>
    </row>
    <row r="455" spans="1:7" ht="18" customHeight="1">
      <c r="A455" s="16"/>
      <c r="B455" s="16"/>
      <c r="C455" s="16"/>
      <c r="D455" s="16"/>
      <c r="F455" s="16"/>
      <c r="G455" s="16"/>
    </row>
    <row r="456" spans="1:7" ht="18" customHeight="1">
      <c r="A456" s="16"/>
      <c r="B456" s="16"/>
      <c r="C456" s="16"/>
      <c r="D456" s="16"/>
      <c r="F456" s="16"/>
      <c r="G456" s="16"/>
    </row>
    <row r="457" spans="1:7" ht="18" customHeight="1">
      <c r="A457" s="16"/>
      <c r="B457" s="16"/>
      <c r="C457" s="16"/>
      <c r="D457" s="16"/>
      <c r="F457" s="16"/>
      <c r="G457" s="16"/>
    </row>
    <row r="458" spans="1:7" ht="18" customHeight="1">
      <c r="A458" s="16"/>
      <c r="B458" s="16"/>
      <c r="C458" s="16"/>
      <c r="D458" s="16"/>
      <c r="F458" s="16"/>
      <c r="G458" s="16"/>
    </row>
    <row r="459" spans="1:7" ht="18" customHeight="1">
      <c r="A459" s="16"/>
      <c r="B459" s="16"/>
      <c r="C459" s="16"/>
      <c r="D459" s="16"/>
      <c r="F459" s="16"/>
      <c r="G459" s="16"/>
    </row>
    <row r="460" spans="1:7" ht="18" customHeight="1">
      <c r="A460" s="16"/>
      <c r="B460" s="16"/>
      <c r="C460" s="16"/>
      <c r="D460" s="16"/>
      <c r="F460" s="16"/>
      <c r="G460" s="16"/>
    </row>
    <row r="461" spans="1:7" ht="18" customHeight="1">
      <c r="A461" s="16"/>
      <c r="B461" s="16"/>
      <c r="C461" s="16"/>
      <c r="D461" s="16"/>
      <c r="F461" s="16"/>
      <c r="G461" s="16"/>
    </row>
    <row r="462" spans="1:7" ht="18" customHeight="1">
      <c r="A462" s="16"/>
      <c r="B462" s="16"/>
      <c r="C462" s="16"/>
      <c r="D462" s="16"/>
      <c r="F462" s="16"/>
      <c r="G462" s="16"/>
    </row>
    <row r="463" spans="1:7" ht="18" customHeight="1">
      <c r="A463" s="13"/>
      <c r="B463" s="13"/>
      <c r="C463" s="13"/>
      <c r="D463" s="13"/>
      <c r="E463" s="13"/>
      <c r="F463" s="13"/>
      <c r="G463" s="13"/>
    </row>
    <row r="464" spans="1:7" ht="18" customHeight="1">
      <c r="A464" s="13"/>
      <c r="B464" s="13"/>
      <c r="C464" s="13"/>
      <c r="D464" s="13"/>
      <c r="E464" s="13"/>
      <c r="F464" s="13"/>
      <c r="G464" s="13"/>
    </row>
    <row r="465" spans="1:7" ht="18" customHeight="1">
      <c r="A465" s="13"/>
      <c r="B465" s="13"/>
      <c r="C465" s="13"/>
      <c r="D465" s="13"/>
      <c r="E465" s="13"/>
      <c r="F465" s="13"/>
      <c r="G465" s="13"/>
    </row>
    <row r="466" spans="1:7" ht="18" customHeight="1">
      <c r="A466" s="13"/>
      <c r="B466" s="13"/>
      <c r="C466" s="13"/>
      <c r="D466" s="13"/>
      <c r="E466" s="13"/>
      <c r="F466" s="13"/>
      <c r="G466" s="13"/>
    </row>
    <row r="467" spans="1:7" ht="18" customHeight="1">
      <c r="A467" s="13"/>
      <c r="B467" s="13"/>
      <c r="C467" s="13"/>
      <c r="D467" s="13"/>
      <c r="E467" s="13"/>
      <c r="F467" s="13"/>
      <c r="G467" s="13"/>
    </row>
    <row r="468" spans="1:7" ht="18" customHeight="1">
      <c r="A468" s="16"/>
      <c r="B468" s="16"/>
      <c r="C468" s="16"/>
      <c r="D468" s="16"/>
      <c r="F468" s="16"/>
      <c r="G468" s="16"/>
    </row>
    <row r="469" spans="1:7" ht="18" customHeight="1">
      <c r="A469" s="16"/>
      <c r="B469" s="16"/>
      <c r="C469" s="16"/>
      <c r="D469" s="16"/>
      <c r="F469" s="16"/>
      <c r="G469" s="16"/>
    </row>
    <row r="470" spans="1:7" ht="18" customHeight="1"/>
    <row r="471" spans="1:7" ht="18" customHeight="1"/>
    <row r="472" spans="1:7" ht="18" customHeight="1"/>
    <row r="473" spans="1:7" ht="18" customHeight="1"/>
    <row r="474" spans="1:7" ht="18" customHeight="1"/>
    <row r="475" spans="1:7" ht="18" customHeight="1"/>
    <row r="476" spans="1:7" ht="18" customHeight="1"/>
    <row r="477" spans="1:7" ht="18" customHeight="1"/>
    <row r="478" spans="1:7" ht="18" customHeight="1"/>
    <row r="479" spans="1:7" ht="18" customHeight="1"/>
    <row r="480" spans="1:7" ht="18" customHeight="1"/>
    <row r="481" spans="1:5" ht="18" customHeight="1"/>
    <row r="482" spans="1:5" ht="18" customHeight="1"/>
    <row r="483" spans="1:5" ht="18" customHeight="1">
      <c r="A483" s="4"/>
      <c r="B483" s="4"/>
      <c r="E483" s="4"/>
    </row>
    <row r="484" spans="1:5" ht="18" customHeight="1">
      <c r="A484" s="4"/>
      <c r="B484" s="4"/>
      <c r="E484" s="4"/>
    </row>
    <row r="485" spans="1:5" ht="18" customHeight="1">
      <c r="A485" s="4"/>
      <c r="B485" s="4"/>
      <c r="E485" s="4"/>
    </row>
    <row r="486" spans="1:5" ht="18" customHeight="1">
      <c r="A486" s="4"/>
      <c r="B486" s="4"/>
      <c r="E486" s="4"/>
    </row>
    <row r="487" spans="1:5" ht="18" customHeight="1">
      <c r="A487" s="4"/>
      <c r="B487" s="4"/>
      <c r="E487" s="4"/>
    </row>
    <row r="488" spans="1:5" ht="18" customHeight="1">
      <c r="A488" s="4"/>
      <c r="B488" s="4"/>
      <c r="E488" s="4"/>
    </row>
    <row r="489" spans="1:5" ht="18" customHeight="1">
      <c r="A489" s="4"/>
      <c r="B489" s="4"/>
      <c r="E489" s="4"/>
    </row>
    <row r="490" spans="1:5" ht="18" customHeight="1">
      <c r="A490" s="4"/>
      <c r="B490" s="4"/>
      <c r="E490" s="4"/>
    </row>
    <row r="491" spans="1:5" ht="18" customHeight="1">
      <c r="A491" s="4"/>
      <c r="B491" s="4"/>
      <c r="E491" s="4"/>
    </row>
    <row r="492" spans="1:5" ht="18" customHeight="1">
      <c r="A492" s="4"/>
      <c r="B492" s="4"/>
      <c r="E492" s="4"/>
    </row>
  </sheetData>
  <sortState ref="A15:I26">
    <sortCondition ref="A15"/>
  </sortState>
  <mergeCells count="79">
    <mergeCell ref="B369:C369"/>
    <mergeCell ref="A382:C382"/>
    <mergeCell ref="F382:G382"/>
    <mergeCell ref="G366:G368"/>
    <mergeCell ref="A360:G360"/>
    <mergeCell ref="A361:G361"/>
    <mergeCell ref="A362:G362"/>
    <mergeCell ref="C364:D364"/>
    <mergeCell ref="B365:C365"/>
    <mergeCell ref="B411:C411"/>
    <mergeCell ref="A414:C414"/>
    <mergeCell ref="F414:G414"/>
    <mergeCell ref="A396:G396"/>
    <mergeCell ref="A397:G397"/>
    <mergeCell ref="A398:G398"/>
    <mergeCell ref="C400:D400"/>
    <mergeCell ref="B401:C401"/>
    <mergeCell ref="A345:C345"/>
    <mergeCell ref="F345:G345"/>
    <mergeCell ref="A325:G325"/>
    <mergeCell ref="A326:G326"/>
    <mergeCell ref="A327:G327"/>
    <mergeCell ref="C329:D329"/>
    <mergeCell ref="A295:C295"/>
    <mergeCell ref="F295:G295"/>
    <mergeCell ref="A287:G287"/>
    <mergeCell ref="A288:G288"/>
    <mergeCell ref="A289:G289"/>
    <mergeCell ref="C291:D291"/>
    <mergeCell ref="A250:G250"/>
    <mergeCell ref="A251:G251"/>
    <mergeCell ref="A252:G252"/>
    <mergeCell ref="C254:D254"/>
    <mergeCell ref="A261:C261"/>
    <mergeCell ref="F261:G261"/>
    <mergeCell ref="A211:G211"/>
    <mergeCell ref="A212:G212"/>
    <mergeCell ref="A213:G213"/>
    <mergeCell ref="C215:D215"/>
    <mergeCell ref="A236:C236"/>
    <mergeCell ref="F236:G236"/>
    <mergeCell ref="B170:C170"/>
    <mergeCell ref="A200:C200"/>
    <mergeCell ref="F200:G200"/>
    <mergeCell ref="A132:G132"/>
    <mergeCell ref="A133:G133"/>
    <mergeCell ref="A134:G134"/>
    <mergeCell ref="C136:D136"/>
    <mergeCell ref="B137:C137"/>
    <mergeCell ref="B91:C91"/>
    <mergeCell ref="A129:C129"/>
    <mergeCell ref="F129:G129"/>
    <mergeCell ref="A80:G80"/>
    <mergeCell ref="A81:G81"/>
    <mergeCell ref="A82:G82"/>
    <mergeCell ref="C84:D84"/>
    <mergeCell ref="B85:C85"/>
    <mergeCell ref="B65:C65"/>
    <mergeCell ref="A72:C72"/>
    <mergeCell ref="F72:G72"/>
    <mergeCell ref="A57:G57"/>
    <mergeCell ref="A58:G58"/>
    <mergeCell ref="A59:G59"/>
    <mergeCell ref="C61:D61"/>
    <mergeCell ref="B62:C62"/>
    <mergeCell ref="A54:C54"/>
    <mergeCell ref="F54:G54"/>
    <mergeCell ref="A48:G48"/>
    <mergeCell ref="A49:G49"/>
    <mergeCell ref="A50:G50"/>
    <mergeCell ref="C52:D52"/>
    <mergeCell ref="B32:C32"/>
    <mergeCell ref="A45:C45"/>
    <mergeCell ref="F45:G45"/>
    <mergeCell ref="A1:G1"/>
    <mergeCell ref="A2:G2"/>
    <mergeCell ref="A3:G3"/>
    <mergeCell ref="C5:D5"/>
    <mergeCell ref="B6:C6"/>
  </mergeCells>
  <phoneticPr fontId="2" type="noConversion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5"/>
  <sheetViews>
    <sheetView view="pageBreakPreview" zoomScaleNormal="100" workbookViewId="0">
      <selection activeCell="H4" sqref="H4"/>
    </sheetView>
  </sheetViews>
  <sheetFormatPr defaultRowHeight="15"/>
  <cols>
    <col min="1" max="1" width="4.625" style="3" customWidth="1"/>
    <col min="2" max="2" width="8.625" style="3" customWidth="1"/>
    <col min="3" max="3" width="17.875" style="4" bestFit="1" customWidth="1"/>
    <col min="4" max="4" width="7.625" style="4" customWidth="1"/>
    <col min="5" max="5" width="11.625" style="3" customWidth="1"/>
    <col min="6" max="6" width="24.625" style="4" customWidth="1"/>
    <col min="7" max="7" width="20.625" style="4" customWidth="1"/>
    <col min="8" max="8" width="25.875" style="4" bestFit="1" customWidth="1"/>
    <col min="9" max="16384" width="9" style="4"/>
  </cols>
  <sheetData>
    <row r="1" spans="1:9" s="15" customFormat="1" ht="54.95" customHeight="1">
      <c r="A1" s="704" t="s">
        <v>5755</v>
      </c>
      <c r="B1" s="691"/>
      <c r="C1" s="705"/>
      <c r="D1" s="705"/>
      <c r="E1" s="705"/>
      <c r="F1" s="705"/>
      <c r="G1" s="705"/>
    </row>
    <row r="2" spans="1:9" s="10" customFormat="1" ht="24.95" customHeight="1">
      <c r="A2" s="731" t="s">
        <v>1323</v>
      </c>
      <c r="B2" s="731"/>
      <c r="C2" s="731"/>
      <c r="D2" s="731"/>
      <c r="E2" s="731"/>
      <c r="F2" s="731"/>
      <c r="G2" s="731"/>
    </row>
    <row r="3" spans="1:9" s="10" customFormat="1" ht="35.1" customHeight="1">
      <c r="A3" s="732" t="s">
        <v>6329</v>
      </c>
      <c r="B3" s="732"/>
      <c r="C3" s="732"/>
      <c r="D3" s="732"/>
      <c r="E3" s="732"/>
      <c r="F3" s="732"/>
      <c r="G3" s="732"/>
    </row>
    <row r="4" spans="1:9" ht="15" customHeight="1">
      <c r="A4" s="6"/>
      <c r="B4" s="6"/>
      <c r="C4" s="6"/>
      <c r="D4" s="6"/>
      <c r="E4" s="6"/>
      <c r="F4" s="179"/>
      <c r="G4" s="202" t="s">
        <v>6330</v>
      </c>
      <c r="H4" s="105" t="s">
        <v>6331</v>
      </c>
    </row>
    <row r="5" spans="1:9" s="8" customFormat="1" ht="21.95" customHeight="1">
      <c r="A5" s="195" t="s">
        <v>20</v>
      </c>
      <c r="B5" s="655" t="s">
        <v>5</v>
      </c>
      <c r="C5" s="694" t="s">
        <v>23</v>
      </c>
      <c r="D5" s="695"/>
      <c r="E5" s="195" t="s">
        <v>24</v>
      </c>
      <c r="F5" s="195" t="s">
        <v>25</v>
      </c>
      <c r="G5" s="195" t="s">
        <v>26</v>
      </c>
      <c r="H5" s="195" t="s">
        <v>245</v>
      </c>
      <c r="I5" s="512"/>
    </row>
    <row r="6" spans="1:9" s="8" customFormat="1" ht="20.100000000000001" customHeight="1">
      <c r="A6" s="195"/>
      <c r="B6" s="694" t="s">
        <v>2</v>
      </c>
      <c r="C6" s="728"/>
      <c r="D6" s="656">
        <f>A37</f>
        <v>31</v>
      </c>
      <c r="E6" s="42"/>
      <c r="F6" s="42"/>
      <c r="G6" s="196"/>
      <c r="H6" s="195"/>
      <c r="I6" s="512"/>
    </row>
    <row r="7" spans="1:9" s="8" customFormat="1" ht="19.5" customHeight="1">
      <c r="A7" s="43">
        <v>1</v>
      </c>
      <c r="B7" s="49" t="s">
        <v>6043</v>
      </c>
      <c r="C7" s="231" t="s">
        <v>161</v>
      </c>
      <c r="D7" s="232" t="s">
        <v>70</v>
      </c>
      <c r="E7" s="41" t="s">
        <v>1792</v>
      </c>
      <c r="F7" s="66" t="s">
        <v>3393</v>
      </c>
      <c r="G7" s="52"/>
      <c r="H7" s="36" t="s">
        <v>251</v>
      </c>
      <c r="I7" s="512"/>
    </row>
    <row r="8" spans="1:9" s="8" customFormat="1" ht="19.5" customHeight="1">
      <c r="A8" s="43">
        <v>2</v>
      </c>
      <c r="B8" s="49" t="s">
        <v>6044</v>
      </c>
      <c r="C8" s="231" t="s">
        <v>429</v>
      </c>
      <c r="D8" s="232" t="s">
        <v>43</v>
      </c>
      <c r="E8" s="41" t="s">
        <v>1792</v>
      </c>
      <c r="F8" s="66" t="s">
        <v>3393</v>
      </c>
      <c r="G8" s="102"/>
      <c r="H8" s="36" t="s">
        <v>251</v>
      </c>
      <c r="I8" s="512"/>
    </row>
    <row r="9" spans="1:9" s="8" customFormat="1" ht="19.5" customHeight="1">
      <c r="A9" s="43">
        <v>3</v>
      </c>
      <c r="B9" s="49" t="s">
        <v>6045</v>
      </c>
      <c r="C9" s="231" t="s">
        <v>6046</v>
      </c>
      <c r="D9" s="232" t="s">
        <v>168</v>
      </c>
      <c r="E9" s="41" t="s">
        <v>1792</v>
      </c>
      <c r="F9" s="66" t="s">
        <v>3393</v>
      </c>
      <c r="G9" s="52"/>
      <c r="H9" s="36" t="s">
        <v>251</v>
      </c>
      <c r="I9" s="512"/>
    </row>
    <row r="10" spans="1:9" s="8" customFormat="1" ht="19.5" customHeight="1">
      <c r="A10" s="43">
        <v>4</v>
      </c>
      <c r="B10" s="49" t="s">
        <v>6047</v>
      </c>
      <c r="C10" s="231" t="s">
        <v>2857</v>
      </c>
      <c r="D10" s="232" t="s">
        <v>108</v>
      </c>
      <c r="E10" s="41" t="s">
        <v>1792</v>
      </c>
      <c r="F10" s="66" t="s">
        <v>3393</v>
      </c>
      <c r="G10" s="52"/>
      <c r="H10" s="36" t="s">
        <v>251</v>
      </c>
      <c r="I10" s="512"/>
    </row>
    <row r="11" spans="1:9" s="8" customFormat="1" ht="19.5" customHeight="1">
      <c r="A11" s="43">
        <v>5</v>
      </c>
      <c r="B11" s="49" t="s">
        <v>6048</v>
      </c>
      <c r="C11" s="231" t="s">
        <v>90</v>
      </c>
      <c r="D11" s="232" t="s">
        <v>127</v>
      </c>
      <c r="E11" s="41" t="s">
        <v>1792</v>
      </c>
      <c r="F11" s="66" t="s">
        <v>3393</v>
      </c>
      <c r="G11" s="52"/>
      <c r="H11" s="36" t="s">
        <v>251</v>
      </c>
      <c r="I11" s="512"/>
    </row>
    <row r="12" spans="1:9" s="8" customFormat="1" ht="19.5" customHeight="1">
      <c r="A12" s="43">
        <v>6</v>
      </c>
      <c r="B12" s="49" t="s">
        <v>6049</v>
      </c>
      <c r="C12" s="231" t="s">
        <v>65</v>
      </c>
      <c r="D12" s="232" t="s">
        <v>155</v>
      </c>
      <c r="E12" s="41" t="s">
        <v>1792</v>
      </c>
      <c r="F12" s="66" t="s">
        <v>3393</v>
      </c>
      <c r="G12" s="52"/>
      <c r="H12" s="36" t="s">
        <v>251</v>
      </c>
      <c r="I12" s="512"/>
    </row>
    <row r="13" spans="1:9" s="8" customFormat="1" ht="19.5" customHeight="1">
      <c r="A13" s="43">
        <v>7</v>
      </c>
      <c r="B13" s="49" t="s">
        <v>6050</v>
      </c>
      <c r="C13" s="231" t="s">
        <v>6051</v>
      </c>
      <c r="D13" s="232" t="s">
        <v>6052</v>
      </c>
      <c r="E13" s="41" t="s">
        <v>1792</v>
      </c>
      <c r="F13" s="66" t="s">
        <v>3393</v>
      </c>
      <c r="G13" s="52"/>
      <c r="H13" s="36" t="s">
        <v>251</v>
      </c>
      <c r="I13" s="512"/>
    </row>
    <row r="14" spans="1:9" s="8" customFormat="1" ht="19.5" customHeight="1">
      <c r="A14" s="43">
        <v>8</v>
      </c>
      <c r="B14" s="49" t="s">
        <v>6053</v>
      </c>
      <c r="C14" s="231" t="s">
        <v>6054</v>
      </c>
      <c r="D14" s="232" t="s">
        <v>6055</v>
      </c>
      <c r="E14" s="41" t="s">
        <v>1792</v>
      </c>
      <c r="F14" s="66" t="s">
        <v>3393</v>
      </c>
      <c r="G14" s="52"/>
      <c r="H14" s="36" t="s">
        <v>251</v>
      </c>
      <c r="I14" s="512"/>
    </row>
    <row r="15" spans="1:9" s="8" customFormat="1" ht="19.5" customHeight="1">
      <c r="A15" s="43">
        <v>9</v>
      </c>
      <c r="B15" s="49" t="s">
        <v>6056</v>
      </c>
      <c r="C15" s="231" t="s">
        <v>145</v>
      </c>
      <c r="D15" s="232" t="s">
        <v>140</v>
      </c>
      <c r="E15" s="41" t="s">
        <v>1792</v>
      </c>
      <c r="F15" s="66" t="s">
        <v>3393</v>
      </c>
      <c r="G15" s="52"/>
      <c r="H15" s="36" t="s">
        <v>251</v>
      </c>
      <c r="I15" s="512"/>
    </row>
    <row r="16" spans="1:9" s="8" customFormat="1" ht="19.5" customHeight="1">
      <c r="A16" s="43">
        <v>10</v>
      </c>
      <c r="B16" s="49" t="s">
        <v>6057</v>
      </c>
      <c r="C16" s="231" t="s">
        <v>6058</v>
      </c>
      <c r="D16" s="232" t="s">
        <v>100</v>
      </c>
      <c r="E16" s="41" t="s">
        <v>1792</v>
      </c>
      <c r="F16" s="66" t="s">
        <v>3393</v>
      </c>
      <c r="G16" s="52"/>
      <c r="H16" s="36" t="s">
        <v>251</v>
      </c>
      <c r="I16" s="512"/>
    </row>
    <row r="17" spans="1:9" s="8" customFormat="1" ht="19.5" customHeight="1">
      <c r="A17" s="43">
        <v>11</v>
      </c>
      <c r="B17" s="49" t="s">
        <v>6059</v>
      </c>
      <c r="C17" s="82" t="s">
        <v>93</v>
      </c>
      <c r="D17" s="83" t="s">
        <v>11</v>
      </c>
      <c r="E17" s="41" t="s">
        <v>2058</v>
      </c>
      <c r="F17" s="66" t="s">
        <v>3393</v>
      </c>
      <c r="G17" s="52" t="s">
        <v>6076</v>
      </c>
      <c r="H17" s="36" t="s">
        <v>252</v>
      </c>
      <c r="I17" s="512"/>
    </row>
    <row r="18" spans="1:9" s="8" customFormat="1" ht="19.5" customHeight="1">
      <c r="A18" s="43">
        <v>12</v>
      </c>
      <c r="B18" s="49" t="s">
        <v>6060</v>
      </c>
      <c r="C18" s="82" t="s">
        <v>6061</v>
      </c>
      <c r="D18" s="83" t="s">
        <v>107</v>
      </c>
      <c r="E18" s="41" t="s">
        <v>2058</v>
      </c>
      <c r="F18" s="66" t="s">
        <v>3393</v>
      </c>
      <c r="G18" s="102" t="s">
        <v>1</v>
      </c>
      <c r="H18" s="36" t="s">
        <v>252</v>
      </c>
      <c r="I18" s="512"/>
    </row>
    <row r="19" spans="1:9" s="8" customFormat="1" ht="19.5" customHeight="1">
      <c r="A19" s="43">
        <v>13</v>
      </c>
      <c r="B19" s="49" t="s">
        <v>6062</v>
      </c>
      <c r="C19" s="82" t="s">
        <v>6063</v>
      </c>
      <c r="D19" s="83" t="s">
        <v>171</v>
      </c>
      <c r="E19" s="41" t="s">
        <v>2058</v>
      </c>
      <c r="F19" s="66" t="s">
        <v>3393</v>
      </c>
      <c r="G19" s="102" t="s">
        <v>1</v>
      </c>
      <c r="H19" s="36" t="s">
        <v>252</v>
      </c>
      <c r="I19" s="512"/>
    </row>
    <row r="20" spans="1:9" s="8" customFormat="1" ht="19.5" customHeight="1">
      <c r="A20" s="43">
        <v>14</v>
      </c>
      <c r="B20" s="49" t="s">
        <v>6064</v>
      </c>
      <c r="C20" s="82" t="s">
        <v>5437</v>
      </c>
      <c r="D20" s="83" t="s">
        <v>13</v>
      </c>
      <c r="E20" s="41" t="s">
        <v>2058</v>
      </c>
      <c r="F20" s="66" t="s">
        <v>3393</v>
      </c>
      <c r="G20" s="102" t="s">
        <v>1</v>
      </c>
      <c r="H20" s="36" t="s">
        <v>252</v>
      </c>
      <c r="I20" s="512"/>
    </row>
    <row r="21" spans="1:9" s="8" customFormat="1" ht="19.5" customHeight="1">
      <c r="A21" s="43">
        <v>15</v>
      </c>
      <c r="B21" s="49" t="s">
        <v>6065</v>
      </c>
      <c r="C21" s="82" t="s">
        <v>68</v>
      </c>
      <c r="D21" s="83" t="s">
        <v>315</v>
      </c>
      <c r="E21" s="41" t="s">
        <v>2058</v>
      </c>
      <c r="F21" s="66" t="s">
        <v>3393</v>
      </c>
      <c r="G21" s="102" t="s">
        <v>1</v>
      </c>
      <c r="H21" s="36" t="s">
        <v>252</v>
      </c>
      <c r="I21" s="512"/>
    </row>
    <row r="22" spans="1:9" s="8" customFormat="1" ht="19.5" customHeight="1">
      <c r="A22" s="43">
        <v>16</v>
      </c>
      <c r="B22" s="49" t="s">
        <v>6066</v>
      </c>
      <c r="C22" s="82" t="s">
        <v>18</v>
      </c>
      <c r="D22" s="83" t="s">
        <v>101</v>
      </c>
      <c r="E22" s="41" t="s">
        <v>2058</v>
      </c>
      <c r="F22" s="66" t="s">
        <v>3393</v>
      </c>
      <c r="G22" s="102" t="s">
        <v>1</v>
      </c>
      <c r="H22" s="36" t="s">
        <v>252</v>
      </c>
      <c r="I22" s="512"/>
    </row>
    <row r="23" spans="1:9" s="8" customFormat="1" ht="19.5" customHeight="1">
      <c r="A23" s="43">
        <v>17</v>
      </c>
      <c r="B23" s="49" t="s">
        <v>6067</v>
      </c>
      <c r="C23" s="82" t="s">
        <v>145</v>
      </c>
      <c r="D23" s="83" t="s">
        <v>124</v>
      </c>
      <c r="E23" s="41" t="s">
        <v>2064</v>
      </c>
      <c r="F23" s="66" t="s">
        <v>3393</v>
      </c>
      <c r="G23" s="52"/>
      <c r="H23" s="36" t="s">
        <v>274</v>
      </c>
      <c r="I23" s="512"/>
    </row>
    <row r="24" spans="1:9" s="8" customFormat="1" ht="19.5" customHeight="1">
      <c r="A24" s="43">
        <v>18</v>
      </c>
      <c r="B24" s="49" t="s">
        <v>6068</v>
      </c>
      <c r="C24" s="82" t="s">
        <v>4589</v>
      </c>
      <c r="D24" s="83" t="s">
        <v>133</v>
      </c>
      <c r="E24" s="41" t="s">
        <v>2064</v>
      </c>
      <c r="F24" s="66" t="s">
        <v>3393</v>
      </c>
      <c r="G24" s="52"/>
      <c r="H24" s="36" t="s">
        <v>274</v>
      </c>
      <c r="I24" s="512"/>
    </row>
    <row r="25" spans="1:9" s="8" customFormat="1" ht="19.5" customHeight="1">
      <c r="A25" s="43">
        <v>19</v>
      </c>
      <c r="B25" s="49" t="s">
        <v>6069</v>
      </c>
      <c r="C25" s="82" t="s">
        <v>110</v>
      </c>
      <c r="D25" s="83" t="s">
        <v>10</v>
      </c>
      <c r="E25" s="41" t="s">
        <v>2064</v>
      </c>
      <c r="F25" s="66" t="s">
        <v>3393</v>
      </c>
      <c r="G25" s="52"/>
      <c r="H25" s="36" t="s">
        <v>274</v>
      </c>
      <c r="I25" s="512"/>
    </row>
    <row r="26" spans="1:9" s="8" customFormat="1" ht="19.5" customHeight="1">
      <c r="A26" s="43">
        <v>20</v>
      </c>
      <c r="B26" s="49" t="s">
        <v>6070</v>
      </c>
      <c r="C26" s="82" t="s">
        <v>6071</v>
      </c>
      <c r="D26" s="83" t="s">
        <v>391</v>
      </c>
      <c r="E26" s="41" t="s">
        <v>2064</v>
      </c>
      <c r="F26" s="66" t="s">
        <v>3393</v>
      </c>
      <c r="G26" s="52"/>
      <c r="H26" s="36" t="s">
        <v>274</v>
      </c>
      <c r="I26" s="512"/>
    </row>
    <row r="27" spans="1:9" s="8" customFormat="1" ht="19.5" customHeight="1">
      <c r="A27" s="43">
        <v>21</v>
      </c>
      <c r="B27" s="49" t="s">
        <v>6072</v>
      </c>
      <c r="C27" s="82" t="s">
        <v>911</v>
      </c>
      <c r="D27" s="83" t="s">
        <v>60</v>
      </c>
      <c r="E27" s="41" t="s">
        <v>2064</v>
      </c>
      <c r="F27" s="66" t="s">
        <v>3393</v>
      </c>
      <c r="G27" s="52"/>
      <c r="H27" s="36" t="s">
        <v>274</v>
      </c>
      <c r="I27" s="512"/>
    </row>
    <row r="28" spans="1:9" s="8" customFormat="1" ht="19.5" customHeight="1">
      <c r="A28" s="43">
        <v>22</v>
      </c>
      <c r="B28" s="49" t="s">
        <v>6073</v>
      </c>
      <c r="C28" s="82" t="s">
        <v>6074</v>
      </c>
      <c r="D28" s="83" t="s">
        <v>148</v>
      </c>
      <c r="E28" s="41" t="s">
        <v>2064</v>
      </c>
      <c r="F28" s="66" t="s">
        <v>3393</v>
      </c>
      <c r="G28" s="52"/>
      <c r="H28" s="36" t="s">
        <v>274</v>
      </c>
      <c r="I28" s="512"/>
    </row>
    <row r="29" spans="1:9" s="8" customFormat="1" ht="19.5" customHeight="1">
      <c r="A29" s="43">
        <v>23</v>
      </c>
      <c r="B29" s="49" t="s">
        <v>6075</v>
      </c>
      <c r="C29" s="82" t="s">
        <v>183</v>
      </c>
      <c r="D29" s="83" t="s">
        <v>101</v>
      </c>
      <c r="E29" s="41" t="s">
        <v>2064</v>
      </c>
      <c r="F29" s="66" t="s">
        <v>3393</v>
      </c>
      <c r="G29" s="52"/>
      <c r="H29" s="36" t="s">
        <v>274</v>
      </c>
      <c r="I29" s="512"/>
    </row>
    <row r="30" spans="1:9" s="8" customFormat="1" ht="19.5" customHeight="1">
      <c r="A30" s="43">
        <v>24</v>
      </c>
      <c r="B30" s="49" t="s">
        <v>6247</v>
      </c>
      <c r="C30" s="231" t="s">
        <v>110</v>
      </c>
      <c r="D30" s="232" t="s">
        <v>137</v>
      </c>
      <c r="E30" s="41" t="s">
        <v>4479</v>
      </c>
      <c r="F30" s="66" t="s">
        <v>5581</v>
      </c>
      <c r="G30" s="102"/>
      <c r="H30" s="36" t="s">
        <v>251</v>
      </c>
      <c r="I30" s="512"/>
    </row>
    <row r="31" spans="1:9" s="8" customFormat="1" ht="19.5" customHeight="1">
      <c r="A31" s="43">
        <v>25</v>
      </c>
      <c r="B31" s="49" t="s">
        <v>6248</v>
      </c>
      <c r="C31" s="231" t="s">
        <v>390</v>
      </c>
      <c r="D31" s="232" t="s">
        <v>137</v>
      </c>
      <c r="E31" s="41" t="s">
        <v>4479</v>
      </c>
      <c r="F31" s="66" t="s">
        <v>5581</v>
      </c>
      <c r="G31" s="102"/>
      <c r="H31" s="36" t="s">
        <v>251</v>
      </c>
      <c r="I31" s="512"/>
    </row>
    <row r="32" spans="1:9" s="8" customFormat="1" ht="19.5" customHeight="1">
      <c r="A32" s="43">
        <v>26</v>
      </c>
      <c r="B32" s="49" t="s">
        <v>6249</v>
      </c>
      <c r="C32" s="231" t="s">
        <v>6250</v>
      </c>
      <c r="D32" s="232" t="s">
        <v>45</v>
      </c>
      <c r="E32" s="41" t="s">
        <v>4479</v>
      </c>
      <c r="F32" s="66" t="s">
        <v>5581</v>
      </c>
      <c r="G32" s="102"/>
      <c r="H32" s="36" t="s">
        <v>251</v>
      </c>
      <c r="I32" s="512"/>
    </row>
    <row r="33" spans="1:9" s="8" customFormat="1" ht="19.5" customHeight="1">
      <c r="A33" s="43">
        <v>27</v>
      </c>
      <c r="B33" s="86" t="s">
        <v>6251</v>
      </c>
      <c r="C33" s="229" t="s">
        <v>2905</v>
      </c>
      <c r="D33" s="230" t="s">
        <v>152</v>
      </c>
      <c r="E33" s="41" t="s">
        <v>4494</v>
      </c>
      <c r="F33" s="66" t="s">
        <v>6254</v>
      </c>
      <c r="G33" s="52" t="s">
        <v>1578</v>
      </c>
      <c r="H33" s="36" t="s">
        <v>252</v>
      </c>
      <c r="I33" s="512"/>
    </row>
    <row r="34" spans="1:9" s="8" customFormat="1" ht="19.5" customHeight="1">
      <c r="A34" s="43">
        <v>28</v>
      </c>
      <c r="B34" s="49" t="s">
        <v>6252</v>
      </c>
      <c r="C34" s="231" t="s">
        <v>6253</v>
      </c>
      <c r="D34" s="232" t="s">
        <v>385</v>
      </c>
      <c r="E34" s="41" t="s">
        <v>4494</v>
      </c>
      <c r="F34" s="66" t="s">
        <v>6254</v>
      </c>
      <c r="G34" s="102" t="s">
        <v>1</v>
      </c>
      <c r="H34" s="36" t="s">
        <v>252</v>
      </c>
      <c r="I34" s="512"/>
    </row>
    <row r="35" spans="1:9" s="8" customFormat="1" ht="19.5" customHeight="1">
      <c r="A35" s="43">
        <v>29</v>
      </c>
      <c r="B35" s="49" t="s">
        <v>6255</v>
      </c>
      <c r="C35" s="231" t="s">
        <v>360</v>
      </c>
      <c r="D35" s="232" t="s">
        <v>115</v>
      </c>
      <c r="E35" s="41" t="s">
        <v>4503</v>
      </c>
      <c r="F35" s="66" t="s">
        <v>5724</v>
      </c>
      <c r="G35" s="102" t="s">
        <v>1</v>
      </c>
      <c r="H35" s="36" t="s">
        <v>274</v>
      </c>
      <c r="I35" s="512"/>
    </row>
    <row r="36" spans="1:9" s="8" customFormat="1" ht="19.5" customHeight="1">
      <c r="A36" s="43">
        <v>30</v>
      </c>
      <c r="B36" s="49" t="s">
        <v>6256</v>
      </c>
      <c r="C36" s="231" t="s">
        <v>6257</v>
      </c>
      <c r="D36" s="232" t="s">
        <v>184</v>
      </c>
      <c r="E36" s="41" t="s">
        <v>4503</v>
      </c>
      <c r="F36" s="66" t="s">
        <v>6254</v>
      </c>
      <c r="G36" s="102" t="s">
        <v>1</v>
      </c>
      <c r="H36" s="36" t="s">
        <v>274</v>
      </c>
      <c r="I36" s="512"/>
    </row>
    <row r="37" spans="1:9" s="8" customFormat="1" ht="19.5" customHeight="1">
      <c r="A37" s="43">
        <v>31</v>
      </c>
      <c r="B37" s="49" t="s">
        <v>6258</v>
      </c>
      <c r="C37" s="82" t="s">
        <v>6259</v>
      </c>
      <c r="D37" s="83" t="s">
        <v>388</v>
      </c>
      <c r="E37" s="41" t="s">
        <v>4503</v>
      </c>
      <c r="F37" s="66" t="s">
        <v>6254</v>
      </c>
      <c r="G37" s="102" t="s">
        <v>1</v>
      </c>
      <c r="H37" s="36" t="s">
        <v>274</v>
      </c>
      <c r="I37" s="512"/>
    </row>
    <row r="38" spans="1:9" s="8" customFormat="1" ht="20.100000000000001" customHeight="1">
      <c r="A38" s="43"/>
      <c r="B38" s="694" t="s">
        <v>3</v>
      </c>
      <c r="C38" s="728"/>
      <c r="D38" s="656">
        <f>A49</f>
        <v>11</v>
      </c>
      <c r="E38" s="195"/>
      <c r="F38" s="195"/>
      <c r="G38" s="196"/>
      <c r="H38" s="195"/>
      <c r="I38" s="512"/>
    </row>
    <row r="39" spans="1:9" s="8" customFormat="1" ht="20.100000000000001" customHeight="1">
      <c r="A39" s="43">
        <v>1</v>
      </c>
      <c r="B39" s="49" t="s">
        <v>5811</v>
      </c>
      <c r="C39" s="231" t="s">
        <v>185</v>
      </c>
      <c r="D39" s="232" t="s">
        <v>11</v>
      </c>
      <c r="E39" s="41" t="s">
        <v>2948</v>
      </c>
      <c r="F39" s="66" t="s">
        <v>5067</v>
      </c>
      <c r="G39" s="52"/>
      <c r="H39" s="36" t="s">
        <v>251</v>
      </c>
      <c r="I39" s="512"/>
    </row>
    <row r="40" spans="1:9" s="8" customFormat="1" ht="20.100000000000001" customHeight="1">
      <c r="A40" s="43">
        <v>2</v>
      </c>
      <c r="B40" s="49" t="s">
        <v>5812</v>
      </c>
      <c r="C40" s="82" t="s">
        <v>5813</v>
      </c>
      <c r="D40" s="83" t="s">
        <v>10</v>
      </c>
      <c r="E40" s="41" t="s">
        <v>5323</v>
      </c>
      <c r="F40" s="66" t="s">
        <v>2873</v>
      </c>
      <c r="G40" s="52"/>
      <c r="H40" s="36" t="s">
        <v>251</v>
      </c>
      <c r="I40" s="512"/>
    </row>
    <row r="41" spans="1:9" s="8" customFormat="1" ht="20.100000000000001" customHeight="1">
      <c r="A41" s="43">
        <v>3</v>
      </c>
      <c r="B41" s="49" t="s">
        <v>5814</v>
      </c>
      <c r="C41" s="82" t="s">
        <v>4898</v>
      </c>
      <c r="D41" s="83" t="s">
        <v>111</v>
      </c>
      <c r="E41" s="41" t="s">
        <v>5323</v>
      </c>
      <c r="F41" s="66" t="s">
        <v>2873</v>
      </c>
      <c r="G41" s="52"/>
      <c r="H41" s="36" t="s">
        <v>251</v>
      </c>
      <c r="I41" s="512"/>
    </row>
    <row r="42" spans="1:9" s="8" customFormat="1" ht="20.100000000000001" customHeight="1">
      <c r="A42" s="43">
        <v>4</v>
      </c>
      <c r="B42" s="49" t="s">
        <v>5827</v>
      </c>
      <c r="C42" s="82" t="s">
        <v>349</v>
      </c>
      <c r="D42" s="83" t="s">
        <v>186</v>
      </c>
      <c r="E42" s="41" t="s">
        <v>5323</v>
      </c>
      <c r="F42" s="66" t="s">
        <v>2873</v>
      </c>
      <c r="G42" s="52"/>
      <c r="H42" s="36" t="s">
        <v>251</v>
      </c>
      <c r="I42" s="512"/>
    </row>
    <row r="43" spans="1:9" s="8" customFormat="1" ht="20.100000000000001" customHeight="1">
      <c r="A43" s="43">
        <v>5</v>
      </c>
      <c r="B43" s="49" t="s">
        <v>5815</v>
      </c>
      <c r="C43" s="82" t="s">
        <v>5816</v>
      </c>
      <c r="D43" s="83" t="s">
        <v>5817</v>
      </c>
      <c r="E43" s="41" t="s">
        <v>5110</v>
      </c>
      <c r="F43" s="66" t="s">
        <v>5819</v>
      </c>
      <c r="G43" s="52"/>
      <c r="H43" s="36" t="s">
        <v>251</v>
      </c>
      <c r="I43" s="512"/>
    </row>
    <row r="44" spans="1:9" s="8" customFormat="1" ht="20.100000000000001" customHeight="1">
      <c r="A44" s="43">
        <v>6</v>
      </c>
      <c r="B44" s="49" t="s">
        <v>5818</v>
      </c>
      <c r="C44" s="82" t="s">
        <v>1889</v>
      </c>
      <c r="D44" s="83" t="s">
        <v>138</v>
      </c>
      <c r="E44" s="41" t="s">
        <v>5110</v>
      </c>
      <c r="F44" s="66" t="s">
        <v>3909</v>
      </c>
      <c r="G44" s="52"/>
      <c r="H44" s="36" t="s">
        <v>251</v>
      </c>
      <c r="I44" s="512"/>
    </row>
    <row r="45" spans="1:9" s="8" customFormat="1" ht="20.100000000000001" customHeight="1">
      <c r="A45" s="43">
        <v>7</v>
      </c>
      <c r="B45" s="49" t="s">
        <v>5820</v>
      </c>
      <c r="C45" s="82" t="s">
        <v>5821</v>
      </c>
      <c r="D45" s="83" t="s">
        <v>115</v>
      </c>
      <c r="E45" s="41" t="s">
        <v>2998</v>
      </c>
      <c r="F45" s="66" t="s">
        <v>3393</v>
      </c>
      <c r="G45" s="52"/>
      <c r="H45" s="36" t="s">
        <v>251</v>
      </c>
      <c r="I45" s="512"/>
    </row>
    <row r="46" spans="1:9" s="8" customFormat="1" ht="20.100000000000001" customHeight="1">
      <c r="A46" s="43">
        <v>8</v>
      </c>
      <c r="B46" s="49" t="s">
        <v>5822</v>
      </c>
      <c r="C46" s="82" t="s">
        <v>5823</v>
      </c>
      <c r="D46" s="83" t="s">
        <v>153</v>
      </c>
      <c r="E46" s="41" t="s">
        <v>2998</v>
      </c>
      <c r="F46" s="66" t="s">
        <v>3393</v>
      </c>
      <c r="G46" s="52"/>
      <c r="H46" s="36" t="s">
        <v>251</v>
      </c>
      <c r="I46" s="512"/>
    </row>
    <row r="47" spans="1:9" s="8" customFormat="1" ht="20.100000000000001" customHeight="1">
      <c r="A47" s="43">
        <v>9</v>
      </c>
      <c r="B47" s="49" t="s">
        <v>5828</v>
      </c>
      <c r="C47" s="82" t="s">
        <v>177</v>
      </c>
      <c r="D47" s="83" t="s">
        <v>77</v>
      </c>
      <c r="E47" s="41" t="s">
        <v>2998</v>
      </c>
      <c r="F47" s="66" t="s">
        <v>3393</v>
      </c>
      <c r="G47" s="52"/>
      <c r="H47" s="36" t="s">
        <v>251</v>
      </c>
      <c r="I47" s="512"/>
    </row>
    <row r="48" spans="1:9" s="8" customFormat="1" ht="20.100000000000001" customHeight="1">
      <c r="A48" s="43">
        <v>10</v>
      </c>
      <c r="B48" s="49" t="s">
        <v>5824</v>
      </c>
      <c r="C48" s="82" t="s">
        <v>1926</v>
      </c>
      <c r="D48" s="83" t="s">
        <v>57</v>
      </c>
      <c r="E48" s="41" t="s">
        <v>2955</v>
      </c>
      <c r="F48" s="66" t="s">
        <v>3393</v>
      </c>
      <c r="G48" s="52" t="s">
        <v>2956</v>
      </c>
      <c r="H48" s="36" t="s">
        <v>252</v>
      </c>
      <c r="I48" s="512"/>
    </row>
    <row r="49" spans="1:9" s="8" customFormat="1" ht="20.100000000000001" customHeight="1">
      <c r="A49" s="43">
        <v>11</v>
      </c>
      <c r="B49" s="49" t="s">
        <v>5825</v>
      </c>
      <c r="C49" s="231" t="s">
        <v>5826</v>
      </c>
      <c r="D49" s="232" t="s">
        <v>133</v>
      </c>
      <c r="E49" s="41" t="s">
        <v>3178</v>
      </c>
      <c r="F49" s="66" t="s">
        <v>5798</v>
      </c>
      <c r="G49" s="52"/>
      <c r="H49" s="36" t="s">
        <v>251</v>
      </c>
      <c r="I49" s="512"/>
    </row>
    <row r="50" spans="1:9" s="10" customFormat="1" ht="24.95" customHeight="1">
      <c r="A50" s="699" t="s">
        <v>28</v>
      </c>
      <c r="B50" s="700"/>
      <c r="C50" s="700"/>
      <c r="D50" s="182">
        <f>SUM(D6,D38)</f>
        <v>42</v>
      </c>
      <c r="E50" s="658" t="s">
        <v>231</v>
      </c>
      <c r="F50" s="729"/>
      <c r="G50" s="730"/>
    </row>
    <row r="51" spans="1:9" ht="24.95" customHeight="1">
      <c r="A51" s="657"/>
      <c r="B51" s="27"/>
      <c r="C51" s="28"/>
      <c r="D51" s="176"/>
      <c r="E51" s="87" t="s">
        <v>85</v>
      </c>
      <c r="F51" s="88"/>
      <c r="G51" s="51"/>
      <c r="I51" s="4">
        <f>87-15</f>
        <v>72</v>
      </c>
    </row>
    <row r="52" spans="1:9" ht="21.95" customHeight="1">
      <c r="A52" s="674"/>
      <c r="B52" s="33"/>
      <c r="C52" s="34"/>
      <c r="D52" s="177"/>
      <c r="E52" s="93"/>
      <c r="F52" s="96"/>
      <c r="G52" s="51"/>
    </row>
    <row r="53" spans="1:9" ht="21.95" customHeight="1">
      <c r="A53" s="674"/>
      <c r="B53" s="33"/>
      <c r="C53" s="34"/>
      <c r="D53" s="177"/>
      <c r="E53" s="93"/>
      <c r="F53" s="96"/>
      <c r="G53" s="51"/>
    </row>
    <row r="54" spans="1:9" ht="21.95" customHeight="1">
      <c r="A54" s="674"/>
      <c r="B54" s="33"/>
      <c r="C54" s="34"/>
      <c r="D54" s="177"/>
      <c r="E54" s="93"/>
      <c r="F54" s="96"/>
      <c r="G54" s="51"/>
    </row>
    <row r="55" spans="1:9" ht="21.95" customHeight="1">
      <c r="A55" s="674"/>
      <c r="B55" s="33"/>
      <c r="C55" s="34"/>
      <c r="D55" s="177"/>
      <c r="E55" s="93"/>
      <c r="F55" s="96"/>
      <c r="G55" s="51"/>
    </row>
    <row r="56" spans="1:9" ht="21.95" customHeight="1">
      <c r="A56" s="674"/>
      <c r="B56" s="33"/>
      <c r="C56" s="34"/>
      <c r="D56" s="177"/>
      <c r="E56" s="93"/>
      <c r="F56" s="96"/>
      <c r="G56" s="51"/>
    </row>
    <row r="57" spans="1:9" ht="21.95" customHeight="1">
      <c r="A57" s="674"/>
      <c r="B57" s="33"/>
      <c r="C57" s="34"/>
      <c r="D57" s="177"/>
      <c r="E57" s="93"/>
      <c r="F57" s="96"/>
      <c r="G57" s="51"/>
    </row>
    <row r="58" spans="1:9" ht="21.95" customHeight="1">
      <c r="A58" s="674"/>
      <c r="B58" s="33"/>
      <c r="C58" s="34"/>
      <c r="D58" s="177"/>
      <c r="E58" s="93"/>
      <c r="F58" s="96"/>
      <c r="G58" s="51"/>
    </row>
    <row r="59" spans="1:9" ht="21.95" customHeight="1">
      <c r="A59" s="674"/>
      <c r="B59" s="33"/>
      <c r="C59" s="34"/>
      <c r="D59" s="177"/>
      <c r="E59" s="93"/>
      <c r="F59" s="96"/>
      <c r="G59" s="51"/>
    </row>
    <row r="60" spans="1:9" ht="21.95" customHeight="1">
      <c r="A60" s="674"/>
      <c r="B60" s="33"/>
      <c r="C60" s="34"/>
      <c r="D60" s="177"/>
      <c r="E60" s="93"/>
      <c r="F60" s="96"/>
      <c r="G60" s="51"/>
    </row>
    <row r="61" spans="1:9" ht="21.95" customHeight="1">
      <c r="A61" s="674"/>
      <c r="B61" s="33"/>
      <c r="C61" s="34"/>
      <c r="D61" s="177"/>
      <c r="E61" s="93"/>
      <c r="F61" s="96"/>
      <c r="G61" s="51"/>
    </row>
    <row r="62" spans="1:9" ht="21.95" customHeight="1">
      <c r="A62" s="674"/>
      <c r="B62" s="33"/>
      <c r="C62" s="34"/>
      <c r="D62" s="177"/>
      <c r="E62" s="93"/>
      <c r="F62" s="96"/>
      <c r="G62" s="51"/>
    </row>
    <row r="63" spans="1:9" ht="21.95" customHeight="1">
      <c r="A63" s="674"/>
      <c r="B63" s="33"/>
      <c r="C63" s="34"/>
      <c r="D63" s="177"/>
      <c r="E63" s="93"/>
      <c r="F63" s="96"/>
      <c r="G63" s="51"/>
    </row>
    <row r="64" spans="1:9" ht="21.95" customHeight="1">
      <c r="A64" s="674"/>
      <c r="B64" s="33"/>
      <c r="C64" s="34"/>
      <c r="D64" s="177"/>
      <c r="E64" s="93"/>
      <c r="F64" s="96"/>
      <c r="G64" s="51"/>
    </row>
    <row r="65" spans="1:9" ht="21.95" customHeight="1">
      <c r="A65" s="674"/>
      <c r="B65" s="33"/>
      <c r="C65" s="34"/>
      <c r="D65" s="177"/>
      <c r="E65" s="93"/>
      <c r="F65" s="96"/>
      <c r="G65" s="51"/>
    </row>
    <row r="66" spans="1:9" ht="21.95" customHeight="1">
      <c r="A66" s="674"/>
      <c r="B66" s="33"/>
      <c r="C66" s="34"/>
      <c r="D66" s="177"/>
      <c r="E66" s="93"/>
      <c r="F66" s="96"/>
      <c r="G66" s="51"/>
    </row>
    <row r="67" spans="1:9" ht="21.95" customHeight="1">
      <c r="A67" s="674"/>
      <c r="B67" s="33"/>
      <c r="C67" s="34"/>
      <c r="D67" s="177"/>
      <c r="E67" s="93"/>
      <c r="F67" s="96"/>
      <c r="G67" s="51"/>
    </row>
    <row r="68" spans="1:9" ht="21.95" customHeight="1">
      <c r="A68" s="674"/>
      <c r="B68" s="33"/>
      <c r="C68" s="34"/>
      <c r="D68" s="177"/>
      <c r="E68" s="93"/>
      <c r="F68" s="96"/>
      <c r="G68" s="51"/>
    </row>
    <row r="69" spans="1:9" ht="21.95" customHeight="1">
      <c r="A69" s="674"/>
      <c r="B69" s="33"/>
      <c r="C69" s="34"/>
      <c r="D69" s="177"/>
      <c r="E69" s="93"/>
      <c r="F69" s="96"/>
      <c r="G69" s="51"/>
    </row>
    <row r="70" spans="1:9" ht="21.95" customHeight="1">
      <c r="A70" s="674"/>
      <c r="B70" s="33"/>
      <c r="C70" s="34"/>
      <c r="D70" s="177"/>
      <c r="E70" s="93"/>
      <c r="F70" s="96"/>
      <c r="G70" s="51"/>
    </row>
    <row r="71" spans="1:9" ht="21.95" customHeight="1">
      <c r="A71" s="674"/>
      <c r="B71" s="33"/>
      <c r="C71" s="34"/>
      <c r="D71" s="177"/>
      <c r="E71" s="93"/>
      <c r="F71" s="96"/>
      <c r="G71" s="51"/>
    </row>
    <row r="72" spans="1:9" s="15" customFormat="1" ht="54.95" customHeight="1">
      <c r="A72" s="704" t="s">
        <v>5365</v>
      </c>
      <c r="B72" s="691"/>
      <c r="C72" s="705"/>
      <c r="D72" s="705"/>
      <c r="E72" s="705"/>
      <c r="F72" s="705"/>
      <c r="G72" s="705"/>
    </row>
    <row r="73" spans="1:9" s="10" customFormat="1" ht="24.95" customHeight="1">
      <c r="A73" s="731" t="s">
        <v>1607</v>
      </c>
      <c r="B73" s="731"/>
      <c r="C73" s="731"/>
      <c r="D73" s="731"/>
      <c r="E73" s="731"/>
      <c r="F73" s="731"/>
      <c r="G73" s="731"/>
    </row>
    <row r="74" spans="1:9" s="10" customFormat="1" ht="35.1" customHeight="1">
      <c r="A74" s="732" t="s">
        <v>5687</v>
      </c>
      <c r="B74" s="732"/>
      <c r="C74" s="732"/>
      <c r="D74" s="732"/>
      <c r="E74" s="732"/>
      <c r="F74" s="732"/>
      <c r="G74" s="732"/>
    </row>
    <row r="75" spans="1:9" ht="15" customHeight="1">
      <c r="A75" s="6"/>
      <c r="B75" s="6"/>
      <c r="C75" s="6"/>
      <c r="D75" s="6"/>
      <c r="E75" s="6"/>
      <c r="F75" s="179"/>
      <c r="G75" s="202" t="s">
        <v>5677</v>
      </c>
      <c r="H75" s="105" t="s">
        <v>5688</v>
      </c>
    </row>
    <row r="76" spans="1:9" s="8" customFormat="1" ht="24.95" customHeight="1">
      <c r="A76" s="195" t="s">
        <v>20</v>
      </c>
      <c r="B76" s="612" t="s">
        <v>5</v>
      </c>
      <c r="C76" s="694" t="s">
        <v>23</v>
      </c>
      <c r="D76" s="695"/>
      <c r="E76" s="195" t="s">
        <v>24</v>
      </c>
      <c r="F76" s="195" t="s">
        <v>25</v>
      </c>
      <c r="G76" s="195" t="s">
        <v>26</v>
      </c>
      <c r="H76" s="195" t="s">
        <v>245</v>
      </c>
      <c r="I76" s="512"/>
    </row>
    <row r="77" spans="1:9" s="8" customFormat="1" ht="24.95" customHeight="1">
      <c r="A77" s="43">
        <v>1</v>
      </c>
      <c r="B77" s="49" t="s">
        <v>5638</v>
      </c>
      <c r="C77" s="231" t="s">
        <v>110</v>
      </c>
      <c r="D77" s="232" t="s">
        <v>132</v>
      </c>
      <c r="E77" s="41" t="s">
        <v>5155</v>
      </c>
      <c r="F77" s="66" t="s">
        <v>1272</v>
      </c>
      <c r="G77" s="52"/>
      <c r="H77" s="36" t="s">
        <v>251</v>
      </c>
      <c r="I77" s="512"/>
    </row>
    <row r="78" spans="1:9" s="8" customFormat="1" ht="24.95" customHeight="1">
      <c r="A78" s="43">
        <v>2</v>
      </c>
      <c r="B78" s="49" t="s">
        <v>5639</v>
      </c>
      <c r="C78" s="231" t="s">
        <v>5640</v>
      </c>
      <c r="D78" s="232" t="s">
        <v>51</v>
      </c>
      <c r="E78" s="41" t="s">
        <v>5155</v>
      </c>
      <c r="F78" s="66" t="s">
        <v>1272</v>
      </c>
      <c r="G78" s="52"/>
      <c r="H78" s="36" t="s">
        <v>251</v>
      </c>
      <c r="I78" s="512"/>
    </row>
    <row r="79" spans="1:9" s="8" customFormat="1" ht="24.95" customHeight="1">
      <c r="A79" s="43">
        <v>3</v>
      </c>
      <c r="B79" s="86" t="s">
        <v>5641</v>
      </c>
      <c r="C79" s="231" t="s">
        <v>5642</v>
      </c>
      <c r="D79" s="232" t="s">
        <v>186</v>
      </c>
      <c r="E79" s="41" t="s">
        <v>5155</v>
      </c>
      <c r="F79" s="66" t="s">
        <v>1272</v>
      </c>
      <c r="G79" s="52"/>
      <c r="H79" s="36" t="s">
        <v>251</v>
      </c>
      <c r="I79" s="512"/>
    </row>
    <row r="80" spans="1:9" s="8" customFormat="1" ht="24.95" customHeight="1">
      <c r="A80" s="43">
        <v>4</v>
      </c>
      <c r="B80" s="49" t="s">
        <v>5643</v>
      </c>
      <c r="C80" s="231" t="s">
        <v>185</v>
      </c>
      <c r="D80" s="232" t="s">
        <v>186</v>
      </c>
      <c r="E80" s="41" t="s">
        <v>5155</v>
      </c>
      <c r="F80" s="66" t="s">
        <v>1272</v>
      </c>
      <c r="G80" s="52"/>
      <c r="H80" s="36" t="s">
        <v>251</v>
      </c>
      <c r="I80" s="512"/>
    </row>
    <row r="81" spans="1:9" s="8" customFormat="1" ht="24.95" customHeight="1">
      <c r="A81" s="43">
        <v>5</v>
      </c>
      <c r="B81" s="49" t="s">
        <v>5644</v>
      </c>
      <c r="C81" s="231" t="s">
        <v>76</v>
      </c>
      <c r="D81" s="232" t="s">
        <v>5558</v>
      </c>
      <c r="E81" s="41" t="s">
        <v>5155</v>
      </c>
      <c r="F81" s="66" t="s">
        <v>1272</v>
      </c>
      <c r="G81" s="52"/>
      <c r="H81" s="36" t="s">
        <v>251</v>
      </c>
      <c r="I81" s="512"/>
    </row>
    <row r="82" spans="1:9" s="8" customFormat="1" ht="24.95" customHeight="1">
      <c r="A82" s="43">
        <v>6</v>
      </c>
      <c r="B82" s="86" t="s">
        <v>5645</v>
      </c>
      <c r="C82" s="231" t="s">
        <v>76</v>
      </c>
      <c r="D82" s="232" t="s">
        <v>458</v>
      </c>
      <c r="E82" s="41" t="s">
        <v>5155</v>
      </c>
      <c r="F82" s="66" t="s">
        <v>1272</v>
      </c>
      <c r="G82" s="52"/>
      <c r="H82" s="36" t="s">
        <v>251</v>
      </c>
      <c r="I82" s="512"/>
    </row>
    <row r="83" spans="1:9" s="8" customFormat="1" ht="24.95" customHeight="1">
      <c r="A83" s="43">
        <v>7</v>
      </c>
      <c r="B83" s="49" t="s">
        <v>5646</v>
      </c>
      <c r="C83" s="231" t="s">
        <v>154</v>
      </c>
      <c r="D83" s="232" t="s">
        <v>385</v>
      </c>
      <c r="E83" s="41" t="s">
        <v>5155</v>
      </c>
      <c r="F83" s="66" t="s">
        <v>1272</v>
      </c>
      <c r="G83" s="52"/>
      <c r="H83" s="36" t="s">
        <v>251</v>
      </c>
      <c r="I83" s="512"/>
    </row>
    <row r="84" spans="1:9" s="8" customFormat="1" ht="24.95" customHeight="1">
      <c r="A84" s="43">
        <v>8</v>
      </c>
      <c r="B84" s="86" t="s">
        <v>5647</v>
      </c>
      <c r="C84" s="231" t="s">
        <v>5648</v>
      </c>
      <c r="D84" s="232" t="s">
        <v>152</v>
      </c>
      <c r="E84" s="41" t="s">
        <v>5168</v>
      </c>
      <c r="F84" s="66" t="s">
        <v>1272</v>
      </c>
      <c r="G84" s="52"/>
      <c r="H84" s="36" t="s">
        <v>252</v>
      </c>
      <c r="I84" s="512"/>
    </row>
    <row r="85" spans="1:9" s="8" customFormat="1" ht="24.95" customHeight="1">
      <c r="A85" s="43">
        <v>9</v>
      </c>
      <c r="B85" s="86" t="s">
        <v>5649</v>
      </c>
      <c r="C85" s="231" t="s">
        <v>61</v>
      </c>
      <c r="D85" s="232" t="s">
        <v>170</v>
      </c>
      <c r="E85" s="41" t="s">
        <v>5168</v>
      </c>
      <c r="F85" s="66" t="s">
        <v>1272</v>
      </c>
      <c r="G85" s="52"/>
      <c r="H85" s="36" t="s">
        <v>252</v>
      </c>
      <c r="I85" s="512"/>
    </row>
    <row r="86" spans="1:9" s="8" customFormat="1" ht="24.95" customHeight="1">
      <c r="A86" s="43">
        <v>10</v>
      </c>
      <c r="B86" s="49" t="s">
        <v>5650</v>
      </c>
      <c r="C86" s="231" t="s">
        <v>485</v>
      </c>
      <c r="D86" s="232" t="s">
        <v>104</v>
      </c>
      <c r="E86" s="41" t="s">
        <v>5168</v>
      </c>
      <c r="F86" s="66" t="s">
        <v>1272</v>
      </c>
      <c r="G86" s="52"/>
      <c r="H86" s="36" t="s">
        <v>252</v>
      </c>
      <c r="I86" s="512"/>
    </row>
    <row r="87" spans="1:9" s="8" customFormat="1" ht="24.95" customHeight="1">
      <c r="A87" s="43">
        <v>11</v>
      </c>
      <c r="B87" s="49" t="s">
        <v>5651</v>
      </c>
      <c r="C87" s="231" t="s">
        <v>5283</v>
      </c>
      <c r="D87" s="232" t="s">
        <v>104</v>
      </c>
      <c r="E87" s="41" t="s">
        <v>5168</v>
      </c>
      <c r="F87" s="66" t="s">
        <v>1272</v>
      </c>
      <c r="G87" s="52"/>
      <c r="H87" s="36" t="s">
        <v>252</v>
      </c>
      <c r="I87" s="512"/>
    </row>
    <row r="88" spans="1:9" s="8" customFormat="1" ht="24.95" customHeight="1">
      <c r="A88" s="43">
        <v>12</v>
      </c>
      <c r="B88" s="49" t="s">
        <v>5652</v>
      </c>
      <c r="C88" s="231" t="s">
        <v>61</v>
      </c>
      <c r="D88" s="232" t="s">
        <v>134</v>
      </c>
      <c r="E88" s="41" t="s">
        <v>5168</v>
      </c>
      <c r="F88" s="66" t="s">
        <v>1272</v>
      </c>
      <c r="G88" s="52"/>
      <c r="H88" s="36" t="s">
        <v>252</v>
      </c>
      <c r="I88" s="512"/>
    </row>
    <row r="89" spans="1:9" s="10" customFormat="1" ht="24.95" customHeight="1">
      <c r="A89" s="699" t="s">
        <v>28</v>
      </c>
      <c r="B89" s="700"/>
      <c r="C89" s="700"/>
      <c r="D89" s="182">
        <f>A88</f>
        <v>12</v>
      </c>
      <c r="E89" s="613" t="s">
        <v>231</v>
      </c>
      <c r="F89" s="729"/>
      <c r="G89" s="730"/>
    </row>
    <row r="90" spans="1:9" ht="24.95" customHeight="1">
      <c r="A90" s="611"/>
      <c r="B90" s="27"/>
      <c r="C90" s="28"/>
      <c r="D90" s="176"/>
      <c r="E90" s="87" t="s">
        <v>85</v>
      </c>
      <c r="F90" s="88"/>
      <c r="G90" s="51"/>
      <c r="I90" s="4">
        <f>87-15</f>
        <v>72</v>
      </c>
    </row>
    <row r="91" spans="1:9" ht="18" customHeight="1">
      <c r="A91" s="611"/>
      <c r="B91" s="33"/>
      <c r="C91" s="34"/>
      <c r="D91" s="177"/>
      <c r="E91" s="93"/>
      <c r="F91" s="96"/>
      <c r="G91" s="51"/>
    </row>
    <row r="92" spans="1:9" ht="18" customHeight="1">
      <c r="A92" s="615"/>
      <c r="B92" s="33"/>
      <c r="C92" s="34"/>
      <c r="D92" s="177"/>
      <c r="E92" s="93"/>
      <c r="F92" s="96"/>
      <c r="G92" s="51"/>
    </row>
    <row r="93" spans="1:9" ht="18" customHeight="1">
      <c r="A93" s="615"/>
      <c r="B93" s="33"/>
      <c r="C93" s="34"/>
      <c r="D93" s="177"/>
      <c r="E93" s="93"/>
      <c r="F93" s="96"/>
      <c r="G93" s="51"/>
    </row>
    <row r="94" spans="1:9" ht="18" customHeight="1">
      <c r="A94" s="615"/>
      <c r="B94" s="33"/>
      <c r="C94" s="34"/>
      <c r="D94" s="177"/>
      <c r="E94" s="93"/>
      <c r="F94" s="96"/>
      <c r="G94" s="51"/>
    </row>
    <row r="95" spans="1:9" ht="18" customHeight="1">
      <c r="A95" s="615"/>
      <c r="B95" s="33"/>
      <c r="C95" s="34"/>
      <c r="D95" s="177"/>
      <c r="E95" s="93"/>
      <c r="F95" s="96"/>
      <c r="G95" s="51"/>
    </row>
    <row r="96" spans="1:9" ht="18" customHeight="1">
      <c r="A96" s="619"/>
      <c r="B96" s="33"/>
      <c r="C96" s="34"/>
      <c r="D96" s="177"/>
      <c r="E96" s="93"/>
      <c r="F96" s="96"/>
      <c r="G96" s="51"/>
    </row>
    <row r="97" spans="1:9" ht="18" customHeight="1">
      <c r="A97" s="619"/>
      <c r="B97" s="33"/>
      <c r="C97" s="34"/>
      <c r="D97" s="177"/>
      <c r="E97" s="93"/>
      <c r="F97" s="96"/>
      <c r="G97" s="51"/>
    </row>
    <row r="98" spans="1:9" ht="18" customHeight="1">
      <c r="A98" s="619"/>
      <c r="B98" s="33"/>
      <c r="C98" s="34"/>
      <c r="D98" s="177"/>
      <c r="E98" s="93"/>
      <c r="F98" s="96"/>
      <c r="G98" s="51"/>
    </row>
    <row r="99" spans="1:9" ht="18" customHeight="1">
      <c r="A99" s="619"/>
      <c r="B99" s="33"/>
      <c r="C99" s="34"/>
      <c r="D99" s="177"/>
      <c r="E99" s="93"/>
      <c r="F99" s="96"/>
      <c r="G99" s="51"/>
    </row>
    <row r="100" spans="1:9" ht="18" customHeight="1">
      <c r="A100" s="619"/>
      <c r="B100" s="33"/>
      <c r="C100" s="34"/>
      <c r="D100" s="177"/>
      <c r="E100" s="93"/>
      <c r="F100" s="96"/>
      <c r="G100" s="51"/>
    </row>
    <row r="101" spans="1:9" ht="18" customHeight="1">
      <c r="A101" s="619"/>
      <c r="B101" s="33"/>
      <c r="C101" s="34"/>
      <c r="D101" s="177"/>
      <c r="E101" s="93"/>
      <c r="F101" s="96"/>
      <c r="G101" s="51"/>
    </row>
    <row r="102" spans="1:9" ht="18" customHeight="1">
      <c r="A102" s="619"/>
      <c r="B102" s="33"/>
      <c r="C102" s="34"/>
      <c r="D102" s="177"/>
      <c r="E102" s="93"/>
      <c r="F102" s="96"/>
      <c r="G102" s="51"/>
    </row>
    <row r="103" spans="1:9" ht="18" customHeight="1">
      <c r="A103" s="619"/>
      <c r="B103" s="33"/>
      <c r="C103" s="34"/>
      <c r="D103" s="177"/>
      <c r="E103" s="93"/>
      <c r="F103" s="96"/>
      <c r="G103" s="51"/>
    </row>
    <row r="104" spans="1:9" s="15" customFormat="1" ht="50.1" customHeight="1">
      <c r="A104" s="704" t="s">
        <v>4465</v>
      </c>
      <c r="B104" s="691"/>
      <c r="C104" s="705"/>
      <c r="D104" s="705"/>
      <c r="E104" s="705"/>
      <c r="F104" s="705"/>
      <c r="G104" s="705"/>
    </row>
    <row r="105" spans="1:9" s="10" customFormat="1" ht="24.95" customHeight="1">
      <c r="A105" s="731" t="s">
        <v>1323</v>
      </c>
      <c r="B105" s="731"/>
      <c r="C105" s="731"/>
      <c r="D105" s="731"/>
      <c r="E105" s="731"/>
      <c r="F105" s="731"/>
      <c r="G105" s="731"/>
    </row>
    <row r="106" spans="1:9" s="10" customFormat="1" ht="35.1" customHeight="1">
      <c r="A106" s="732" t="s">
        <v>5337</v>
      </c>
      <c r="B106" s="732"/>
      <c r="C106" s="732"/>
      <c r="D106" s="732"/>
      <c r="E106" s="732"/>
      <c r="F106" s="732"/>
      <c r="G106" s="732"/>
    </row>
    <row r="107" spans="1:9" ht="15" customHeight="1">
      <c r="A107" s="6"/>
      <c r="B107" s="6"/>
      <c r="C107" s="6"/>
      <c r="D107" s="6"/>
      <c r="E107" s="6"/>
      <c r="F107" s="179"/>
      <c r="G107" s="202" t="s">
        <v>5348</v>
      </c>
      <c r="H107" s="10" t="s">
        <v>5336</v>
      </c>
    </row>
    <row r="108" spans="1:9" s="8" customFormat="1" ht="24.95" customHeight="1">
      <c r="A108" s="195" t="s">
        <v>20</v>
      </c>
      <c r="B108" s="516" t="s">
        <v>5</v>
      </c>
      <c r="C108" s="694" t="s">
        <v>23</v>
      </c>
      <c r="D108" s="695"/>
      <c r="E108" s="195" t="s">
        <v>24</v>
      </c>
      <c r="F108" s="195" t="s">
        <v>25</v>
      </c>
      <c r="G108" s="195" t="s">
        <v>26</v>
      </c>
      <c r="H108" s="195" t="s">
        <v>245</v>
      </c>
      <c r="I108" s="512"/>
    </row>
    <row r="109" spans="1:9" s="8" customFormat="1" ht="20.100000000000001" customHeight="1">
      <c r="A109" s="195"/>
      <c r="B109" s="694" t="s">
        <v>2</v>
      </c>
      <c r="C109" s="728"/>
      <c r="D109" s="517">
        <f>A129</f>
        <v>20</v>
      </c>
      <c r="E109" s="42"/>
      <c r="F109" s="42"/>
      <c r="G109" s="196"/>
      <c r="H109" s="195"/>
      <c r="I109" s="512"/>
    </row>
    <row r="110" spans="1:9" s="8" customFormat="1" ht="18" customHeight="1">
      <c r="A110" s="43">
        <v>1</v>
      </c>
      <c r="B110" s="49" t="s">
        <v>4466</v>
      </c>
      <c r="C110" s="231" t="s">
        <v>76</v>
      </c>
      <c r="D110" s="232" t="s">
        <v>46</v>
      </c>
      <c r="E110" s="41" t="s">
        <v>4479</v>
      </c>
      <c r="F110" s="66" t="s">
        <v>3055</v>
      </c>
      <c r="G110" s="52" t="s">
        <v>5111</v>
      </c>
      <c r="H110" s="36" t="s">
        <v>251</v>
      </c>
      <c r="I110" s="512"/>
    </row>
    <row r="111" spans="1:9" s="8" customFormat="1" ht="18" customHeight="1">
      <c r="A111" s="43">
        <v>2</v>
      </c>
      <c r="B111" s="49" t="s">
        <v>4467</v>
      </c>
      <c r="C111" s="231" t="s">
        <v>4362</v>
      </c>
      <c r="D111" s="232" t="s">
        <v>164</v>
      </c>
      <c r="E111" s="41" t="s">
        <v>4479</v>
      </c>
      <c r="F111" s="66" t="s">
        <v>3055</v>
      </c>
      <c r="G111" s="52" t="s">
        <v>4480</v>
      </c>
      <c r="H111" s="36" t="s">
        <v>251</v>
      </c>
      <c r="I111" s="512"/>
    </row>
    <row r="112" spans="1:9" s="8" customFormat="1" ht="18" customHeight="1">
      <c r="A112" s="43">
        <v>3</v>
      </c>
      <c r="B112" s="49" t="s">
        <v>4468</v>
      </c>
      <c r="C112" s="231" t="s">
        <v>4469</v>
      </c>
      <c r="D112" s="232" t="s">
        <v>132</v>
      </c>
      <c r="E112" s="41" t="s">
        <v>4479</v>
      </c>
      <c r="F112" s="66" t="s">
        <v>3055</v>
      </c>
      <c r="G112" s="52" t="s">
        <v>5112</v>
      </c>
      <c r="H112" s="36" t="s">
        <v>251</v>
      </c>
      <c r="I112" s="512"/>
    </row>
    <row r="113" spans="1:9" s="8" customFormat="1" ht="18" customHeight="1">
      <c r="A113" s="43">
        <v>4</v>
      </c>
      <c r="B113" s="49" t="s">
        <v>4470</v>
      </c>
      <c r="C113" s="231" t="s">
        <v>180</v>
      </c>
      <c r="D113" s="232" t="s">
        <v>51</v>
      </c>
      <c r="E113" s="41" t="s">
        <v>4479</v>
      </c>
      <c r="F113" s="66" t="s">
        <v>3055</v>
      </c>
      <c r="G113" s="52" t="s">
        <v>4480</v>
      </c>
      <c r="H113" s="36" t="s">
        <v>251</v>
      </c>
      <c r="I113" s="512"/>
    </row>
    <row r="114" spans="1:9" s="8" customFormat="1" ht="18" customHeight="1">
      <c r="A114" s="43">
        <v>5</v>
      </c>
      <c r="B114" s="49" t="s">
        <v>4471</v>
      </c>
      <c r="C114" s="231" t="s">
        <v>4472</v>
      </c>
      <c r="D114" s="232" t="s">
        <v>1513</v>
      </c>
      <c r="E114" s="41" t="s">
        <v>4479</v>
      </c>
      <c r="F114" s="66" t="s">
        <v>3055</v>
      </c>
      <c r="G114" s="102" t="s">
        <v>1</v>
      </c>
      <c r="H114" s="36" t="s">
        <v>251</v>
      </c>
      <c r="I114" s="512"/>
    </row>
    <row r="115" spans="1:9" s="8" customFormat="1" ht="18" customHeight="1">
      <c r="A115" s="43">
        <v>6</v>
      </c>
      <c r="B115" s="49" t="s">
        <v>4473</v>
      </c>
      <c r="C115" s="231" t="s">
        <v>180</v>
      </c>
      <c r="D115" s="232" t="s">
        <v>89</v>
      </c>
      <c r="E115" s="41" t="s">
        <v>4479</v>
      </c>
      <c r="F115" s="66" t="s">
        <v>3055</v>
      </c>
      <c r="G115" s="102" t="s">
        <v>1</v>
      </c>
      <c r="H115" s="36" t="s">
        <v>251</v>
      </c>
      <c r="I115" s="512"/>
    </row>
    <row r="116" spans="1:9" s="8" customFormat="1" ht="18" customHeight="1">
      <c r="A116" s="43">
        <v>7</v>
      </c>
      <c r="B116" s="49" t="s">
        <v>4474</v>
      </c>
      <c r="C116" s="231" t="s">
        <v>398</v>
      </c>
      <c r="D116" s="232" t="s">
        <v>79</v>
      </c>
      <c r="E116" s="41" t="s">
        <v>4479</v>
      </c>
      <c r="F116" s="66" t="s">
        <v>3055</v>
      </c>
      <c r="G116" s="102" t="s">
        <v>1</v>
      </c>
      <c r="H116" s="36" t="s">
        <v>251</v>
      </c>
      <c r="I116" s="512"/>
    </row>
    <row r="117" spans="1:9" s="8" customFormat="1" ht="18" customHeight="1">
      <c r="A117" s="43">
        <v>8</v>
      </c>
      <c r="B117" s="49" t="s">
        <v>4475</v>
      </c>
      <c r="C117" s="231" t="s">
        <v>4476</v>
      </c>
      <c r="D117" s="232" t="s">
        <v>144</v>
      </c>
      <c r="E117" s="41" t="s">
        <v>4479</v>
      </c>
      <c r="F117" s="66" t="s">
        <v>3393</v>
      </c>
      <c r="G117" s="102" t="s">
        <v>1</v>
      </c>
      <c r="H117" s="36" t="s">
        <v>251</v>
      </c>
      <c r="I117" s="512"/>
    </row>
    <row r="118" spans="1:9" s="8" customFormat="1" ht="18" customHeight="1">
      <c r="A118" s="43">
        <v>9</v>
      </c>
      <c r="B118" s="49" t="s">
        <v>4477</v>
      </c>
      <c r="C118" s="231" t="s">
        <v>4478</v>
      </c>
      <c r="D118" s="232" t="s">
        <v>197</v>
      </c>
      <c r="E118" s="41" t="s">
        <v>4479</v>
      </c>
      <c r="F118" s="66" t="s">
        <v>3055</v>
      </c>
      <c r="G118" s="102" t="s">
        <v>1</v>
      </c>
      <c r="H118" s="36" t="s">
        <v>251</v>
      </c>
      <c r="I118" s="512"/>
    </row>
    <row r="119" spans="1:9" s="8" customFormat="1" ht="18" customHeight="1">
      <c r="A119" s="43">
        <v>10</v>
      </c>
      <c r="B119" s="49" t="s">
        <v>4481</v>
      </c>
      <c r="C119" s="82" t="s">
        <v>4482</v>
      </c>
      <c r="D119" s="83" t="s">
        <v>11</v>
      </c>
      <c r="E119" s="41" t="s">
        <v>4494</v>
      </c>
      <c r="F119" s="66" t="s">
        <v>3234</v>
      </c>
      <c r="G119" s="102"/>
      <c r="H119" s="36" t="s">
        <v>252</v>
      </c>
      <c r="I119" s="512"/>
    </row>
    <row r="120" spans="1:9" s="8" customFormat="1" ht="18" customHeight="1">
      <c r="A120" s="43">
        <v>11</v>
      </c>
      <c r="B120" s="49" t="s">
        <v>4483</v>
      </c>
      <c r="C120" s="231" t="s">
        <v>4484</v>
      </c>
      <c r="D120" s="232" t="s">
        <v>70</v>
      </c>
      <c r="E120" s="41" t="s">
        <v>4494</v>
      </c>
      <c r="F120" s="66" t="s">
        <v>4495</v>
      </c>
      <c r="G120" s="102"/>
      <c r="H120" s="36" t="s">
        <v>252</v>
      </c>
      <c r="I120" s="512"/>
    </row>
    <row r="121" spans="1:9" s="8" customFormat="1" ht="18" customHeight="1">
      <c r="A121" s="43">
        <v>12</v>
      </c>
      <c r="B121" s="49" t="s">
        <v>4485</v>
      </c>
      <c r="C121" s="231" t="s">
        <v>4486</v>
      </c>
      <c r="D121" s="232" t="s">
        <v>108</v>
      </c>
      <c r="E121" s="41" t="s">
        <v>4494</v>
      </c>
      <c r="F121" s="66" t="s">
        <v>3173</v>
      </c>
      <c r="G121" s="102"/>
      <c r="H121" s="36" t="s">
        <v>252</v>
      </c>
      <c r="I121" s="512"/>
    </row>
    <row r="122" spans="1:9" s="8" customFormat="1" ht="18" customHeight="1">
      <c r="A122" s="43">
        <v>13</v>
      </c>
      <c r="B122" s="49" t="s">
        <v>4487</v>
      </c>
      <c r="C122" s="231" t="s">
        <v>4488</v>
      </c>
      <c r="D122" s="232" t="s">
        <v>107</v>
      </c>
      <c r="E122" s="41" t="s">
        <v>4494</v>
      </c>
      <c r="F122" s="66" t="s">
        <v>4221</v>
      </c>
      <c r="G122" s="102"/>
      <c r="H122" s="36" t="s">
        <v>252</v>
      </c>
      <c r="I122" s="512"/>
    </row>
    <row r="123" spans="1:9" s="8" customFormat="1" ht="18" customHeight="1">
      <c r="A123" s="43">
        <v>14</v>
      </c>
      <c r="B123" s="49" t="s">
        <v>4489</v>
      </c>
      <c r="C123" s="231" t="s">
        <v>4490</v>
      </c>
      <c r="D123" s="232" t="s">
        <v>186</v>
      </c>
      <c r="E123" s="41" t="s">
        <v>4494</v>
      </c>
      <c r="F123" s="66" t="s">
        <v>4496</v>
      </c>
      <c r="G123" s="102"/>
      <c r="H123" s="36" t="s">
        <v>252</v>
      </c>
      <c r="I123" s="512"/>
    </row>
    <row r="124" spans="1:9" s="8" customFormat="1" ht="18" customHeight="1">
      <c r="A124" s="43">
        <v>15</v>
      </c>
      <c r="B124" s="49" t="s">
        <v>4491</v>
      </c>
      <c r="C124" s="231" t="s">
        <v>325</v>
      </c>
      <c r="D124" s="232" t="s">
        <v>147</v>
      </c>
      <c r="E124" s="41" t="s">
        <v>4494</v>
      </c>
      <c r="F124" s="66" t="s">
        <v>3307</v>
      </c>
      <c r="G124" s="102"/>
      <c r="H124" s="36" t="s">
        <v>252</v>
      </c>
      <c r="I124" s="512"/>
    </row>
    <row r="125" spans="1:9" s="8" customFormat="1" ht="18" customHeight="1">
      <c r="A125" s="43">
        <v>16</v>
      </c>
      <c r="B125" s="49" t="s">
        <v>4492</v>
      </c>
      <c r="C125" s="231" t="s">
        <v>180</v>
      </c>
      <c r="D125" s="232" t="s">
        <v>140</v>
      </c>
      <c r="E125" s="41" t="s">
        <v>4494</v>
      </c>
      <c r="F125" s="66" t="s">
        <v>4497</v>
      </c>
      <c r="G125" s="102"/>
      <c r="H125" s="36" t="s">
        <v>252</v>
      </c>
      <c r="I125" s="512"/>
    </row>
    <row r="126" spans="1:9" s="8" customFormat="1" ht="18" customHeight="1">
      <c r="A126" s="43">
        <v>17</v>
      </c>
      <c r="B126" s="49" t="s">
        <v>4493</v>
      </c>
      <c r="C126" s="231" t="s">
        <v>402</v>
      </c>
      <c r="D126" s="232" t="s">
        <v>101</v>
      </c>
      <c r="E126" s="41" t="s">
        <v>4494</v>
      </c>
      <c r="F126" s="66" t="s">
        <v>4221</v>
      </c>
      <c r="G126" s="102"/>
      <c r="H126" s="36" t="s">
        <v>252</v>
      </c>
      <c r="I126" s="512"/>
    </row>
    <row r="127" spans="1:9" s="8" customFormat="1" ht="18" customHeight="1">
      <c r="A127" s="43">
        <v>18</v>
      </c>
      <c r="B127" s="49" t="s">
        <v>4498</v>
      </c>
      <c r="C127" s="231" t="s">
        <v>154</v>
      </c>
      <c r="D127" s="232" t="s">
        <v>170</v>
      </c>
      <c r="E127" s="41" t="s">
        <v>4503</v>
      </c>
      <c r="F127" s="66" t="s">
        <v>3173</v>
      </c>
      <c r="G127" s="102"/>
      <c r="H127" s="36" t="s">
        <v>274</v>
      </c>
      <c r="I127" s="512"/>
    </row>
    <row r="128" spans="1:9" s="8" customFormat="1" ht="18" customHeight="1">
      <c r="A128" s="43">
        <v>19</v>
      </c>
      <c r="B128" s="49" t="s">
        <v>4499</v>
      </c>
      <c r="C128" s="231" t="s">
        <v>4500</v>
      </c>
      <c r="D128" s="232" t="s">
        <v>79</v>
      </c>
      <c r="E128" s="41" t="s">
        <v>4503</v>
      </c>
      <c r="F128" s="66" t="s">
        <v>2738</v>
      </c>
      <c r="G128" s="102"/>
      <c r="H128" s="36" t="s">
        <v>274</v>
      </c>
      <c r="I128" s="512"/>
    </row>
    <row r="129" spans="1:9" s="8" customFormat="1" ht="18" customHeight="1">
      <c r="A129" s="43">
        <v>20</v>
      </c>
      <c r="B129" s="86" t="s">
        <v>4501</v>
      </c>
      <c r="C129" s="229" t="s">
        <v>4502</v>
      </c>
      <c r="D129" s="230" t="s">
        <v>149</v>
      </c>
      <c r="E129" s="41" t="s">
        <v>4503</v>
      </c>
      <c r="F129" s="66" t="s">
        <v>3307</v>
      </c>
      <c r="G129" s="102"/>
      <c r="H129" s="36" t="s">
        <v>274</v>
      </c>
      <c r="I129" s="512"/>
    </row>
    <row r="130" spans="1:9" s="8" customFormat="1" ht="20.100000000000001" customHeight="1">
      <c r="A130" s="43"/>
      <c r="B130" s="694" t="s">
        <v>3</v>
      </c>
      <c r="C130" s="728"/>
      <c r="D130" s="517">
        <f>A217</f>
        <v>87</v>
      </c>
      <c r="E130" s="42">
        <f>D130-1</f>
        <v>86</v>
      </c>
      <c r="F130" s="42"/>
      <c r="G130" s="196"/>
      <c r="H130" s="195"/>
      <c r="I130" s="512"/>
    </row>
    <row r="131" spans="1:9" s="8" customFormat="1" ht="18" customHeight="1">
      <c r="A131" s="43">
        <v>1</v>
      </c>
      <c r="B131" s="49" t="s">
        <v>5070</v>
      </c>
      <c r="C131" s="231" t="s">
        <v>2992</v>
      </c>
      <c r="D131" s="232" t="s">
        <v>329</v>
      </c>
      <c r="E131" s="41" t="s">
        <v>3283</v>
      </c>
      <c r="F131" s="66" t="s">
        <v>1272</v>
      </c>
      <c r="G131" s="52"/>
      <c r="H131" s="36" t="s">
        <v>251</v>
      </c>
      <c r="I131" s="512"/>
    </row>
    <row r="132" spans="1:9" s="8" customFormat="1" ht="18" customHeight="1">
      <c r="A132" s="43">
        <v>2</v>
      </c>
      <c r="B132" s="49" t="s">
        <v>5311</v>
      </c>
      <c r="C132" s="82" t="s">
        <v>4253</v>
      </c>
      <c r="D132" s="83" t="s">
        <v>174</v>
      </c>
      <c r="E132" s="41" t="s">
        <v>5323</v>
      </c>
      <c r="F132" s="66" t="s">
        <v>1272</v>
      </c>
      <c r="G132" s="52"/>
      <c r="H132" s="36" t="s">
        <v>251</v>
      </c>
      <c r="I132" s="512"/>
    </row>
    <row r="133" spans="1:9" s="8" customFormat="1" ht="18" customHeight="1">
      <c r="A133" s="43">
        <v>3</v>
      </c>
      <c r="B133" s="49" t="s">
        <v>5312</v>
      </c>
      <c r="C133" s="82" t="s">
        <v>145</v>
      </c>
      <c r="D133" s="83" t="s">
        <v>4540</v>
      </c>
      <c r="E133" s="41" t="s">
        <v>5323</v>
      </c>
      <c r="F133" s="66" t="s">
        <v>1272</v>
      </c>
      <c r="G133" s="52"/>
      <c r="H133" s="36" t="s">
        <v>251</v>
      </c>
      <c r="I133" s="512"/>
    </row>
    <row r="134" spans="1:9" s="8" customFormat="1" ht="18" customHeight="1">
      <c r="A134" s="43">
        <v>4</v>
      </c>
      <c r="B134" s="49" t="s">
        <v>5313</v>
      </c>
      <c r="C134" s="82" t="s">
        <v>5314</v>
      </c>
      <c r="D134" s="83" t="s">
        <v>1098</v>
      </c>
      <c r="E134" s="41" t="s">
        <v>5323</v>
      </c>
      <c r="F134" s="66" t="s">
        <v>1272</v>
      </c>
      <c r="G134" s="52"/>
      <c r="H134" s="36" t="s">
        <v>251</v>
      </c>
      <c r="I134" s="512"/>
    </row>
    <row r="135" spans="1:9" s="8" customFormat="1" ht="18" customHeight="1">
      <c r="A135" s="43">
        <v>5</v>
      </c>
      <c r="B135" s="49" t="s">
        <v>5315</v>
      </c>
      <c r="C135" s="82" t="s">
        <v>5316</v>
      </c>
      <c r="D135" s="83" t="s">
        <v>153</v>
      </c>
      <c r="E135" s="41" t="s">
        <v>5323</v>
      </c>
      <c r="F135" s="66" t="s">
        <v>1272</v>
      </c>
      <c r="G135" s="52"/>
      <c r="H135" s="36" t="s">
        <v>251</v>
      </c>
      <c r="I135" s="512"/>
    </row>
    <row r="136" spans="1:9" s="8" customFormat="1" ht="18" customHeight="1">
      <c r="A136" s="43">
        <v>6</v>
      </c>
      <c r="B136" s="49" t="s">
        <v>5317</v>
      </c>
      <c r="C136" s="82" t="s">
        <v>390</v>
      </c>
      <c r="D136" s="83" t="s">
        <v>133</v>
      </c>
      <c r="E136" s="41" t="s">
        <v>5323</v>
      </c>
      <c r="F136" s="66" t="s">
        <v>1272</v>
      </c>
      <c r="G136" s="52"/>
      <c r="H136" s="36" t="s">
        <v>251</v>
      </c>
      <c r="I136" s="512"/>
    </row>
    <row r="137" spans="1:9" s="8" customFormat="1" ht="18" customHeight="1">
      <c r="A137" s="43">
        <v>7</v>
      </c>
      <c r="B137" s="49" t="s">
        <v>5318</v>
      </c>
      <c r="C137" s="82" t="s">
        <v>5319</v>
      </c>
      <c r="D137" s="83" t="s">
        <v>171</v>
      </c>
      <c r="E137" s="41" t="s">
        <v>5323</v>
      </c>
      <c r="F137" s="66" t="s">
        <v>1272</v>
      </c>
      <c r="G137" s="52"/>
      <c r="H137" s="36" t="s">
        <v>251</v>
      </c>
      <c r="I137" s="512"/>
    </row>
    <row r="138" spans="1:9" s="8" customFormat="1" ht="18" customHeight="1">
      <c r="A138" s="43">
        <v>8</v>
      </c>
      <c r="B138" s="49" t="s">
        <v>5320</v>
      </c>
      <c r="C138" s="82" t="s">
        <v>185</v>
      </c>
      <c r="D138" s="83" t="s">
        <v>186</v>
      </c>
      <c r="E138" s="41" t="s">
        <v>5323</v>
      </c>
      <c r="F138" s="66" t="s">
        <v>1272</v>
      </c>
      <c r="G138" s="52"/>
      <c r="H138" s="36" t="s">
        <v>251</v>
      </c>
      <c r="I138" s="512"/>
    </row>
    <row r="139" spans="1:9" s="8" customFormat="1" ht="18" customHeight="1">
      <c r="A139" s="43">
        <v>9</v>
      </c>
      <c r="B139" s="49" t="s">
        <v>5321</v>
      </c>
      <c r="C139" s="82" t="s">
        <v>4360</v>
      </c>
      <c r="D139" s="83" t="s">
        <v>101</v>
      </c>
      <c r="E139" s="41" t="s">
        <v>5323</v>
      </c>
      <c r="F139" s="66" t="s">
        <v>1272</v>
      </c>
      <c r="G139" s="52"/>
      <c r="H139" s="36" t="s">
        <v>251</v>
      </c>
      <c r="I139" s="512"/>
    </row>
    <row r="140" spans="1:9" s="8" customFormat="1" ht="18" customHeight="1">
      <c r="A140" s="43">
        <v>10</v>
      </c>
      <c r="B140" s="49" t="s">
        <v>5322</v>
      </c>
      <c r="C140" s="82" t="s">
        <v>154</v>
      </c>
      <c r="D140" s="83" t="s">
        <v>69</v>
      </c>
      <c r="E140" s="41" t="s">
        <v>5323</v>
      </c>
      <c r="F140" s="66" t="s">
        <v>1272</v>
      </c>
      <c r="G140" s="52"/>
      <c r="H140" s="36" t="s">
        <v>251</v>
      </c>
      <c r="I140" s="512"/>
    </row>
    <row r="141" spans="1:9" s="8" customFormat="1" ht="18" customHeight="1">
      <c r="A141" s="43">
        <v>11</v>
      </c>
      <c r="B141" s="49" t="s">
        <v>5103</v>
      </c>
      <c r="C141" s="82" t="s">
        <v>4775</v>
      </c>
      <c r="D141" s="83" t="s">
        <v>1257</v>
      </c>
      <c r="E141" s="41" t="s">
        <v>5110</v>
      </c>
      <c r="F141" s="66" t="s">
        <v>3886</v>
      </c>
      <c r="G141" s="52"/>
      <c r="H141" s="36" t="s">
        <v>251</v>
      </c>
      <c r="I141" s="512"/>
    </row>
    <row r="142" spans="1:9" s="8" customFormat="1" ht="18" customHeight="1">
      <c r="A142" s="43">
        <v>12</v>
      </c>
      <c r="B142" s="49" t="s">
        <v>5104</v>
      </c>
      <c r="C142" s="82" t="s">
        <v>5105</v>
      </c>
      <c r="D142" s="83" t="s">
        <v>302</v>
      </c>
      <c r="E142" s="41" t="s">
        <v>5110</v>
      </c>
      <c r="F142" s="66" t="s">
        <v>3886</v>
      </c>
      <c r="G142" s="52"/>
      <c r="H142" s="36" t="s">
        <v>251</v>
      </c>
      <c r="I142" s="512"/>
    </row>
    <row r="143" spans="1:9" s="8" customFormat="1" ht="18" customHeight="1">
      <c r="A143" s="43">
        <v>13</v>
      </c>
      <c r="B143" s="49" t="s">
        <v>5106</v>
      </c>
      <c r="C143" s="82" t="s">
        <v>180</v>
      </c>
      <c r="D143" s="83" t="s">
        <v>109</v>
      </c>
      <c r="E143" s="41" t="s">
        <v>5110</v>
      </c>
      <c r="F143" s="66" t="s">
        <v>3886</v>
      </c>
      <c r="G143" s="52"/>
      <c r="H143" s="36" t="s">
        <v>251</v>
      </c>
      <c r="I143" s="512"/>
    </row>
    <row r="144" spans="1:9" s="8" customFormat="1" ht="18" customHeight="1">
      <c r="A144" s="43">
        <v>14</v>
      </c>
      <c r="B144" s="49" t="s">
        <v>5107</v>
      </c>
      <c r="C144" s="82" t="s">
        <v>14</v>
      </c>
      <c r="D144" s="83" t="s">
        <v>13</v>
      </c>
      <c r="E144" s="41" t="s">
        <v>5110</v>
      </c>
      <c r="F144" s="66" t="s">
        <v>1868</v>
      </c>
      <c r="G144" s="52"/>
      <c r="H144" s="36" t="s">
        <v>251</v>
      </c>
      <c r="I144" s="512"/>
    </row>
    <row r="145" spans="1:9" s="8" customFormat="1" ht="18" customHeight="1">
      <c r="A145" s="43">
        <v>15</v>
      </c>
      <c r="B145" s="49" t="s">
        <v>5108</v>
      </c>
      <c r="C145" s="82" t="s">
        <v>76</v>
      </c>
      <c r="D145" s="83" t="s">
        <v>140</v>
      </c>
      <c r="E145" s="41" t="s">
        <v>5110</v>
      </c>
      <c r="F145" s="66" t="s">
        <v>3886</v>
      </c>
      <c r="G145" s="52"/>
      <c r="H145" s="36" t="s">
        <v>251</v>
      </c>
      <c r="I145" s="512"/>
    </row>
    <row r="146" spans="1:9" s="8" customFormat="1" ht="18" customHeight="1">
      <c r="A146" s="43">
        <v>16</v>
      </c>
      <c r="B146" s="49" t="s">
        <v>5109</v>
      </c>
      <c r="C146" s="82" t="s">
        <v>154</v>
      </c>
      <c r="D146" s="83" t="s">
        <v>140</v>
      </c>
      <c r="E146" s="41" t="s">
        <v>5110</v>
      </c>
      <c r="F146" s="66" t="s">
        <v>3886</v>
      </c>
      <c r="G146" s="52"/>
      <c r="H146" s="36" t="s">
        <v>251</v>
      </c>
      <c r="I146" s="512"/>
    </row>
    <row r="147" spans="1:9" s="8" customFormat="1" ht="18" customHeight="1">
      <c r="A147" s="43">
        <v>17</v>
      </c>
      <c r="B147" s="49" t="s">
        <v>4722</v>
      </c>
      <c r="C147" s="231" t="s">
        <v>1898</v>
      </c>
      <c r="D147" s="232" t="s">
        <v>153</v>
      </c>
      <c r="E147" s="41" t="s">
        <v>4740</v>
      </c>
      <c r="F147" s="66" t="s">
        <v>4741</v>
      </c>
      <c r="G147" s="52"/>
      <c r="H147" s="36" t="s">
        <v>251</v>
      </c>
      <c r="I147" s="512"/>
    </row>
    <row r="148" spans="1:9" s="8" customFormat="1" ht="18" customHeight="1">
      <c r="A148" s="43">
        <v>18</v>
      </c>
      <c r="B148" s="49" t="s">
        <v>4723</v>
      </c>
      <c r="C148" s="231" t="s">
        <v>4724</v>
      </c>
      <c r="D148" s="232" t="s">
        <v>153</v>
      </c>
      <c r="E148" s="41" t="s">
        <v>4740</v>
      </c>
      <c r="F148" s="66" t="s">
        <v>4741</v>
      </c>
      <c r="G148" s="52"/>
      <c r="H148" s="36" t="s">
        <v>251</v>
      </c>
      <c r="I148" s="512"/>
    </row>
    <row r="149" spans="1:9" s="8" customFormat="1" ht="18" customHeight="1">
      <c r="A149" s="43">
        <v>19</v>
      </c>
      <c r="B149" s="49" t="s">
        <v>4725</v>
      </c>
      <c r="C149" s="231" t="s">
        <v>4726</v>
      </c>
      <c r="D149" s="232" t="s">
        <v>168</v>
      </c>
      <c r="E149" s="41" t="s">
        <v>4740</v>
      </c>
      <c r="F149" s="66" t="s">
        <v>4741</v>
      </c>
      <c r="G149" s="52"/>
      <c r="H149" s="36" t="s">
        <v>251</v>
      </c>
      <c r="I149" s="512"/>
    </row>
    <row r="150" spans="1:9" s="8" customFormat="1" ht="18" customHeight="1">
      <c r="A150" s="43">
        <v>20</v>
      </c>
      <c r="B150" s="49" t="s">
        <v>4727</v>
      </c>
      <c r="C150" s="231" t="s">
        <v>4728</v>
      </c>
      <c r="D150" s="232" t="s">
        <v>104</v>
      </c>
      <c r="E150" s="41" t="s">
        <v>4740</v>
      </c>
      <c r="F150" s="66" t="s">
        <v>4741</v>
      </c>
      <c r="G150" s="52"/>
      <c r="H150" s="36" t="s">
        <v>251</v>
      </c>
      <c r="I150" s="512"/>
    </row>
    <row r="151" spans="1:9" s="8" customFormat="1" ht="18" customHeight="1">
      <c r="A151" s="43">
        <v>21</v>
      </c>
      <c r="B151" s="49" t="s">
        <v>4729</v>
      </c>
      <c r="C151" s="231" t="s">
        <v>857</v>
      </c>
      <c r="D151" s="232" t="s">
        <v>59</v>
      </c>
      <c r="E151" s="41" t="s">
        <v>4740</v>
      </c>
      <c r="F151" s="66" t="s">
        <v>4741</v>
      </c>
      <c r="G151" s="52"/>
      <c r="H151" s="36" t="s">
        <v>251</v>
      </c>
      <c r="I151" s="512"/>
    </row>
    <row r="152" spans="1:9" s="8" customFormat="1" ht="18" customHeight="1">
      <c r="A152" s="43">
        <v>22</v>
      </c>
      <c r="B152" s="49" t="s">
        <v>4730</v>
      </c>
      <c r="C152" s="231" t="s">
        <v>76</v>
      </c>
      <c r="D152" s="232" t="s">
        <v>134</v>
      </c>
      <c r="E152" s="41" t="s">
        <v>4740</v>
      </c>
      <c r="F152" s="66" t="s">
        <v>4741</v>
      </c>
      <c r="G152" s="52"/>
      <c r="H152" s="36" t="s">
        <v>251</v>
      </c>
      <c r="I152" s="512"/>
    </row>
    <row r="153" spans="1:9" s="8" customFormat="1" ht="18" customHeight="1">
      <c r="A153" s="43">
        <v>23</v>
      </c>
      <c r="B153" s="49" t="s">
        <v>4731</v>
      </c>
      <c r="C153" s="231" t="s">
        <v>3296</v>
      </c>
      <c r="D153" s="232" t="s">
        <v>138</v>
      </c>
      <c r="E153" s="41" t="s">
        <v>4740</v>
      </c>
      <c r="F153" s="66" t="s">
        <v>4741</v>
      </c>
      <c r="G153" s="52"/>
      <c r="H153" s="36" t="s">
        <v>251</v>
      </c>
      <c r="I153" s="512"/>
    </row>
    <row r="154" spans="1:9" s="8" customFormat="1" ht="18" customHeight="1">
      <c r="A154" s="43">
        <v>24</v>
      </c>
      <c r="B154" s="49" t="s">
        <v>4732</v>
      </c>
      <c r="C154" s="231" t="s">
        <v>4733</v>
      </c>
      <c r="D154" s="232" t="s">
        <v>4734</v>
      </c>
      <c r="E154" s="41" t="s">
        <v>4740</v>
      </c>
      <c r="F154" s="66" t="s">
        <v>4741</v>
      </c>
      <c r="G154" s="52"/>
      <c r="H154" s="36" t="s">
        <v>251</v>
      </c>
      <c r="I154" s="512"/>
    </row>
    <row r="155" spans="1:9" s="8" customFormat="1" ht="18" customHeight="1">
      <c r="A155" s="43">
        <v>25</v>
      </c>
      <c r="B155" s="49" t="s">
        <v>4735</v>
      </c>
      <c r="C155" s="231" t="s">
        <v>185</v>
      </c>
      <c r="D155" s="232" t="s">
        <v>142</v>
      </c>
      <c r="E155" s="41" t="s">
        <v>4740</v>
      </c>
      <c r="F155" s="66" t="s">
        <v>4741</v>
      </c>
      <c r="G155" s="52"/>
      <c r="H155" s="36" t="s">
        <v>251</v>
      </c>
      <c r="I155" s="512"/>
    </row>
    <row r="156" spans="1:9" s="8" customFormat="1" ht="18" customHeight="1">
      <c r="A156" s="43">
        <v>26</v>
      </c>
      <c r="B156" s="49" t="s">
        <v>4736</v>
      </c>
      <c r="C156" s="231" t="s">
        <v>4737</v>
      </c>
      <c r="D156" s="232" t="s">
        <v>6</v>
      </c>
      <c r="E156" s="41" t="s">
        <v>4740</v>
      </c>
      <c r="F156" s="66" t="s">
        <v>4741</v>
      </c>
      <c r="G156" s="52"/>
      <c r="H156" s="36" t="s">
        <v>251</v>
      </c>
      <c r="I156" s="512"/>
    </row>
    <row r="157" spans="1:9" s="8" customFormat="1" ht="18" customHeight="1">
      <c r="A157" s="43">
        <v>27</v>
      </c>
      <c r="B157" s="49" t="s">
        <v>4738</v>
      </c>
      <c r="C157" s="231" t="s">
        <v>4739</v>
      </c>
      <c r="D157" s="232" t="s">
        <v>3137</v>
      </c>
      <c r="E157" s="41" t="s">
        <v>4740</v>
      </c>
      <c r="F157" s="66" t="s">
        <v>4741</v>
      </c>
      <c r="G157" s="52"/>
      <c r="H157" s="36" t="s">
        <v>251</v>
      </c>
      <c r="I157" s="512"/>
    </row>
    <row r="158" spans="1:9" s="8" customFormat="1" ht="18" customHeight="1">
      <c r="A158" s="43">
        <v>28</v>
      </c>
      <c r="B158" s="49" t="s">
        <v>4742</v>
      </c>
      <c r="C158" s="231" t="s">
        <v>4743</v>
      </c>
      <c r="D158" s="232" t="s">
        <v>43</v>
      </c>
      <c r="E158" s="41" t="s">
        <v>4753</v>
      </c>
      <c r="F158" s="66" t="s">
        <v>1793</v>
      </c>
      <c r="G158" s="52"/>
      <c r="H158" s="36" t="s">
        <v>251</v>
      </c>
      <c r="I158" s="512"/>
    </row>
    <row r="159" spans="1:9" s="8" customFormat="1" ht="18" customHeight="1">
      <c r="A159" s="43">
        <v>29</v>
      </c>
      <c r="B159" s="49" t="s">
        <v>4744</v>
      </c>
      <c r="C159" s="231" t="s">
        <v>242</v>
      </c>
      <c r="D159" s="232" t="s">
        <v>153</v>
      </c>
      <c r="E159" s="41" t="s">
        <v>4753</v>
      </c>
      <c r="F159" s="66" t="s">
        <v>3742</v>
      </c>
      <c r="G159" s="52"/>
      <c r="H159" s="36" t="s">
        <v>251</v>
      </c>
      <c r="I159" s="512"/>
    </row>
    <row r="160" spans="1:9" s="8" customFormat="1" ht="18" customHeight="1">
      <c r="A160" s="43">
        <v>30</v>
      </c>
      <c r="B160" s="49" t="s">
        <v>4745</v>
      </c>
      <c r="C160" s="231" t="s">
        <v>384</v>
      </c>
      <c r="D160" s="232" t="s">
        <v>107</v>
      </c>
      <c r="E160" s="41" t="s">
        <v>4753</v>
      </c>
      <c r="F160" s="66" t="s">
        <v>1793</v>
      </c>
      <c r="G160" s="52"/>
      <c r="H160" s="36" t="s">
        <v>251</v>
      </c>
      <c r="I160" s="512"/>
    </row>
    <row r="161" spans="1:9" s="8" customFormat="1" ht="18" customHeight="1">
      <c r="A161" s="43">
        <v>31</v>
      </c>
      <c r="B161" s="67" t="s">
        <v>4746</v>
      </c>
      <c r="C161" s="236" t="s">
        <v>156</v>
      </c>
      <c r="D161" s="237" t="s">
        <v>127</v>
      </c>
      <c r="E161" s="41" t="s">
        <v>4753</v>
      </c>
      <c r="F161" s="66" t="s">
        <v>1793</v>
      </c>
      <c r="G161" s="103" t="s">
        <v>5537</v>
      </c>
      <c r="H161" s="36" t="s">
        <v>251</v>
      </c>
      <c r="I161" s="512"/>
    </row>
    <row r="162" spans="1:9" s="8" customFormat="1" ht="18" customHeight="1">
      <c r="A162" s="43">
        <v>32</v>
      </c>
      <c r="B162" s="49" t="s">
        <v>4747</v>
      </c>
      <c r="C162" s="231" t="s">
        <v>1237</v>
      </c>
      <c r="D162" s="232" t="s">
        <v>104</v>
      </c>
      <c r="E162" s="41" t="s">
        <v>4753</v>
      </c>
      <c r="F162" s="66" t="s">
        <v>3667</v>
      </c>
      <c r="G162" s="52"/>
      <c r="H162" s="36" t="s">
        <v>251</v>
      </c>
      <c r="I162" s="512"/>
    </row>
    <row r="163" spans="1:9" s="8" customFormat="1" ht="18" customHeight="1">
      <c r="A163" s="43">
        <v>33</v>
      </c>
      <c r="B163" s="49" t="s">
        <v>4748</v>
      </c>
      <c r="C163" s="231" t="s">
        <v>90</v>
      </c>
      <c r="D163" s="232" t="s">
        <v>4749</v>
      </c>
      <c r="E163" s="41" t="s">
        <v>4753</v>
      </c>
      <c r="F163" s="66" t="s">
        <v>2151</v>
      </c>
      <c r="G163" s="52"/>
      <c r="H163" s="36" t="s">
        <v>251</v>
      </c>
      <c r="I163" s="512"/>
    </row>
    <row r="164" spans="1:9" s="8" customFormat="1" ht="18" customHeight="1">
      <c r="A164" s="43">
        <v>34</v>
      </c>
      <c r="B164" s="49" t="s">
        <v>4750</v>
      </c>
      <c r="C164" s="231" t="s">
        <v>39</v>
      </c>
      <c r="D164" s="232" t="s">
        <v>315</v>
      </c>
      <c r="E164" s="41" t="s">
        <v>4753</v>
      </c>
      <c r="F164" s="66" t="s">
        <v>3742</v>
      </c>
      <c r="G164" s="52"/>
      <c r="H164" s="36" t="s">
        <v>251</v>
      </c>
      <c r="I164" s="512"/>
    </row>
    <row r="165" spans="1:9" s="8" customFormat="1" ht="18" customHeight="1">
      <c r="A165" s="43">
        <v>35</v>
      </c>
      <c r="B165" s="49" t="s">
        <v>4751</v>
      </c>
      <c r="C165" s="231" t="s">
        <v>4752</v>
      </c>
      <c r="D165" s="232" t="s">
        <v>101</v>
      </c>
      <c r="E165" s="41" t="s">
        <v>4753</v>
      </c>
      <c r="F165" s="66" t="s">
        <v>1793</v>
      </c>
      <c r="G165" s="52"/>
      <c r="H165" s="36" t="s">
        <v>251</v>
      </c>
      <c r="I165" s="512"/>
    </row>
    <row r="166" spans="1:9" s="8" customFormat="1" ht="18" customHeight="1">
      <c r="A166" s="43">
        <v>36</v>
      </c>
      <c r="B166" s="49" t="s">
        <v>4754</v>
      </c>
      <c r="C166" s="231" t="s">
        <v>314</v>
      </c>
      <c r="D166" s="232" t="s">
        <v>927</v>
      </c>
      <c r="E166" s="41" t="s">
        <v>4771</v>
      </c>
      <c r="F166" s="522" t="s">
        <v>5127</v>
      </c>
      <c r="G166" s="582" t="s">
        <v>193</v>
      </c>
      <c r="H166" s="36" t="s">
        <v>251</v>
      </c>
      <c r="I166" s="512"/>
    </row>
    <row r="167" spans="1:9" s="8" customFormat="1" ht="18" customHeight="1">
      <c r="A167" s="43">
        <v>37</v>
      </c>
      <c r="B167" s="49" t="s">
        <v>4755</v>
      </c>
      <c r="C167" s="231" t="s">
        <v>76</v>
      </c>
      <c r="D167" s="232" t="s">
        <v>1513</v>
      </c>
      <c r="E167" s="41" t="s">
        <v>4771</v>
      </c>
      <c r="F167" s="66" t="s">
        <v>1272</v>
      </c>
      <c r="G167" s="52"/>
      <c r="H167" s="36" t="s">
        <v>251</v>
      </c>
      <c r="I167" s="512"/>
    </row>
    <row r="168" spans="1:9" s="8" customFormat="1" ht="18" customHeight="1">
      <c r="A168" s="43">
        <v>38</v>
      </c>
      <c r="B168" s="49" t="s">
        <v>4756</v>
      </c>
      <c r="C168" s="231" t="s">
        <v>4757</v>
      </c>
      <c r="D168" s="232" t="s">
        <v>86</v>
      </c>
      <c r="E168" s="41" t="s">
        <v>4771</v>
      </c>
      <c r="F168" s="66" t="s">
        <v>1272</v>
      </c>
      <c r="G168" s="52"/>
      <c r="H168" s="36" t="s">
        <v>251</v>
      </c>
      <c r="I168" s="512"/>
    </row>
    <row r="169" spans="1:9" s="8" customFormat="1" ht="18" customHeight="1">
      <c r="A169" s="43">
        <v>39</v>
      </c>
      <c r="B169" s="49" t="s">
        <v>4758</v>
      </c>
      <c r="C169" s="231" t="s">
        <v>76</v>
      </c>
      <c r="D169" s="232" t="s">
        <v>43</v>
      </c>
      <c r="E169" s="41" t="s">
        <v>4771</v>
      </c>
      <c r="F169" s="66" t="s">
        <v>1272</v>
      </c>
      <c r="G169" s="52" t="s">
        <v>4773</v>
      </c>
      <c r="H169" s="36" t="s">
        <v>251</v>
      </c>
      <c r="I169" s="512"/>
    </row>
    <row r="170" spans="1:9" s="8" customFormat="1" ht="18" customHeight="1">
      <c r="A170" s="43">
        <v>40</v>
      </c>
      <c r="B170" s="49" t="s">
        <v>4759</v>
      </c>
      <c r="C170" s="231" t="s">
        <v>110</v>
      </c>
      <c r="D170" s="232" t="s">
        <v>9</v>
      </c>
      <c r="E170" s="41" t="s">
        <v>4771</v>
      </c>
      <c r="F170" s="66" t="s">
        <v>1272</v>
      </c>
      <c r="G170" s="102" t="s">
        <v>1</v>
      </c>
      <c r="H170" s="36" t="s">
        <v>251</v>
      </c>
      <c r="I170" s="512"/>
    </row>
    <row r="171" spans="1:9" s="8" customFormat="1" ht="18" customHeight="1">
      <c r="A171" s="43">
        <v>41</v>
      </c>
      <c r="B171" s="49" t="s">
        <v>4760</v>
      </c>
      <c r="C171" s="231" t="s">
        <v>4761</v>
      </c>
      <c r="D171" s="232" t="s">
        <v>57</v>
      </c>
      <c r="E171" s="41" t="s">
        <v>4771</v>
      </c>
      <c r="F171" s="66" t="s">
        <v>1272</v>
      </c>
      <c r="G171" s="52"/>
      <c r="H171" s="36" t="s">
        <v>251</v>
      </c>
      <c r="I171" s="512"/>
    </row>
    <row r="172" spans="1:9" s="8" customFormat="1" ht="18" customHeight="1">
      <c r="A172" s="43">
        <v>42</v>
      </c>
      <c r="B172" s="49" t="s">
        <v>4762</v>
      </c>
      <c r="C172" s="231" t="s">
        <v>4763</v>
      </c>
      <c r="D172" s="232" t="s">
        <v>84</v>
      </c>
      <c r="E172" s="41" t="s">
        <v>4771</v>
      </c>
      <c r="F172" s="66" t="s">
        <v>1272</v>
      </c>
      <c r="G172" s="52" t="s">
        <v>4772</v>
      </c>
      <c r="H172" s="36" t="s">
        <v>251</v>
      </c>
      <c r="I172" s="512"/>
    </row>
    <row r="173" spans="1:9" s="8" customFormat="1" ht="18" customHeight="1">
      <c r="A173" s="43">
        <v>43</v>
      </c>
      <c r="B173" s="49" t="s">
        <v>4764</v>
      </c>
      <c r="C173" s="231" t="s">
        <v>4765</v>
      </c>
      <c r="D173" s="232" t="s">
        <v>186</v>
      </c>
      <c r="E173" s="41" t="s">
        <v>4771</v>
      </c>
      <c r="F173" s="66" t="s">
        <v>1272</v>
      </c>
      <c r="G173" s="52"/>
      <c r="H173" s="36" t="s">
        <v>251</v>
      </c>
      <c r="I173" s="512"/>
    </row>
    <row r="174" spans="1:9" s="8" customFormat="1" ht="18" customHeight="1">
      <c r="A174" s="43">
        <v>44</v>
      </c>
      <c r="B174" s="49" t="s">
        <v>4766</v>
      </c>
      <c r="C174" s="231" t="s">
        <v>1898</v>
      </c>
      <c r="D174" s="232" t="s">
        <v>2835</v>
      </c>
      <c r="E174" s="41" t="s">
        <v>4771</v>
      </c>
      <c r="F174" s="522" t="s">
        <v>5133</v>
      </c>
      <c r="G174" s="582" t="s">
        <v>193</v>
      </c>
      <c r="H174" s="36" t="s">
        <v>251</v>
      </c>
      <c r="I174" s="512"/>
    </row>
    <row r="175" spans="1:9" s="8" customFormat="1" ht="18" customHeight="1">
      <c r="A175" s="43">
        <v>45</v>
      </c>
      <c r="B175" s="49" t="s">
        <v>4767</v>
      </c>
      <c r="C175" s="231" t="s">
        <v>401</v>
      </c>
      <c r="D175" s="232" t="s">
        <v>2789</v>
      </c>
      <c r="E175" s="41" t="s">
        <v>4771</v>
      </c>
      <c r="F175" s="66" t="s">
        <v>1272</v>
      </c>
      <c r="G175" s="52"/>
      <c r="H175" s="36" t="s">
        <v>251</v>
      </c>
      <c r="I175" s="512"/>
    </row>
    <row r="176" spans="1:9" s="8" customFormat="1" ht="18" customHeight="1">
      <c r="A176" s="43">
        <v>46</v>
      </c>
      <c r="B176" s="49" t="s">
        <v>4768</v>
      </c>
      <c r="C176" s="231" t="s">
        <v>4769</v>
      </c>
      <c r="D176" s="232" t="s">
        <v>101</v>
      </c>
      <c r="E176" s="41" t="s">
        <v>4771</v>
      </c>
      <c r="F176" s="66" t="s">
        <v>1272</v>
      </c>
      <c r="G176" s="52"/>
      <c r="H176" s="36" t="s">
        <v>251</v>
      </c>
      <c r="I176" s="512"/>
    </row>
    <row r="177" spans="1:9" s="8" customFormat="1" ht="18" customHeight="1">
      <c r="A177" s="43">
        <v>47</v>
      </c>
      <c r="B177" s="49" t="s">
        <v>4770</v>
      </c>
      <c r="C177" s="231" t="s">
        <v>729</v>
      </c>
      <c r="D177" s="232" t="s">
        <v>69</v>
      </c>
      <c r="E177" s="41" t="s">
        <v>4771</v>
      </c>
      <c r="F177" s="66" t="s">
        <v>1272</v>
      </c>
      <c r="G177" s="52"/>
      <c r="H177" s="36" t="s">
        <v>251</v>
      </c>
      <c r="I177" s="512"/>
    </row>
    <row r="178" spans="1:9" s="8" customFormat="1" ht="18" customHeight="1">
      <c r="A178" s="43">
        <v>48</v>
      </c>
      <c r="B178" s="49" t="s">
        <v>4774</v>
      </c>
      <c r="C178" s="231" t="s">
        <v>4775</v>
      </c>
      <c r="D178" s="232" t="s">
        <v>1257</v>
      </c>
      <c r="E178" s="41" t="s">
        <v>2122</v>
      </c>
      <c r="F178" s="66" t="s">
        <v>3932</v>
      </c>
      <c r="G178" s="52"/>
      <c r="H178" s="36" t="s">
        <v>251</v>
      </c>
      <c r="I178" s="512"/>
    </row>
    <row r="179" spans="1:9" s="8" customFormat="1" ht="18" customHeight="1">
      <c r="A179" s="43">
        <v>49</v>
      </c>
      <c r="B179" s="49" t="s">
        <v>4776</v>
      </c>
      <c r="C179" s="231" t="s">
        <v>90</v>
      </c>
      <c r="D179" s="232" t="s">
        <v>3196</v>
      </c>
      <c r="E179" s="41" t="s">
        <v>2122</v>
      </c>
      <c r="F179" s="66" t="s">
        <v>4741</v>
      </c>
      <c r="G179" s="52"/>
      <c r="H179" s="36" t="s">
        <v>251</v>
      </c>
      <c r="I179" s="512"/>
    </row>
    <row r="180" spans="1:9" s="8" customFormat="1" ht="18" customHeight="1">
      <c r="A180" s="43">
        <v>50</v>
      </c>
      <c r="B180" s="49" t="s">
        <v>4777</v>
      </c>
      <c r="C180" s="231" t="s">
        <v>4778</v>
      </c>
      <c r="D180" s="232" t="s">
        <v>48</v>
      </c>
      <c r="E180" s="41" t="s">
        <v>2122</v>
      </c>
      <c r="F180" s="66" t="s">
        <v>4741</v>
      </c>
      <c r="G180" s="52"/>
      <c r="H180" s="36" t="s">
        <v>251</v>
      </c>
      <c r="I180" s="512"/>
    </row>
    <row r="181" spans="1:9" s="8" customFormat="1" ht="18" customHeight="1">
      <c r="A181" s="43">
        <v>51</v>
      </c>
      <c r="B181" s="49" t="s">
        <v>4779</v>
      </c>
      <c r="C181" s="231" t="s">
        <v>4780</v>
      </c>
      <c r="D181" s="232" t="s">
        <v>155</v>
      </c>
      <c r="E181" s="41" t="s">
        <v>2122</v>
      </c>
      <c r="F181" s="66" t="s">
        <v>4741</v>
      </c>
      <c r="G181" s="52"/>
      <c r="H181" s="36" t="s">
        <v>251</v>
      </c>
      <c r="I181" s="512"/>
    </row>
    <row r="182" spans="1:9" s="8" customFormat="1" ht="18" customHeight="1">
      <c r="A182" s="43">
        <v>52</v>
      </c>
      <c r="B182" s="49" t="s">
        <v>4781</v>
      </c>
      <c r="C182" s="231" t="s">
        <v>2857</v>
      </c>
      <c r="D182" s="232" t="s">
        <v>134</v>
      </c>
      <c r="E182" s="41" t="s">
        <v>2122</v>
      </c>
      <c r="F182" s="66" t="s">
        <v>4741</v>
      </c>
      <c r="G182" s="52"/>
      <c r="H182" s="36" t="s">
        <v>251</v>
      </c>
      <c r="I182" s="512"/>
    </row>
    <row r="183" spans="1:9" s="8" customFormat="1" ht="18" customHeight="1">
      <c r="A183" s="43">
        <v>53</v>
      </c>
      <c r="B183" s="49" t="s">
        <v>4782</v>
      </c>
      <c r="C183" s="231" t="s">
        <v>1411</v>
      </c>
      <c r="D183" s="232" t="s">
        <v>302</v>
      </c>
      <c r="E183" s="41" t="s">
        <v>2122</v>
      </c>
      <c r="F183" s="66" t="s">
        <v>4741</v>
      </c>
      <c r="G183" s="52"/>
      <c r="H183" s="36" t="s">
        <v>251</v>
      </c>
      <c r="I183" s="512"/>
    </row>
    <row r="184" spans="1:9" s="8" customFormat="1" ht="18" customHeight="1">
      <c r="A184" s="43">
        <v>54</v>
      </c>
      <c r="B184" s="49" t="s">
        <v>4783</v>
      </c>
      <c r="C184" s="231" t="s">
        <v>4784</v>
      </c>
      <c r="D184" s="232" t="s">
        <v>82</v>
      </c>
      <c r="E184" s="41" t="s">
        <v>2122</v>
      </c>
      <c r="F184" s="522" t="s">
        <v>5214</v>
      </c>
      <c r="G184" s="582" t="s">
        <v>193</v>
      </c>
      <c r="H184" s="36" t="s">
        <v>251</v>
      </c>
      <c r="I184" s="512"/>
    </row>
    <row r="185" spans="1:9" s="8" customFormat="1" ht="18" customHeight="1">
      <c r="A185" s="43">
        <v>55</v>
      </c>
      <c r="B185" s="49" t="s">
        <v>4785</v>
      </c>
      <c r="C185" s="231" t="s">
        <v>4786</v>
      </c>
      <c r="D185" s="232" t="s">
        <v>523</v>
      </c>
      <c r="E185" s="41" t="s">
        <v>2122</v>
      </c>
      <c r="F185" s="66" t="s">
        <v>4741</v>
      </c>
      <c r="G185" s="52"/>
      <c r="H185" s="36" t="s">
        <v>251</v>
      </c>
      <c r="I185" s="512"/>
    </row>
    <row r="186" spans="1:9" s="8" customFormat="1" ht="18" customHeight="1">
      <c r="A186" s="43">
        <v>56</v>
      </c>
      <c r="B186" s="49" t="s">
        <v>4787</v>
      </c>
      <c r="C186" s="231" t="s">
        <v>4407</v>
      </c>
      <c r="D186" s="232" t="s">
        <v>315</v>
      </c>
      <c r="E186" s="41" t="s">
        <v>2122</v>
      </c>
      <c r="F186" s="66" t="s">
        <v>4741</v>
      </c>
      <c r="G186" s="52"/>
      <c r="H186" s="36" t="s">
        <v>251</v>
      </c>
      <c r="I186" s="512"/>
    </row>
    <row r="187" spans="1:9" s="8" customFormat="1" ht="18" customHeight="1">
      <c r="A187" s="43">
        <v>57</v>
      </c>
      <c r="B187" s="49" t="s">
        <v>4788</v>
      </c>
      <c r="C187" s="231" t="s">
        <v>3600</v>
      </c>
      <c r="D187" s="232" t="s">
        <v>148</v>
      </c>
      <c r="E187" s="41" t="s">
        <v>2122</v>
      </c>
      <c r="F187" s="66" t="s">
        <v>4741</v>
      </c>
      <c r="G187" s="52"/>
      <c r="H187" s="36" t="s">
        <v>251</v>
      </c>
      <c r="I187" s="512"/>
    </row>
    <row r="188" spans="1:9" s="8" customFormat="1" ht="18" customHeight="1">
      <c r="A188" s="43">
        <v>58</v>
      </c>
      <c r="B188" s="49" t="s">
        <v>4789</v>
      </c>
      <c r="C188" s="231" t="s">
        <v>110</v>
      </c>
      <c r="D188" s="232" t="s">
        <v>64</v>
      </c>
      <c r="E188" s="41" t="s">
        <v>2122</v>
      </c>
      <c r="F188" s="66" t="s">
        <v>4741</v>
      </c>
      <c r="G188" s="52"/>
      <c r="H188" s="36" t="s">
        <v>251</v>
      </c>
      <c r="I188" s="512"/>
    </row>
    <row r="189" spans="1:9" s="8" customFormat="1" ht="18" customHeight="1">
      <c r="A189" s="43">
        <v>59</v>
      </c>
      <c r="B189" s="49" t="s">
        <v>4790</v>
      </c>
      <c r="C189" s="231" t="s">
        <v>130</v>
      </c>
      <c r="D189" s="232" t="s">
        <v>174</v>
      </c>
      <c r="E189" s="41" t="s">
        <v>4809</v>
      </c>
      <c r="F189" s="522" t="s">
        <v>5131</v>
      </c>
      <c r="G189" s="582" t="s">
        <v>193</v>
      </c>
      <c r="H189" s="36" t="s">
        <v>252</v>
      </c>
      <c r="I189" s="512"/>
    </row>
    <row r="190" spans="1:9" s="8" customFormat="1" ht="18" customHeight="1">
      <c r="A190" s="43">
        <v>60</v>
      </c>
      <c r="B190" s="49" t="s">
        <v>4791</v>
      </c>
      <c r="C190" s="231" t="s">
        <v>4792</v>
      </c>
      <c r="D190" s="232" t="s">
        <v>132</v>
      </c>
      <c r="E190" s="41" t="s">
        <v>4809</v>
      </c>
      <c r="F190" s="66" t="s">
        <v>1272</v>
      </c>
      <c r="G190" s="52"/>
      <c r="H190" s="36" t="s">
        <v>252</v>
      </c>
      <c r="I190" s="512"/>
    </row>
    <row r="191" spans="1:9" s="8" customFormat="1" ht="18" customHeight="1">
      <c r="A191" s="43">
        <v>61</v>
      </c>
      <c r="B191" s="49" t="s">
        <v>4793</v>
      </c>
      <c r="C191" s="231" t="s">
        <v>4794</v>
      </c>
      <c r="D191" s="232" t="s">
        <v>307</v>
      </c>
      <c r="E191" s="41" t="s">
        <v>4809</v>
      </c>
      <c r="F191" s="66" t="s">
        <v>1272</v>
      </c>
      <c r="G191" s="52"/>
      <c r="H191" s="36" t="s">
        <v>252</v>
      </c>
      <c r="I191" s="512"/>
    </row>
    <row r="192" spans="1:9" s="8" customFormat="1" ht="18" customHeight="1">
      <c r="A192" s="43">
        <v>62</v>
      </c>
      <c r="B192" s="49" t="s">
        <v>4795</v>
      </c>
      <c r="C192" s="231" t="s">
        <v>185</v>
      </c>
      <c r="D192" s="232" t="s">
        <v>104</v>
      </c>
      <c r="E192" s="41" t="s">
        <v>4809</v>
      </c>
      <c r="F192" s="66" t="s">
        <v>1272</v>
      </c>
      <c r="G192" s="52"/>
      <c r="H192" s="36" t="s">
        <v>252</v>
      </c>
      <c r="I192" s="512"/>
    </row>
    <row r="193" spans="1:9" s="8" customFormat="1" ht="18" customHeight="1">
      <c r="A193" s="43">
        <v>63</v>
      </c>
      <c r="B193" s="49" t="s">
        <v>4796</v>
      </c>
      <c r="C193" s="231" t="s">
        <v>187</v>
      </c>
      <c r="D193" s="232" t="s">
        <v>391</v>
      </c>
      <c r="E193" s="41" t="s">
        <v>4809</v>
      </c>
      <c r="F193" s="66" t="s">
        <v>1272</v>
      </c>
      <c r="G193" s="52"/>
      <c r="H193" s="36" t="s">
        <v>252</v>
      </c>
      <c r="I193" s="512"/>
    </row>
    <row r="194" spans="1:9" s="8" customFormat="1" ht="18" customHeight="1">
      <c r="A194" s="43">
        <v>64</v>
      </c>
      <c r="B194" s="49" t="s">
        <v>4797</v>
      </c>
      <c r="C194" s="231" t="s">
        <v>4798</v>
      </c>
      <c r="D194" s="232" t="s">
        <v>4799</v>
      </c>
      <c r="E194" s="41" t="s">
        <v>4809</v>
      </c>
      <c r="F194" s="66" t="s">
        <v>1272</v>
      </c>
      <c r="G194" s="52"/>
      <c r="H194" s="36" t="s">
        <v>252</v>
      </c>
      <c r="I194" s="512"/>
    </row>
    <row r="195" spans="1:9" s="8" customFormat="1" ht="18" customHeight="1">
      <c r="A195" s="43">
        <v>65</v>
      </c>
      <c r="B195" s="49" t="s">
        <v>4800</v>
      </c>
      <c r="C195" s="231" t="s">
        <v>4801</v>
      </c>
      <c r="D195" s="232" t="s">
        <v>41</v>
      </c>
      <c r="E195" s="41" t="s">
        <v>4809</v>
      </c>
      <c r="F195" s="66" t="s">
        <v>1272</v>
      </c>
      <c r="G195" s="52"/>
      <c r="H195" s="36" t="s">
        <v>252</v>
      </c>
      <c r="I195" s="512"/>
    </row>
    <row r="196" spans="1:9" s="8" customFormat="1" ht="18" customHeight="1">
      <c r="A196" s="43">
        <v>66</v>
      </c>
      <c r="B196" s="49" t="s">
        <v>4802</v>
      </c>
      <c r="C196" s="231" t="s">
        <v>4803</v>
      </c>
      <c r="D196" s="232" t="s">
        <v>82</v>
      </c>
      <c r="E196" s="41" t="s">
        <v>4809</v>
      </c>
      <c r="F196" s="66" t="s">
        <v>1272</v>
      </c>
      <c r="G196" s="52"/>
      <c r="H196" s="36" t="s">
        <v>252</v>
      </c>
      <c r="I196" s="512"/>
    </row>
    <row r="197" spans="1:9" s="8" customFormat="1" ht="18" customHeight="1">
      <c r="A197" s="43">
        <v>67</v>
      </c>
      <c r="B197" s="49" t="s">
        <v>4804</v>
      </c>
      <c r="C197" s="231" t="s">
        <v>3136</v>
      </c>
      <c r="D197" s="232" t="s">
        <v>69</v>
      </c>
      <c r="E197" s="41" t="s">
        <v>4809</v>
      </c>
      <c r="F197" s="66" t="s">
        <v>1272</v>
      </c>
      <c r="G197" s="52"/>
      <c r="H197" s="36" t="s">
        <v>252</v>
      </c>
      <c r="I197" s="512"/>
    </row>
    <row r="198" spans="1:9" s="8" customFormat="1" ht="18" customHeight="1">
      <c r="A198" s="43">
        <v>68</v>
      </c>
      <c r="B198" s="49" t="s">
        <v>4805</v>
      </c>
      <c r="C198" s="231" t="s">
        <v>4806</v>
      </c>
      <c r="D198" s="232" t="s">
        <v>69</v>
      </c>
      <c r="E198" s="41" t="s">
        <v>4809</v>
      </c>
      <c r="F198" s="66" t="s">
        <v>1272</v>
      </c>
      <c r="G198" s="52"/>
      <c r="H198" s="36" t="s">
        <v>252</v>
      </c>
      <c r="I198" s="512"/>
    </row>
    <row r="199" spans="1:9" s="8" customFormat="1" ht="18" customHeight="1">
      <c r="A199" s="43">
        <v>69</v>
      </c>
      <c r="B199" s="49" t="s">
        <v>4807</v>
      </c>
      <c r="C199" s="231" t="s">
        <v>4808</v>
      </c>
      <c r="D199" s="232" t="s">
        <v>69</v>
      </c>
      <c r="E199" s="41" t="s">
        <v>4809</v>
      </c>
      <c r="F199" s="66" t="s">
        <v>1272</v>
      </c>
      <c r="G199" s="52"/>
      <c r="H199" s="36" t="s">
        <v>252</v>
      </c>
      <c r="I199" s="512"/>
    </row>
    <row r="200" spans="1:9" s="8" customFormat="1" ht="18" customHeight="1">
      <c r="A200" s="43">
        <v>70</v>
      </c>
      <c r="B200" s="49" t="s">
        <v>4810</v>
      </c>
      <c r="C200" s="231" t="s">
        <v>180</v>
      </c>
      <c r="D200" s="232" t="s">
        <v>70</v>
      </c>
      <c r="E200" s="41" t="s">
        <v>4816</v>
      </c>
      <c r="F200" s="66" t="s">
        <v>1272</v>
      </c>
      <c r="G200" s="52"/>
      <c r="H200" s="36" t="s">
        <v>251</v>
      </c>
      <c r="I200" s="512"/>
    </row>
    <row r="201" spans="1:9" s="8" customFormat="1" ht="18" customHeight="1">
      <c r="A201" s="43">
        <v>71</v>
      </c>
      <c r="B201" s="49" t="s">
        <v>4811</v>
      </c>
      <c r="C201" s="231" t="s">
        <v>156</v>
      </c>
      <c r="D201" s="232" t="s">
        <v>124</v>
      </c>
      <c r="E201" s="41" t="s">
        <v>4816</v>
      </c>
      <c r="F201" s="66" t="s">
        <v>1272</v>
      </c>
      <c r="G201" s="52"/>
      <c r="H201" s="36" t="s">
        <v>251</v>
      </c>
      <c r="I201" s="512"/>
    </row>
    <row r="202" spans="1:9" s="8" customFormat="1" ht="18" customHeight="1">
      <c r="A202" s="43">
        <v>72</v>
      </c>
      <c r="B202" s="49" t="s">
        <v>4812</v>
      </c>
      <c r="C202" s="231" t="s">
        <v>4813</v>
      </c>
      <c r="D202" s="232" t="s">
        <v>8</v>
      </c>
      <c r="E202" s="41" t="s">
        <v>4816</v>
      </c>
      <c r="F202" s="66" t="s">
        <v>1272</v>
      </c>
      <c r="G202" s="52"/>
      <c r="H202" s="36" t="s">
        <v>251</v>
      </c>
      <c r="I202" s="512"/>
    </row>
    <row r="203" spans="1:9" s="8" customFormat="1" ht="18" customHeight="1">
      <c r="A203" s="43">
        <v>73</v>
      </c>
      <c r="B203" s="49" t="s">
        <v>4814</v>
      </c>
      <c r="C203" s="231" t="s">
        <v>1250</v>
      </c>
      <c r="D203" s="232" t="s">
        <v>168</v>
      </c>
      <c r="E203" s="41" t="s">
        <v>4816</v>
      </c>
      <c r="F203" s="66" t="s">
        <v>1272</v>
      </c>
      <c r="G203" s="52"/>
      <c r="H203" s="36" t="s">
        <v>251</v>
      </c>
      <c r="I203" s="512"/>
    </row>
    <row r="204" spans="1:9" s="8" customFormat="1" ht="18" customHeight="1">
      <c r="A204" s="43">
        <v>74</v>
      </c>
      <c r="B204" s="49" t="s">
        <v>4815</v>
      </c>
      <c r="C204" s="231" t="s">
        <v>1489</v>
      </c>
      <c r="D204" s="232" t="s">
        <v>104</v>
      </c>
      <c r="E204" s="41" t="s">
        <v>4816</v>
      </c>
      <c r="F204" s="522" t="s">
        <v>5221</v>
      </c>
      <c r="G204" s="582" t="s">
        <v>193</v>
      </c>
      <c r="H204" s="36" t="s">
        <v>251</v>
      </c>
      <c r="I204" s="512"/>
    </row>
    <row r="205" spans="1:9" s="8" customFormat="1" ht="18" customHeight="1">
      <c r="A205" s="43">
        <v>75</v>
      </c>
      <c r="B205" s="49" t="s">
        <v>5011</v>
      </c>
      <c r="C205" s="231" t="s">
        <v>5012</v>
      </c>
      <c r="D205" s="232" t="s">
        <v>127</v>
      </c>
      <c r="E205" s="41" t="s">
        <v>5016</v>
      </c>
      <c r="F205" s="66" t="s">
        <v>5017</v>
      </c>
      <c r="G205" s="479"/>
      <c r="H205" s="36" t="s">
        <v>251</v>
      </c>
      <c r="I205" s="512"/>
    </row>
    <row r="206" spans="1:9" s="8" customFormat="1" ht="18" customHeight="1">
      <c r="A206" s="43">
        <v>76</v>
      </c>
      <c r="B206" s="49" t="s">
        <v>5013</v>
      </c>
      <c r="C206" s="231" t="s">
        <v>813</v>
      </c>
      <c r="D206" s="232" t="s">
        <v>184</v>
      </c>
      <c r="E206" s="41" t="s">
        <v>5016</v>
      </c>
      <c r="F206" s="66" t="s">
        <v>5017</v>
      </c>
      <c r="G206" s="479"/>
      <c r="H206" s="36" t="s">
        <v>251</v>
      </c>
      <c r="I206" s="512"/>
    </row>
    <row r="207" spans="1:9" s="8" customFormat="1" ht="18" customHeight="1">
      <c r="A207" s="43">
        <v>77</v>
      </c>
      <c r="B207" s="49" t="s">
        <v>5014</v>
      </c>
      <c r="C207" s="231" t="s">
        <v>5015</v>
      </c>
      <c r="D207" s="232" t="s">
        <v>6</v>
      </c>
      <c r="E207" s="41" t="s">
        <v>5016</v>
      </c>
      <c r="F207" s="66" t="s">
        <v>5017</v>
      </c>
      <c r="G207" s="479"/>
      <c r="H207" s="36" t="s">
        <v>251</v>
      </c>
      <c r="I207" s="512"/>
    </row>
    <row r="208" spans="1:9" s="8" customFormat="1" ht="18" customHeight="1">
      <c r="A208" s="43">
        <v>78</v>
      </c>
      <c r="B208" s="49" t="s">
        <v>5154</v>
      </c>
      <c r="C208" s="231" t="s">
        <v>187</v>
      </c>
      <c r="D208" s="232" t="s">
        <v>174</v>
      </c>
      <c r="E208" s="41" t="s">
        <v>5155</v>
      </c>
      <c r="F208" s="522" t="s">
        <v>5225</v>
      </c>
      <c r="G208" s="582" t="s">
        <v>5238</v>
      </c>
      <c r="H208" s="36" t="s">
        <v>251</v>
      </c>
      <c r="I208" s="512"/>
    </row>
    <row r="209" spans="1:9" s="8" customFormat="1" ht="18" customHeight="1">
      <c r="A209" s="43">
        <v>79</v>
      </c>
      <c r="B209" s="49" t="s">
        <v>5156</v>
      </c>
      <c r="C209" s="231" t="s">
        <v>5157</v>
      </c>
      <c r="D209" s="232" t="s">
        <v>138</v>
      </c>
      <c r="E209" s="41" t="s">
        <v>5155</v>
      </c>
      <c r="F209" s="522" t="s">
        <v>5225</v>
      </c>
      <c r="G209" s="584" t="s">
        <v>1</v>
      </c>
      <c r="H209" s="36" t="s">
        <v>251</v>
      </c>
      <c r="I209" s="512"/>
    </row>
    <row r="210" spans="1:9" s="8" customFormat="1" ht="18" customHeight="1">
      <c r="A210" s="43">
        <v>80</v>
      </c>
      <c r="B210" s="49" t="s">
        <v>5158</v>
      </c>
      <c r="C210" s="231" t="s">
        <v>3438</v>
      </c>
      <c r="D210" s="232" t="s">
        <v>79</v>
      </c>
      <c r="E210" s="41" t="s">
        <v>5155</v>
      </c>
      <c r="F210" s="522" t="s">
        <v>5225</v>
      </c>
      <c r="G210" s="584" t="s">
        <v>1</v>
      </c>
      <c r="H210" s="36" t="s">
        <v>251</v>
      </c>
      <c r="I210" s="512"/>
    </row>
    <row r="211" spans="1:9" s="8" customFormat="1" ht="18" customHeight="1">
      <c r="A211" s="43">
        <v>81</v>
      </c>
      <c r="B211" s="49" t="s">
        <v>5166</v>
      </c>
      <c r="C211" s="231" t="s">
        <v>5167</v>
      </c>
      <c r="D211" s="232" t="s">
        <v>139</v>
      </c>
      <c r="E211" s="41" t="s">
        <v>5168</v>
      </c>
      <c r="F211" s="522" t="s">
        <v>5225</v>
      </c>
      <c r="G211" s="584" t="s">
        <v>1</v>
      </c>
      <c r="H211" s="36" t="s">
        <v>252</v>
      </c>
      <c r="I211" s="512"/>
    </row>
    <row r="212" spans="1:9" s="8" customFormat="1" ht="18" customHeight="1">
      <c r="A212" s="43">
        <v>82</v>
      </c>
      <c r="B212" s="49" t="s">
        <v>5169</v>
      </c>
      <c r="C212" s="231" t="s">
        <v>113</v>
      </c>
      <c r="D212" s="232" t="s">
        <v>168</v>
      </c>
      <c r="E212" s="41" t="s">
        <v>5168</v>
      </c>
      <c r="F212" s="522" t="s">
        <v>5225</v>
      </c>
      <c r="G212" s="584" t="s">
        <v>1</v>
      </c>
      <c r="H212" s="36" t="s">
        <v>252</v>
      </c>
      <c r="I212" s="512"/>
    </row>
    <row r="213" spans="1:9" s="8" customFormat="1" ht="18" customHeight="1">
      <c r="A213" s="43">
        <v>83</v>
      </c>
      <c r="B213" s="49" t="s">
        <v>5170</v>
      </c>
      <c r="C213" s="231" t="s">
        <v>304</v>
      </c>
      <c r="D213" s="232" t="s">
        <v>396</v>
      </c>
      <c r="E213" s="41" t="s">
        <v>5168</v>
      </c>
      <c r="F213" s="522" t="s">
        <v>5225</v>
      </c>
      <c r="G213" s="584" t="s">
        <v>1</v>
      </c>
      <c r="H213" s="36" t="s">
        <v>252</v>
      </c>
      <c r="I213" s="512"/>
    </row>
    <row r="214" spans="1:9" s="8" customFormat="1" ht="18" customHeight="1">
      <c r="A214" s="43">
        <v>84</v>
      </c>
      <c r="B214" s="49" t="s">
        <v>5171</v>
      </c>
      <c r="C214" s="231" t="s">
        <v>5172</v>
      </c>
      <c r="D214" s="232" t="s">
        <v>171</v>
      </c>
      <c r="E214" s="41" t="s">
        <v>5168</v>
      </c>
      <c r="F214" s="522" t="s">
        <v>5228</v>
      </c>
      <c r="G214" s="584" t="s">
        <v>1</v>
      </c>
      <c r="H214" s="36" t="s">
        <v>252</v>
      </c>
      <c r="I214" s="512"/>
    </row>
    <row r="215" spans="1:9" s="8" customFormat="1" ht="18" customHeight="1">
      <c r="A215" s="43">
        <v>85</v>
      </c>
      <c r="B215" s="49" t="s">
        <v>5173</v>
      </c>
      <c r="C215" s="231" t="s">
        <v>180</v>
      </c>
      <c r="D215" s="232" t="s">
        <v>32</v>
      </c>
      <c r="E215" s="41" t="s">
        <v>5168</v>
      </c>
      <c r="F215" s="522" t="s">
        <v>5229</v>
      </c>
      <c r="G215" s="584" t="s">
        <v>1</v>
      </c>
      <c r="H215" s="36" t="s">
        <v>252</v>
      </c>
      <c r="I215" s="512"/>
    </row>
    <row r="216" spans="1:9" s="8" customFormat="1" ht="18" customHeight="1">
      <c r="A216" s="43">
        <v>86</v>
      </c>
      <c r="B216" s="86" t="s">
        <v>5174</v>
      </c>
      <c r="C216" s="231" t="s">
        <v>5175</v>
      </c>
      <c r="D216" s="232" t="s">
        <v>63</v>
      </c>
      <c r="E216" s="41" t="s">
        <v>5168</v>
      </c>
      <c r="F216" s="522" t="s">
        <v>5225</v>
      </c>
      <c r="G216" s="584" t="s">
        <v>1</v>
      </c>
      <c r="H216" s="36" t="s">
        <v>252</v>
      </c>
      <c r="I216" s="512"/>
    </row>
    <row r="217" spans="1:9" s="8" customFormat="1" ht="18" customHeight="1">
      <c r="A217" s="43">
        <v>87</v>
      </c>
      <c r="B217" s="49" t="s">
        <v>5176</v>
      </c>
      <c r="C217" s="231" t="s">
        <v>5177</v>
      </c>
      <c r="D217" s="232" t="s">
        <v>82</v>
      </c>
      <c r="E217" s="41" t="s">
        <v>5168</v>
      </c>
      <c r="F217" s="522" t="s">
        <v>5225</v>
      </c>
      <c r="G217" s="584" t="s">
        <v>1</v>
      </c>
      <c r="H217" s="36" t="s">
        <v>252</v>
      </c>
      <c r="I217" s="512"/>
    </row>
    <row r="218" spans="1:9" s="10" customFormat="1" ht="24.95" customHeight="1">
      <c r="A218" s="699" t="s">
        <v>28</v>
      </c>
      <c r="B218" s="700"/>
      <c r="C218" s="700"/>
      <c r="D218" s="182">
        <f>SUM(D109,D130)</f>
        <v>107</v>
      </c>
      <c r="E218" s="518" t="s">
        <v>231</v>
      </c>
      <c r="F218" s="729" t="s">
        <v>5326</v>
      </c>
      <c r="G218" s="730"/>
    </row>
    <row r="219" spans="1:9" ht="24.95" customHeight="1">
      <c r="A219" s="515"/>
      <c r="B219" s="27"/>
      <c r="C219" s="28"/>
      <c r="D219" s="176">
        <f>D218-1</f>
        <v>106</v>
      </c>
      <c r="E219" s="87" t="s">
        <v>85</v>
      </c>
      <c r="F219" s="88"/>
      <c r="G219" s="51"/>
      <c r="I219" s="4">
        <f>87-15</f>
        <v>72</v>
      </c>
    </row>
    <row r="220" spans="1:9" ht="18" customHeight="1">
      <c r="A220" s="515"/>
      <c r="B220" s="33"/>
      <c r="C220" s="34"/>
      <c r="D220" s="177"/>
      <c r="E220" s="93"/>
      <c r="F220" s="96"/>
      <c r="G220" s="51"/>
    </row>
    <row r="221" spans="1:9" ht="18" customHeight="1">
      <c r="A221" s="545"/>
      <c r="B221" s="33"/>
      <c r="C221" s="34"/>
      <c r="D221" s="177"/>
      <c r="E221" s="93"/>
      <c r="F221" s="96"/>
      <c r="G221" s="51"/>
    </row>
    <row r="222" spans="1:9" ht="18" customHeight="1">
      <c r="A222" s="545"/>
      <c r="B222" s="33"/>
      <c r="C222" s="34"/>
      <c r="D222" s="177"/>
      <c r="E222" s="93"/>
      <c r="F222" s="96"/>
      <c r="G222" s="51"/>
    </row>
    <row r="223" spans="1:9" ht="18" customHeight="1">
      <c r="A223" s="545"/>
      <c r="B223" s="33"/>
      <c r="C223" s="34"/>
      <c r="D223" s="177"/>
      <c r="E223" s="93"/>
      <c r="F223" s="96"/>
      <c r="G223" s="51"/>
    </row>
    <row r="224" spans="1:9" ht="18" customHeight="1">
      <c r="A224" s="545"/>
      <c r="B224" s="33"/>
      <c r="C224" s="34"/>
      <c r="D224" s="177"/>
      <c r="E224" s="93"/>
      <c r="F224" s="96"/>
      <c r="G224" s="51"/>
    </row>
    <row r="225" spans="1:9" s="15" customFormat="1" ht="54.95" customHeight="1">
      <c r="A225" s="704" t="s">
        <v>2862</v>
      </c>
      <c r="B225" s="691"/>
      <c r="C225" s="705"/>
      <c r="D225" s="705"/>
      <c r="E225" s="705"/>
      <c r="F225" s="705"/>
      <c r="G225" s="705"/>
    </row>
    <row r="226" spans="1:9" s="10" customFormat="1" ht="24.95" customHeight="1">
      <c r="A226" s="731" t="s">
        <v>1323</v>
      </c>
      <c r="B226" s="731"/>
      <c r="C226" s="731"/>
      <c r="D226" s="731"/>
      <c r="E226" s="731"/>
      <c r="F226" s="731"/>
      <c r="G226" s="731"/>
    </row>
    <row r="227" spans="1:9" s="10" customFormat="1" ht="35.1" customHeight="1">
      <c r="A227" s="735" t="s">
        <v>4506</v>
      </c>
      <c r="B227" s="735"/>
      <c r="C227" s="735"/>
      <c r="D227" s="735"/>
      <c r="E227" s="735"/>
      <c r="F227" s="735"/>
      <c r="G227" s="735"/>
    </row>
    <row r="228" spans="1:9" ht="15" customHeight="1">
      <c r="A228" s="6"/>
      <c r="B228" s="6"/>
      <c r="C228" s="6"/>
      <c r="D228" s="6"/>
      <c r="E228" s="6"/>
      <c r="F228" s="179"/>
      <c r="G228" s="202" t="s">
        <v>4518</v>
      </c>
      <c r="H228" s="4" t="s">
        <v>4516</v>
      </c>
    </row>
    <row r="229" spans="1:9" s="8" customFormat="1" ht="24.95" customHeight="1">
      <c r="A229" s="195" t="s">
        <v>20</v>
      </c>
      <c r="B229" s="494" t="s">
        <v>5</v>
      </c>
      <c r="C229" s="694" t="s">
        <v>23</v>
      </c>
      <c r="D229" s="695"/>
      <c r="E229" s="195" t="s">
        <v>24</v>
      </c>
      <c r="F229" s="195" t="s">
        <v>25</v>
      </c>
      <c r="G229" s="195" t="s">
        <v>26</v>
      </c>
      <c r="H229" s="195" t="s">
        <v>245</v>
      </c>
      <c r="I229" s="512"/>
    </row>
    <row r="230" spans="1:9" s="8" customFormat="1" ht="20.100000000000001" customHeight="1">
      <c r="A230" s="195"/>
      <c r="B230" s="694" t="s">
        <v>2</v>
      </c>
      <c r="C230" s="728"/>
      <c r="D230" s="495">
        <f>A257</f>
        <v>27</v>
      </c>
      <c r="E230" s="42"/>
      <c r="F230" s="42"/>
      <c r="G230" s="196"/>
      <c r="H230" s="195"/>
      <c r="I230" s="512"/>
    </row>
    <row r="231" spans="1:9" s="8" customFormat="1" ht="18" customHeight="1">
      <c r="A231" s="43">
        <v>1</v>
      </c>
      <c r="B231" s="86" t="s">
        <v>3638</v>
      </c>
      <c r="C231" s="229" t="s">
        <v>390</v>
      </c>
      <c r="D231" s="230" t="s">
        <v>152</v>
      </c>
      <c r="E231" s="41" t="s">
        <v>1784</v>
      </c>
      <c r="F231" s="66" t="s">
        <v>1677</v>
      </c>
      <c r="G231" s="52" t="s">
        <v>3649</v>
      </c>
      <c r="H231" s="36" t="s">
        <v>251</v>
      </c>
      <c r="I231" s="512"/>
    </row>
    <row r="232" spans="1:9" s="8" customFormat="1" ht="18" customHeight="1">
      <c r="A232" s="43">
        <v>2</v>
      </c>
      <c r="B232" s="49" t="s">
        <v>3639</v>
      </c>
      <c r="C232" s="231" t="s">
        <v>3640</v>
      </c>
      <c r="D232" s="232" t="s">
        <v>127</v>
      </c>
      <c r="E232" s="41" t="s">
        <v>1784</v>
      </c>
      <c r="F232" s="66" t="s">
        <v>2873</v>
      </c>
      <c r="G232" s="52" t="s">
        <v>3648</v>
      </c>
      <c r="H232" s="36" t="s">
        <v>251</v>
      </c>
      <c r="I232" s="512"/>
    </row>
    <row r="233" spans="1:9" s="8" customFormat="1" ht="18" customHeight="1">
      <c r="A233" s="43">
        <v>3</v>
      </c>
      <c r="B233" s="49" t="s">
        <v>3641</v>
      </c>
      <c r="C233" s="231" t="s">
        <v>3642</v>
      </c>
      <c r="D233" s="232" t="s">
        <v>171</v>
      </c>
      <c r="E233" s="41" t="s">
        <v>1784</v>
      </c>
      <c r="F233" s="66" t="s">
        <v>3647</v>
      </c>
      <c r="G233" s="52" t="s">
        <v>3649</v>
      </c>
      <c r="H233" s="36" t="s">
        <v>251</v>
      </c>
      <c r="I233" s="512"/>
    </row>
    <row r="234" spans="1:9" s="8" customFormat="1" ht="18" customHeight="1">
      <c r="A234" s="43">
        <v>4</v>
      </c>
      <c r="B234" s="49" t="s">
        <v>3643</v>
      </c>
      <c r="C234" s="231" t="s">
        <v>3644</v>
      </c>
      <c r="D234" s="232" t="s">
        <v>41</v>
      </c>
      <c r="E234" s="41" t="s">
        <v>1784</v>
      </c>
      <c r="F234" s="66" t="s">
        <v>1677</v>
      </c>
      <c r="G234" s="102" t="s">
        <v>1</v>
      </c>
      <c r="H234" s="36" t="s">
        <v>251</v>
      </c>
      <c r="I234" s="512"/>
    </row>
    <row r="235" spans="1:9" s="8" customFormat="1" ht="18" customHeight="1">
      <c r="A235" s="43">
        <v>5</v>
      </c>
      <c r="B235" s="49" t="s">
        <v>3645</v>
      </c>
      <c r="C235" s="231" t="s">
        <v>3646</v>
      </c>
      <c r="D235" s="232" t="s">
        <v>101</v>
      </c>
      <c r="E235" s="41" t="s">
        <v>1784</v>
      </c>
      <c r="F235" s="66" t="s">
        <v>1677</v>
      </c>
      <c r="G235" s="102" t="s">
        <v>1</v>
      </c>
      <c r="H235" s="36" t="s">
        <v>251</v>
      </c>
      <c r="I235" s="512"/>
    </row>
    <row r="236" spans="1:9" s="8" customFormat="1" ht="18" customHeight="1">
      <c r="A236" s="43">
        <v>6</v>
      </c>
      <c r="B236" s="49" t="s">
        <v>3249</v>
      </c>
      <c r="C236" s="231" t="s">
        <v>183</v>
      </c>
      <c r="D236" s="232" t="s">
        <v>56</v>
      </c>
      <c r="E236" s="41" t="s">
        <v>2085</v>
      </c>
      <c r="F236" s="66" t="s">
        <v>2751</v>
      </c>
      <c r="G236" s="102" t="s">
        <v>1</v>
      </c>
      <c r="H236" s="36" t="s">
        <v>274</v>
      </c>
      <c r="I236" s="512"/>
    </row>
    <row r="237" spans="1:9" s="8" customFormat="1" ht="18" customHeight="1">
      <c r="A237" s="43">
        <v>7</v>
      </c>
      <c r="B237" s="49" t="s">
        <v>3250</v>
      </c>
      <c r="C237" s="231" t="s">
        <v>3251</v>
      </c>
      <c r="D237" s="232" t="s">
        <v>57</v>
      </c>
      <c r="E237" s="41" t="s">
        <v>2085</v>
      </c>
      <c r="F237" s="66" t="s">
        <v>1677</v>
      </c>
      <c r="G237" s="52" t="s">
        <v>1190</v>
      </c>
      <c r="H237" s="36" t="s">
        <v>274</v>
      </c>
      <c r="I237" s="512"/>
    </row>
    <row r="238" spans="1:9" s="8" customFormat="1" ht="18" customHeight="1">
      <c r="A238" s="43">
        <v>8</v>
      </c>
      <c r="B238" s="49" t="s">
        <v>3252</v>
      </c>
      <c r="C238" s="231" t="s">
        <v>175</v>
      </c>
      <c r="D238" s="232" t="s">
        <v>152</v>
      </c>
      <c r="E238" s="41" t="s">
        <v>1792</v>
      </c>
      <c r="F238" s="66" t="s">
        <v>2151</v>
      </c>
      <c r="G238" s="52" t="s">
        <v>3272</v>
      </c>
      <c r="H238" s="36" t="s">
        <v>251</v>
      </c>
      <c r="I238" s="512">
        <v>1</v>
      </c>
    </row>
    <row r="239" spans="1:9" s="8" customFormat="1" ht="18" customHeight="1">
      <c r="A239" s="43">
        <v>9</v>
      </c>
      <c r="B239" s="49" t="s">
        <v>3253</v>
      </c>
      <c r="C239" s="231" t="s">
        <v>183</v>
      </c>
      <c r="D239" s="232" t="s">
        <v>329</v>
      </c>
      <c r="E239" s="41" t="s">
        <v>1792</v>
      </c>
      <c r="F239" s="66" t="s">
        <v>2151</v>
      </c>
      <c r="G239" s="102" t="s">
        <v>1</v>
      </c>
      <c r="H239" s="36" t="s">
        <v>251</v>
      </c>
      <c r="I239" s="512">
        <v>2</v>
      </c>
    </row>
    <row r="240" spans="1:9" s="8" customFormat="1" ht="18" customHeight="1">
      <c r="A240" s="43">
        <v>10</v>
      </c>
      <c r="B240" s="49" t="s">
        <v>3254</v>
      </c>
      <c r="C240" s="231" t="s">
        <v>3255</v>
      </c>
      <c r="D240" s="232" t="s">
        <v>1257</v>
      </c>
      <c r="E240" s="41" t="s">
        <v>1792</v>
      </c>
      <c r="F240" s="66" t="s">
        <v>2151</v>
      </c>
      <c r="G240" s="102" t="s">
        <v>1</v>
      </c>
      <c r="H240" s="36" t="s">
        <v>251</v>
      </c>
      <c r="I240" s="512">
        <v>3</v>
      </c>
    </row>
    <row r="241" spans="1:9" s="8" customFormat="1" ht="18" customHeight="1">
      <c r="A241" s="43">
        <v>11</v>
      </c>
      <c r="B241" s="49" t="s">
        <v>3256</v>
      </c>
      <c r="C241" s="231" t="s">
        <v>39</v>
      </c>
      <c r="D241" s="232" t="s">
        <v>8</v>
      </c>
      <c r="E241" s="41" t="s">
        <v>1792</v>
      </c>
      <c r="F241" s="66" t="s">
        <v>2151</v>
      </c>
      <c r="G241" s="102" t="s">
        <v>1</v>
      </c>
      <c r="H241" s="36" t="s">
        <v>251</v>
      </c>
      <c r="I241" s="512">
        <v>4</v>
      </c>
    </row>
    <row r="242" spans="1:9" s="8" customFormat="1" ht="18" customHeight="1">
      <c r="A242" s="43">
        <v>12</v>
      </c>
      <c r="B242" s="49" t="s">
        <v>3257</v>
      </c>
      <c r="C242" s="231" t="s">
        <v>3258</v>
      </c>
      <c r="D242" s="232" t="s">
        <v>153</v>
      </c>
      <c r="E242" s="41" t="s">
        <v>1792</v>
      </c>
      <c r="F242" s="66" t="s">
        <v>2151</v>
      </c>
      <c r="G242" s="102" t="s">
        <v>1</v>
      </c>
      <c r="H242" s="36" t="s">
        <v>251</v>
      </c>
      <c r="I242" s="512">
        <v>5</v>
      </c>
    </row>
    <row r="243" spans="1:9" s="8" customFormat="1" ht="18" customHeight="1">
      <c r="A243" s="43">
        <v>13</v>
      </c>
      <c r="B243" s="49" t="s">
        <v>3259</v>
      </c>
      <c r="C243" s="231" t="s">
        <v>3260</v>
      </c>
      <c r="D243" s="232" t="s">
        <v>169</v>
      </c>
      <c r="E243" s="41" t="s">
        <v>1792</v>
      </c>
      <c r="F243" s="66" t="s">
        <v>2151</v>
      </c>
      <c r="G243" s="102" t="s">
        <v>1</v>
      </c>
      <c r="H243" s="36" t="s">
        <v>251</v>
      </c>
      <c r="I243" s="512">
        <v>6</v>
      </c>
    </row>
    <row r="244" spans="1:9" s="8" customFormat="1" ht="18" customHeight="1">
      <c r="A244" s="43">
        <v>14</v>
      </c>
      <c r="B244" s="49" t="s">
        <v>3261</v>
      </c>
      <c r="C244" s="231" t="s">
        <v>3262</v>
      </c>
      <c r="D244" s="232" t="s">
        <v>170</v>
      </c>
      <c r="E244" s="41" t="s">
        <v>1792</v>
      </c>
      <c r="F244" s="66" t="s">
        <v>2151</v>
      </c>
      <c r="G244" s="102" t="s">
        <v>1</v>
      </c>
      <c r="H244" s="36" t="s">
        <v>251</v>
      </c>
      <c r="I244" s="512">
        <v>7</v>
      </c>
    </row>
    <row r="245" spans="1:9" s="8" customFormat="1" ht="18" customHeight="1">
      <c r="A245" s="43">
        <v>15</v>
      </c>
      <c r="B245" s="49" t="s">
        <v>3263</v>
      </c>
      <c r="C245" s="231" t="s">
        <v>130</v>
      </c>
      <c r="D245" s="232" t="s">
        <v>133</v>
      </c>
      <c r="E245" s="41" t="s">
        <v>1792</v>
      </c>
      <c r="F245" s="66" t="s">
        <v>2151</v>
      </c>
      <c r="G245" s="102" t="s">
        <v>1</v>
      </c>
      <c r="H245" s="36" t="s">
        <v>251</v>
      </c>
      <c r="I245" s="512">
        <v>8</v>
      </c>
    </row>
    <row r="246" spans="1:9" s="8" customFormat="1" ht="18" customHeight="1">
      <c r="A246" s="43">
        <v>16</v>
      </c>
      <c r="B246" s="49" t="s">
        <v>3264</v>
      </c>
      <c r="C246" s="231" t="s">
        <v>78</v>
      </c>
      <c r="D246" s="232" t="s">
        <v>59</v>
      </c>
      <c r="E246" s="41" t="s">
        <v>1792</v>
      </c>
      <c r="F246" s="66" t="s">
        <v>2151</v>
      </c>
      <c r="G246" s="102" t="s">
        <v>1</v>
      </c>
      <c r="H246" s="36" t="s">
        <v>251</v>
      </c>
      <c r="I246" s="512">
        <v>9</v>
      </c>
    </row>
    <row r="247" spans="1:9" s="8" customFormat="1" ht="18" customHeight="1">
      <c r="A247" s="43">
        <v>17</v>
      </c>
      <c r="B247" s="49" t="s">
        <v>3265</v>
      </c>
      <c r="C247" s="231" t="s">
        <v>3266</v>
      </c>
      <c r="D247" s="232" t="s">
        <v>79</v>
      </c>
      <c r="E247" s="41" t="s">
        <v>1792</v>
      </c>
      <c r="F247" s="66" t="s">
        <v>2151</v>
      </c>
      <c r="G247" s="102" t="s">
        <v>1</v>
      </c>
      <c r="H247" s="36" t="s">
        <v>251</v>
      </c>
      <c r="I247" s="512">
        <v>10</v>
      </c>
    </row>
    <row r="248" spans="1:9" s="8" customFormat="1" ht="18" customHeight="1">
      <c r="A248" s="43">
        <v>18</v>
      </c>
      <c r="B248" s="49" t="s">
        <v>3267</v>
      </c>
      <c r="C248" s="231" t="s">
        <v>3268</v>
      </c>
      <c r="D248" s="232" t="s">
        <v>6</v>
      </c>
      <c r="E248" s="41" t="s">
        <v>1792</v>
      </c>
      <c r="F248" s="66" t="s">
        <v>2151</v>
      </c>
      <c r="G248" s="102" t="s">
        <v>1</v>
      </c>
      <c r="H248" s="36" t="s">
        <v>251</v>
      </c>
      <c r="I248" s="512">
        <v>11</v>
      </c>
    </row>
    <row r="249" spans="1:9" s="8" customFormat="1" ht="18" customHeight="1">
      <c r="A249" s="43">
        <v>19</v>
      </c>
      <c r="B249" s="49" t="s">
        <v>3269</v>
      </c>
      <c r="C249" s="231" t="s">
        <v>3270</v>
      </c>
      <c r="D249" s="232" t="s">
        <v>6</v>
      </c>
      <c r="E249" s="41" t="s">
        <v>1792</v>
      </c>
      <c r="F249" s="66" t="s">
        <v>2151</v>
      </c>
      <c r="G249" s="102" t="s">
        <v>1</v>
      </c>
      <c r="H249" s="36" t="s">
        <v>251</v>
      </c>
      <c r="I249" s="512">
        <v>12</v>
      </c>
    </row>
    <row r="250" spans="1:9" s="8" customFormat="1" ht="18" customHeight="1">
      <c r="A250" s="43">
        <v>20</v>
      </c>
      <c r="B250" s="49" t="s">
        <v>3271</v>
      </c>
      <c r="C250" s="231" t="s">
        <v>161</v>
      </c>
      <c r="D250" s="232" t="s">
        <v>2846</v>
      </c>
      <c r="E250" s="41" t="s">
        <v>1792</v>
      </c>
      <c r="F250" s="66" t="s">
        <v>2151</v>
      </c>
      <c r="G250" s="102" t="s">
        <v>1</v>
      </c>
      <c r="H250" s="36" t="s">
        <v>251</v>
      </c>
      <c r="I250" s="512">
        <v>13</v>
      </c>
    </row>
    <row r="251" spans="1:9" s="8" customFormat="1" ht="18" customHeight="1">
      <c r="A251" s="43">
        <v>21</v>
      </c>
      <c r="B251" s="49" t="s">
        <v>3273</v>
      </c>
      <c r="C251" s="82" t="s">
        <v>2133</v>
      </c>
      <c r="D251" s="83" t="s">
        <v>3274</v>
      </c>
      <c r="E251" s="41" t="s">
        <v>2058</v>
      </c>
      <c r="F251" s="66" t="s">
        <v>1373</v>
      </c>
      <c r="G251" s="102" t="s">
        <v>1</v>
      </c>
      <c r="H251" s="36" t="s">
        <v>252</v>
      </c>
      <c r="I251" s="512">
        <v>14</v>
      </c>
    </row>
    <row r="252" spans="1:9" s="8" customFormat="1" ht="18" customHeight="1">
      <c r="A252" s="43">
        <v>22</v>
      </c>
      <c r="B252" s="49" t="s">
        <v>3275</v>
      </c>
      <c r="C252" s="82" t="s">
        <v>320</v>
      </c>
      <c r="D252" s="83" t="s">
        <v>142</v>
      </c>
      <c r="E252" s="41" t="s">
        <v>2058</v>
      </c>
      <c r="F252" s="66" t="s">
        <v>1373</v>
      </c>
      <c r="G252" s="52" t="s">
        <v>3279</v>
      </c>
      <c r="H252" s="36" t="s">
        <v>252</v>
      </c>
      <c r="I252" s="512">
        <v>15</v>
      </c>
    </row>
    <row r="253" spans="1:9" s="8" customFormat="1" ht="18" customHeight="1">
      <c r="A253" s="43">
        <v>23</v>
      </c>
      <c r="B253" s="49" t="s">
        <v>3276</v>
      </c>
      <c r="C253" s="82" t="s">
        <v>238</v>
      </c>
      <c r="D253" s="83" t="s">
        <v>140</v>
      </c>
      <c r="E253" s="41" t="s">
        <v>2058</v>
      </c>
      <c r="F253" s="66" t="s">
        <v>1373</v>
      </c>
      <c r="G253" s="102" t="s">
        <v>1</v>
      </c>
      <c r="H253" s="36" t="s">
        <v>252</v>
      </c>
      <c r="I253" s="512">
        <v>16</v>
      </c>
    </row>
    <row r="254" spans="1:9" s="8" customFormat="1" ht="18" customHeight="1">
      <c r="A254" s="43">
        <v>24</v>
      </c>
      <c r="B254" s="49" t="s">
        <v>3277</v>
      </c>
      <c r="C254" s="82" t="s">
        <v>3278</v>
      </c>
      <c r="D254" s="83" t="s">
        <v>45</v>
      </c>
      <c r="E254" s="41" t="s">
        <v>2058</v>
      </c>
      <c r="F254" s="66" t="s">
        <v>1373</v>
      </c>
      <c r="G254" s="52" t="s">
        <v>3272</v>
      </c>
      <c r="H254" s="36" t="s">
        <v>252</v>
      </c>
      <c r="I254" s="512">
        <v>17</v>
      </c>
    </row>
    <row r="255" spans="1:9" s="8" customFormat="1" ht="18" customHeight="1">
      <c r="A255" s="43">
        <v>25</v>
      </c>
      <c r="B255" s="49" t="s">
        <v>2989</v>
      </c>
      <c r="C255" s="82" t="s">
        <v>2990</v>
      </c>
      <c r="D255" s="83" t="s">
        <v>11</v>
      </c>
      <c r="E255" s="41" t="s">
        <v>2064</v>
      </c>
      <c r="F255" s="66" t="s">
        <v>2995</v>
      </c>
      <c r="G255" s="102"/>
      <c r="H255" s="36" t="s">
        <v>274</v>
      </c>
      <c r="I255" s="512">
        <v>18</v>
      </c>
    </row>
    <row r="256" spans="1:9" s="8" customFormat="1" ht="18" customHeight="1">
      <c r="A256" s="43">
        <v>26</v>
      </c>
      <c r="B256" s="49" t="s">
        <v>2991</v>
      </c>
      <c r="C256" s="82" t="s">
        <v>2992</v>
      </c>
      <c r="D256" s="83" t="s">
        <v>111</v>
      </c>
      <c r="E256" s="41" t="s">
        <v>2064</v>
      </c>
      <c r="F256" s="66" t="s">
        <v>2995</v>
      </c>
      <c r="G256" s="102"/>
      <c r="H256" s="36" t="s">
        <v>274</v>
      </c>
      <c r="I256" s="512">
        <v>19</v>
      </c>
    </row>
    <row r="257" spans="1:9" s="8" customFormat="1" ht="18" customHeight="1">
      <c r="A257" s="43">
        <v>27</v>
      </c>
      <c r="B257" s="49" t="s">
        <v>2993</v>
      </c>
      <c r="C257" s="82" t="s">
        <v>2994</v>
      </c>
      <c r="D257" s="83" t="s">
        <v>117</v>
      </c>
      <c r="E257" s="41" t="s">
        <v>2064</v>
      </c>
      <c r="F257" s="66" t="s">
        <v>2995</v>
      </c>
      <c r="G257" s="102"/>
      <c r="H257" s="36" t="s">
        <v>274</v>
      </c>
      <c r="I257" s="512">
        <v>20</v>
      </c>
    </row>
    <row r="258" spans="1:9" s="8" customFormat="1" ht="20.100000000000001" customHeight="1">
      <c r="A258" s="43"/>
      <c r="B258" s="694" t="s">
        <v>3</v>
      </c>
      <c r="C258" s="728"/>
      <c r="D258" s="495">
        <f>A299</f>
        <v>41</v>
      </c>
      <c r="E258" s="42"/>
      <c r="F258" s="42"/>
      <c r="G258" s="196"/>
      <c r="H258" s="195"/>
      <c r="I258" s="512"/>
    </row>
    <row r="259" spans="1:9" s="8" customFormat="1" ht="18" customHeight="1">
      <c r="A259" s="43">
        <v>1</v>
      </c>
      <c r="B259" s="49" t="s">
        <v>4244</v>
      </c>
      <c r="C259" s="231" t="s">
        <v>841</v>
      </c>
      <c r="D259" s="232" t="s">
        <v>132</v>
      </c>
      <c r="E259" s="41" t="s">
        <v>4255</v>
      </c>
      <c r="F259" s="66" t="s">
        <v>1272</v>
      </c>
      <c r="G259" s="52"/>
      <c r="H259" s="36" t="s">
        <v>252</v>
      </c>
      <c r="I259" s="512">
        <v>1</v>
      </c>
    </row>
    <row r="260" spans="1:9" s="8" customFormat="1" ht="18" customHeight="1">
      <c r="A260" s="43">
        <v>2</v>
      </c>
      <c r="B260" s="49" t="s">
        <v>4245</v>
      </c>
      <c r="C260" s="231" t="s">
        <v>1304</v>
      </c>
      <c r="D260" s="232" t="s">
        <v>132</v>
      </c>
      <c r="E260" s="41" t="s">
        <v>4255</v>
      </c>
      <c r="F260" s="66" t="s">
        <v>1272</v>
      </c>
      <c r="G260" s="52"/>
      <c r="H260" s="36" t="s">
        <v>252</v>
      </c>
      <c r="I260" s="512">
        <v>2</v>
      </c>
    </row>
    <row r="261" spans="1:9" s="8" customFormat="1" ht="18" customHeight="1">
      <c r="A261" s="43">
        <v>3</v>
      </c>
      <c r="B261" s="49" t="s">
        <v>4246</v>
      </c>
      <c r="C261" s="231" t="s">
        <v>183</v>
      </c>
      <c r="D261" s="232" t="s">
        <v>70</v>
      </c>
      <c r="E261" s="41" t="s">
        <v>4255</v>
      </c>
      <c r="F261" s="66" t="s">
        <v>1272</v>
      </c>
      <c r="G261" s="52"/>
      <c r="H261" s="36" t="s">
        <v>252</v>
      </c>
      <c r="I261" s="512">
        <v>3</v>
      </c>
    </row>
    <row r="262" spans="1:9" s="8" customFormat="1" ht="18" customHeight="1">
      <c r="A262" s="43">
        <v>4</v>
      </c>
      <c r="B262" s="49" t="s">
        <v>4247</v>
      </c>
      <c r="C262" s="231" t="s">
        <v>4248</v>
      </c>
      <c r="D262" s="232" t="s">
        <v>86</v>
      </c>
      <c r="E262" s="41" t="s">
        <v>4255</v>
      </c>
      <c r="F262" s="66" t="s">
        <v>1272</v>
      </c>
      <c r="G262" s="52"/>
      <c r="H262" s="36" t="s">
        <v>252</v>
      </c>
      <c r="I262" s="512">
        <v>4</v>
      </c>
    </row>
    <row r="263" spans="1:9" s="8" customFormat="1" ht="18" customHeight="1">
      <c r="A263" s="43">
        <v>5</v>
      </c>
      <c r="B263" s="49" t="s">
        <v>4249</v>
      </c>
      <c r="C263" s="231" t="s">
        <v>2488</v>
      </c>
      <c r="D263" s="232" t="s">
        <v>153</v>
      </c>
      <c r="E263" s="41" t="s">
        <v>4255</v>
      </c>
      <c r="F263" s="66" t="s">
        <v>1272</v>
      </c>
      <c r="G263" s="52"/>
      <c r="H263" s="36" t="s">
        <v>252</v>
      </c>
      <c r="I263" s="512">
        <v>5</v>
      </c>
    </row>
    <row r="264" spans="1:9" s="8" customFormat="1" ht="18" customHeight="1">
      <c r="A264" s="43">
        <v>6</v>
      </c>
      <c r="B264" s="49" t="s">
        <v>4250</v>
      </c>
      <c r="C264" s="231" t="s">
        <v>4251</v>
      </c>
      <c r="D264" s="232" t="s">
        <v>169</v>
      </c>
      <c r="E264" s="41" t="s">
        <v>4255</v>
      </c>
      <c r="F264" s="66" t="s">
        <v>1272</v>
      </c>
      <c r="G264" s="52"/>
      <c r="H264" s="36" t="s">
        <v>252</v>
      </c>
      <c r="I264" s="512">
        <v>6</v>
      </c>
    </row>
    <row r="265" spans="1:9" s="8" customFormat="1" ht="18" customHeight="1">
      <c r="A265" s="43">
        <v>7</v>
      </c>
      <c r="B265" s="49" t="s">
        <v>4252</v>
      </c>
      <c r="C265" s="231" t="s">
        <v>4253</v>
      </c>
      <c r="D265" s="232" t="s">
        <v>108</v>
      </c>
      <c r="E265" s="41" t="s">
        <v>4255</v>
      </c>
      <c r="F265" s="66" t="s">
        <v>1272</v>
      </c>
      <c r="G265" s="52"/>
      <c r="H265" s="36" t="s">
        <v>252</v>
      </c>
      <c r="I265" s="512">
        <v>7</v>
      </c>
    </row>
    <row r="266" spans="1:9" s="8" customFormat="1" ht="18" customHeight="1">
      <c r="A266" s="43">
        <v>8</v>
      </c>
      <c r="B266" s="49" t="s">
        <v>4254</v>
      </c>
      <c r="C266" s="231" t="s">
        <v>3136</v>
      </c>
      <c r="D266" s="232" t="s">
        <v>149</v>
      </c>
      <c r="E266" s="41" t="s">
        <v>4255</v>
      </c>
      <c r="F266" s="66" t="s">
        <v>1272</v>
      </c>
      <c r="G266" s="52"/>
      <c r="H266" s="36" t="s">
        <v>252</v>
      </c>
      <c r="I266" s="512">
        <v>8</v>
      </c>
    </row>
    <row r="267" spans="1:9" s="8" customFormat="1" ht="18" customHeight="1">
      <c r="A267" s="43">
        <v>9</v>
      </c>
      <c r="B267" s="49" t="s">
        <v>3964</v>
      </c>
      <c r="C267" s="231" t="s">
        <v>3965</v>
      </c>
      <c r="D267" s="232" t="s">
        <v>2382</v>
      </c>
      <c r="E267" s="41" t="s">
        <v>1307</v>
      </c>
      <c r="F267" s="66" t="s">
        <v>1393</v>
      </c>
      <c r="G267" s="52"/>
      <c r="H267" s="36" t="s">
        <v>252</v>
      </c>
      <c r="I267" s="512">
        <v>9</v>
      </c>
    </row>
    <row r="268" spans="1:9" s="8" customFormat="1" ht="18" customHeight="1">
      <c r="A268" s="43">
        <v>10</v>
      </c>
      <c r="B268" s="49" t="s">
        <v>3966</v>
      </c>
      <c r="C268" s="231" t="s">
        <v>35</v>
      </c>
      <c r="D268" s="232" t="s">
        <v>169</v>
      </c>
      <c r="E268" s="41" t="s">
        <v>1307</v>
      </c>
      <c r="F268" s="66" t="s">
        <v>1393</v>
      </c>
      <c r="G268" s="52"/>
      <c r="H268" s="36" t="s">
        <v>252</v>
      </c>
      <c r="I268" s="512">
        <v>10</v>
      </c>
    </row>
    <row r="269" spans="1:9" s="8" customFormat="1" ht="18" customHeight="1">
      <c r="A269" s="43">
        <v>11</v>
      </c>
      <c r="B269" s="49" t="s">
        <v>3967</v>
      </c>
      <c r="C269" s="231" t="s">
        <v>382</v>
      </c>
      <c r="D269" s="232" t="s">
        <v>170</v>
      </c>
      <c r="E269" s="41" t="s">
        <v>1307</v>
      </c>
      <c r="F269" s="66" t="s">
        <v>1393</v>
      </c>
      <c r="G269" s="52"/>
      <c r="H269" s="36" t="s">
        <v>252</v>
      </c>
      <c r="I269" s="512">
        <v>11</v>
      </c>
    </row>
    <row r="270" spans="1:9" s="8" customFormat="1" ht="18" customHeight="1">
      <c r="A270" s="43">
        <v>12</v>
      </c>
      <c r="B270" s="49" t="s">
        <v>3968</v>
      </c>
      <c r="C270" s="231" t="s">
        <v>3072</v>
      </c>
      <c r="D270" s="232" t="s">
        <v>394</v>
      </c>
      <c r="E270" s="41" t="s">
        <v>1815</v>
      </c>
      <c r="F270" s="66" t="s">
        <v>3973</v>
      </c>
      <c r="G270" s="52"/>
      <c r="H270" s="36" t="s">
        <v>252</v>
      </c>
      <c r="I270" s="512">
        <v>12</v>
      </c>
    </row>
    <row r="271" spans="1:9" s="8" customFormat="1" ht="18" customHeight="1">
      <c r="A271" s="43">
        <v>13</v>
      </c>
      <c r="B271" s="49" t="s">
        <v>3969</v>
      </c>
      <c r="C271" s="231" t="s">
        <v>3970</v>
      </c>
      <c r="D271" s="232" t="s">
        <v>2599</v>
      </c>
      <c r="E271" s="41" t="s">
        <v>1815</v>
      </c>
      <c r="F271" s="66" t="s">
        <v>3973</v>
      </c>
      <c r="G271" s="52"/>
      <c r="H271" s="36" t="s">
        <v>252</v>
      </c>
      <c r="I271" s="512">
        <v>13</v>
      </c>
    </row>
    <row r="272" spans="1:9" s="8" customFormat="1" ht="18" customHeight="1">
      <c r="A272" s="43">
        <v>14</v>
      </c>
      <c r="B272" s="49" t="s">
        <v>3971</v>
      </c>
      <c r="C272" s="231" t="s">
        <v>3972</v>
      </c>
      <c r="D272" s="232" t="s">
        <v>69</v>
      </c>
      <c r="E272" s="41" t="s">
        <v>1815</v>
      </c>
      <c r="F272" s="66" t="s">
        <v>3973</v>
      </c>
      <c r="G272" s="52"/>
      <c r="H272" s="36" t="s">
        <v>252</v>
      </c>
      <c r="I272" s="512">
        <v>14</v>
      </c>
    </row>
    <row r="273" spans="1:9" s="8" customFormat="1" ht="18" customHeight="1">
      <c r="A273" s="43">
        <v>15</v>
      </c>
      <c r="B273" s="49" t="s">
        <v>3974</v>
      </c>
      <c r="C273" s="231" t="s">
        <v>308</v>
      </c>
      <c r="D273" s="232" t="s">
        <v>3240</v>
      </c>
      <c r="E273" s="41" t="s">
        <v>1311</v>
      </c>
      <c r="F273" s="66" t="s">
        <v>1558</v>
      </c>
      <c r="G273" s="52"/>
      <c r="H273" s="36" t="s">
        <v>1313</v>
      </c>
      <c r="I273" s="512">
        <v>15</v>
      </c>
    </row>
    <row r="274" spans="1:9" s="8" customFormat="1" ht="18" customHeight="1">
      <c r="A274" s="43">
        <v>16</v>
      </c>
      <c r="B274" s="49" t="s">
        <v>3975</v>
      </c>
      <c r="C274" s="231" t="s">
        <v>3976</v>
      </c>
      <c r="D274" s="232" t="s">
        <v>2997</v>
      </c>
      <c r="E274" s="41" t="s">
        <v>1311</v>
      </c>
      <c r="F274" s="66" t="s">
        <v>1558</v>
      </c>
      <c r="G274" s="52"/>
      <c r="H274" s="36" t="s">
        <v>1313</v>
      </c>
      <c r="I274" s="512">
        <v>16</v>
      </c>
    </row>
    <row r="275" spans="1:9" s="8" customFormat="1" ht="18" customHeight="1">
      <c r="A275" s="43">
        <v>17</v>
      </c>
      <c r="B275" s="49" t="s">
        <v>3977</v>
      </c>
      <c r="C275" s="231" t="s">
        <v>3136</v>
      </c>
      <c r="D275" s="232" t="s">
        <v>2894</v>
      </c>
      <c r="E275" s="41" t="s">
        <v>3978</v>
      </c>
      <c r="F275" s="66" t="s">
        <v>1558</v>
      </c>
      <c r="G275" s="52"/>
      <c r="H275" s="36" t="s">
        <v>253</v>
      </c>
      <c r="I275" s="512">
        <v>17</v>
      </c>
    </row>
    <row r="276" spans="1:9" s="8" customFormat="1" ht="18" customHeight="1">
      <c r="A276" s="43">
        <v>18</v>
      </c>
      <c r="B276" s="49" t="s">
        <v>3280</v>
      </c>
      <c r="C276" s="231" t="s">
        <v>3237</v>
      </c>
      <c r="D276" s="232" t="s">
        <v>67</v>
      </c>
      <c r="E276" s="41" t="s">
        <v>3283</v>
      </c>
      <c r="F276" s="66" t="s">
        <v>928</v>
      </c>
      <c r="G276" s="52"/>
      <c r="H276" s="36" t="s">
        <v>251</v>
      </c>
      <c r="I276" s="512"/>
    </row>
    <row r="277" spans="1:9" s="8" customFormat="1" ht="18" customHeight="1">
      <c r="A277" s="43">
        <v>19</v>
      </c>
      <c r="B277" s="49" t="s">
        <v>3281</v>
      </c>
      <c r="C277" s="231" t="s">
        <v>3282</v>
      </c>
      <c r="D277" s="232" t="s">
        <v>74</v>
      </c>
      <c r="E277" s="41" t="s">
        <v>3283</v>
      </c>
      <c r="F277" s="66" t="s">
        <v>928</v>
      </c>
      <c r="G277" s="52"/>
      <c r="H277" s="36" t="s">
        <v>251</v>
      </c>
      <c r="I277" s="512"/>
    </row>
    <row r="278" spans="1:9" s="8" customFormat="1" ht="18" customHeight="1">
      <c r="A278" s="43">
        <v>20</v>
      </c>
      <c r="B278" s="49" t="s">
        <v>2999</v>
      </c>
      <c r="C278" s="231" t="s">
        <v>3000</v>
      </c>
      <c r="D278" s="232" t="s">
        <v>50</v>
      </c>
      <c r="E278" s="41" t="s">
        <v>3001</v>
      </c>
      <c r="F278" s="66" t="s">
        <v>928</v>
      </c>
      <c r="G278" s="52"/>
      <c r="H278" s="36" t="s">
        <v>252</v>
      </c>
      <c r="I278" s="512"/>
    </row>
    <row r="279" spans="1:9" s="8" customFormat="1" ht="18" customHeight="1">
      <c r="A279" s="43">
        <v>21</v>
      </c>
      <c r="B279" s="49" t="s">
        <v>2940</v>
      </c>
      <c r="C279" s="82" t="s">
        <v>49</v>
      </c>
      <c r="D279" s="83" t="s">
        <v>1513</v>
      </c>
      <c r="E279" s="41" t="s">
        <v>2948</v>
      </c>
      <c r="F279" s="66" t="s">
        <v>1373</v>
      </c>
      <c r="G279" s="52"/>
      <c r="H279" s="36" t="s">
        <v>251</v>
      </c>
      <c r="I279" s="512">
        <v>1</v>
      </c>
    </row>
    <row r="280" spans="1:9" s="8" customFormat="1" ht="18" customHeight="1">
      <c r="A280" s="43">
        <v>22</v>
      </c>
      <c r="B280" s="49" t="s">
        <v>2941</v>
      </c>
      <c r="C280" s="82" t="s">
        <v>2345</v>
      </c>
      <c r="D280" s="83" t="s">
        <v>153</v>
      </c>
      <c r="E280" s="41" t="s">
        <v>2948</v>
      </c>
      <c r="F280" s="66" t="s">
        <v>1373</v>
      </c>
      <c r="G280" s="52"/>
      <c r="H280" s="36" t="s">
        <v>251</v>
      </c>
      <c r="I280" s="512">
        <v>2</v>
      </c>
    </row>
    <row r="281" spans="1:9" s="8" customFormat="1" ht="18" customHeight="1">
      <c r="A281" s="43">
        <v>23</v>
      </c>
      <c r="B281" s="49" t="s">
        <v>2942</v>
      </c>
      <c r="C281" s="82" t="s">
        <v>921</v>
      </c>
      <c r="D281" s="83" t="s">
        <v>133</v>
      </c>
      <c r="E281" s="41" t="s">
        <v>2948</v>
      </c>
      <c r="F281" s="66" t="s">
        <v>1373</v>
      </c>
      <c r="G281" s="52"/>
      <c r="H281" s="36" t="s">
        <v>251</v>
      </c>
      <c r="I281" s="512">
        <v>3</v>
      </c>
    </row>
    <row r="282" spans="1:9" s="8" customFormat="1" ht="18" customHeight="1">
      <c r="A282" s="43">
        <v>24</v>
      </c>
      <c r="B282" s="49" t="s">
        <v>2943</v>
      </c>
      <c r="C282" s="82" t="s">
        <v>2944</v>
      </c>
      <c r="D282" s="83" t="s">
        <v>50</v>
      </c>
      <c r="E282" s="41" t="s">
        <v>2948</v>
      </c>
      <c r="F282" s="66" t="s">
        <v>1373</v>
      </c>
      <c r="G282" s="52"/>
      <c r="H282" s="36" t="s">
        <v>251</v>
      </c>
      <c r="I282" s="512">
        <v>4</v>
      </c>
    </row>
    <row r="283" spans="1:9" s="8" customFormat="1" ht="18" customHeight="1">
      <c r="A283" s="43">
        <v>25</v>
      </c>
      <c r="B283" s="49" t="s">
        <v>2945</v>
      </c>
      <c r="C283" s="82" t="s">
        <v>2946</v>
      </c>
      <c r="D283" s="83" t="s">
        <v>2947</v>
      </c>
      <c r="E283" s="41" t="s">
        <v>2948</v>
      </c>
      <c r="F283" s="66" t="s">
        <v>1373</v>
      </c>
      <c r="G283" s="52"/>
      <c r="H283" s="36" t="s">
        <v>251</v>
      </c>
      <c r="I283" s="512">
        <v>5</v>
      </c>
    </row>
    <row r="284" spans="1:9" s="8" customFormat="1" ht="18" customHeight="1">
      <c r="A284" s="43">
        <v>26</v>
      </c>
      <c r="B284" s="49" t="s">
        <v>2996</v>
      </c>
      <c r="C284" s="82" t="s">
        <v>2844</v>
      </c>
      <c r="D284" s="83" t="s">
        <v>2997</v>
      </c>
      <c r="E284" s="41" t="s">
        <v>2998</v>
      </c>
      <c r="F284" s="66" t="s">
        <v>1272</v>
      </c>
      <c r="G284" s="52"/>
      <c r="H284" s="36" t="s">
        <v>251</v>
      </c>
      <c r="I284" s="512">
        <v>6</v>
      </c>
    </row>
    <row r="285" spans="1:9" s="8" customFormat="1" ht="18" customHeight="1">
      <c r="A285" s="43">
        <v>27</v>
      </c>
      <c r="B285" s="49" t="s">
        <v>2949</v>
      </c>
      <c r="C285" s="82" t="s">
        <v>2950</v>
      </c>
      <c r="D285" s="83" t="s">
        <v>70</v>
      </c>
      <c r="E285" s="41" t="s">
        <v>2955</v>
      </c>
      <c r="F285" s="66" t="s">
        <v>928</v>
      </c>
      <c r="G285" s="52"/>
      <c r="H285" s="36" t="s">
        <v>252</v>
      </c>
      <c r="I285" s="512">
        <v>7</v>
      </c>
    </row>
    <row r="286" spans="1:9" s="8" customFormat="1" ht="18" customHeight="1">
      <c r="A286" s="43">
        <v>28</v>
      </c>
      <c r="B286" s="49" t="s">
        <v>2951</v>
      </c>
      <c r="C286" s="82" t="s">
        <v>2952</v>
      </c>
      <c r="D286" s="83" t="s">
        <v>63</v>
      </c>
      <c r="E286" s="41" t="s">
        <v>2955</v>
      </c>
      <c r="F286" s="66" t="s">
        <v>1272</v>
      </c>
      <c r="G286" s="52" t="s">
        <v>2956</v>
      </c>
      <c r="H286" s="36" t="s">
        <v>252</v>
      </c>
      <c r="I286" s="512">
        <v>8</v>
      </c>
    </row>
    <row r="287" spans="1:9" s="8" customFormat="1" ht="18" customHeight="1">
      <c r="A287" s="43">
        <v>29</v>
      </c>
      <c r="B287" s="49" t="s">
        <v>2953</v>
      </c>
      <c r="C287" s="82" t="s">
        <v>2954</v>
      </c>
      <c r="D287" s="83" t="s">
        <v>45</v>
      </c>
      <c r="E287" s="41" t="s">
        <v>2955</v>
      </c>
      <c r="F287" s="66" t="s">
        <v>928</v>
      </c>
      <c r="G287" s="52"/>
      <c r="H287" s="36" t="s">
        <v>252</v>
      </c>
      <c r="I287" s="512">
        <v>9</v>
      </c>
    </row>
    <row r="288" spans="1:9" s="8" customFormat="1" ht="18" customHeight="1">
      <c r="A288" s="43">
        <v>30</v>
      </c>
      <c r="B288" s="49" t="s">
        <v>3002</v>
      </c>
      <c r="C288" s="82" t="s">
        <v>3003</v>
      </c>
      <c r="D288" s="83" t="s">
        <v>127</v>
      </c>
      <c r="E288" s="41" t="s">
        <v>1322</v>
      </c>
      <c r="F288" s="66" t="s">
        <v>1272</v>
      </c>
      <c r="G288" s="52"/>
      <c r="H288" s="36" t="s">
        <v>251</v>
      </c>
      <c r="I288" s="512"/>
    </row>
    <row r="289" spans="1:9" s="8" customFormat="1" ht="18" customHeight="1">
      <c r="A289" s="43">
        <v>31</v>
      </c>
      <c r="B289" s="49" t="s">
        <v>3004</v>
      </c>
      <c r="C289" s="82" t="s">
        <v>3005</v>
      </c>
      <c r="D289" s="83" t="s">
        <v>134</v>
      </c>
      <c r="E289" s="41" t="s">
        <v>1322</v>
      </c>
      <c r="F289" s="66" t="s">
        <v>1272</v>
      </c>
      <c r="G289" s="52"/>
      <c r="H289" s="36" t="s">
        <v>251</v>
      </c>
      <c r="I289" s="512"/>
    </row>
    <row r="290" spans="1:9" s="8" customFormat="1" ht="18" customHeight="1">
      <c r="A290" s="43">
        <v>32</v>
      </c>
      <c r="B290" s="49" t="s">
        <v>3174</v>
      </c>
      <c r="C290" s="82" t="s">
        <v>3175</v>
      </c>
      <c r="D290" s="83" t="s">
        <v>153</v>
      </c>
      <c r="E290" s="41" t="s">
        <v>3178</v>
      </c>
      <c r="F290" s="66" t="s">
        <v>3179</v>
      </c>
      <c r="G290" s="52"/>
      <c r="H290" s="36" t="s">
        <v>251</v>
      </c>
      <c r="I290" s="512"/>
    </row>
    <row r="291" spans="1:9" s="8" customFormat="1" ht="18" customHeight="1">
      <c r="A291" s="43">
        <v>33</v>
      </c>
      <c r="B291" s="49" t="s">
        <v>3176</v>
      </c>
      <c r="C291" s="82" t="s">
        <v>3177</v>
      </c>
      <c r="D291" s="83" t="s">
        <v>60</v>
      </c>
      <c r="E291" s="41" t="s">
        <v>3178</v>
      </c>
      <c r="F291" s="66" t="s">
        <v>3179</v>
      </c>
      <c r="G291" s="52"/>
      <c r="H291" s="36" t="s">
        <v>251</v>
      </c>
      <c r="I291" s="512"/>
    </row>
    <row r="292" spans="1:9" s="8" customFormat="1" ht="18" customHeight="1">
      <c r="A292" s="43">
        <v>34</v>
      </c>
      <c r="B292" s="49" t="s">
        <v>4163</v>
      </c>
      <c r="C292" s="231" t="s">
        <v>4164</v>
      </c>
      <c r="D292" s="232" t="s">
        <v>1502</v>
      </c>
      <c r="E292" s="41" t="s">
        <v>987</v>
      </c>
      <c r="F292" s="66" t="s">
        <v>3393</v>
      </c>
      <c r="G292" s="52"/>
      <c r="H292" s="36" t="s">
        <v>251</v>
      </c>
      <c r="I292" s="512">
        <v>1</v>
      </c>
    </row>
    <row r="293" spans="1:9" s="8" customFormat="1" ht="18" customHeight="1">
      <c r="A293" s="43">
        <v>35</v>
      </c>
      <c r="B293" s="49" t="s">
        <v>4165</v>
      </c>
      <c r="C293" s="231" t="s">
        <v>4166</v>
      </c>
      <c r="D293" s="232" t="s">
        <v>4167</v>
      </c>
      <c r="E293" s="41" t="s">
        <v>987</v>
      </c>
      <c r="F293" s="66" t="s">
        <v>3393</v>
      </c>
      <c r="G293" s="52"/>
      <c r="H293" s="36" t="s">
        <v>251</v>
      </c>
      <c r="I293" s="512">
        <v>2</v>
      </c>
    </row>
    <row r="294" spans="1:9" s="8" customFormat="1" ht="18" customHeight="1">
      <c r="A294" s="43">
        <v>36</v>
      </c>
      <c r="B294" s="49" t="s">
        <v>4168</v>
      </c>
      <c r="C294" s="231" t="s">
        <v>4169</v>
      </c>
      <c r="D294" s="232" t="s">
        <v>394</v>
      </c>
      <c r="E294" s="41" t="s">
        <v>987</v>
      </c>
      <c r="F294" s="66" t="s">
        <v>3393</v>
      </c>
      <c r="G294" s="52"/>
      <c r="H294" s="36" t="s">
        <v>251</v>
      </c>
      <c r="I294" s="512">
        <v>3</v>
      </c>
    </row>
    <row r="295" spans="1:9" s="8" customFormat="1" ht="18" customHeight="1">
      <c r="A295" s="43">
        <v>37</v>
      </c>
      <c r="B295" s="49" t="s">
        <v>4170</v>
      </c>
      <c r="C295" s="231" t="s">
        <v>4171</v>
      </c>
      <c r="D295" s="232" t="s">
        <v>155</v>
      </c>
      <c r="E295" s="41" t="s">
        <v>987</v>
      </c>
      <c r="F295" s="66" t="s">
        <v>3393</v>
      </c>
      <c r="G295" s="52"/>
      <c r="H295" s="36" t="s">
        <v>251</v>
      </c>
      <c r="I295" s="512">
        <v>4</v>
      </c>
    </row>
    <row r="296" spans="1:9" s="8" customFormat="1" ht="18" customHeight="1">
      <c r="A296" s="43">
        <v>38</v>
      </c>
      <c r="B296" s="49" t="s">
        <v>4172</v>
      </c>
      <c r="C296" s="231" t="s">
        <v>4173</v>
      </c>
      <c r="D296" s="232" t="s">
        <v>149</v>
      </c>
      <c r="E296" s="41" t="s">
        <v>987</v>
      </c>
      <c r="F296" s="66" t="s">
        <v>3393</v>
      </c>
      <c r="G296" s="52"/>
      <c r="H296" s="36" t="s">
        <v>251</v>
      </c>
      <c r="I296" s="512">
        <v>5</v>
      </c>
    </row>
    <row r="297" spans="1:9" s="8" customFormat="1" ht="18" customHeight="1">
      <c r="A297" s="43">
        <v>39</v>
      </c>
      <c r="B297" s="49" t="s">
        <v>4174</v>
      </c>
      <c r="C297" s="231" t="s">
        <v>37</v>
      </c>
      <c r="D297" s="232" t="s">
        <v>144</v>
      </c>
      <c r="E297" s="41" t="s">
        <v>987</v>
      </c>
      <c r="F297" s="66" t="s">
        <v>3393</v>
      </c>
      <c r="G297" s="52"/>
      <c r="H297" s="36" t="s">
        <v>251</v>
      </c>
      <c r="I297" s="512">
        <v>6</v>
      </c>
    </row>
    <row r="298" spans="1:9" s="8" customFormat="1" ht="18" customHeight="1">
      <c r="A298" s="43">
        <v>40</v>
      </c>
      <c r="B298" s="49" t="s">
        <v>4175</v>
      </c>
      <c r="C298" s="231" t="s">
        <v>14</v>
      </c>
      <c r="D298" s="232" t="s">
        <v>101</v>
      </c>
      <c r="E298" s="41" t="s">
        <v>987</v>
      </c>
      <c r="F298" s="66" t="s">
        <v>3393</v>
      </c>
      <c r="G298" s="52"/>
      <c r="H298" s="36" t="s">
        <v>251</v>
      </c>
      <c r="I298" s="512">
        <v>7</v>
      </c>
    </row>
    <row r="299" spans="1:9" s="8" customFormat="1" ht="18" customHeight="1">
      <c r="A299" s="43">
        <v>41</v>
      </c>
      <c r="B299" s="49" t="s">
        <v>4176</v>
      </c>
      <c r="C299" s="231" t="s">
        <v>729</v>
      </c>
      <c r="D299" s="232" t="s">
        <v>101</v>
      </c>
      <c r="E299" s="41" t="s">
        <v>987</v>
      </c>
      <c r="F299" s="66" t="s">
        <v>3393</v>
      </c>
      <c r="G299" s="573" t="s">
        <v>5127</v>
      </c>
      <c r="H299" s="36" t="s">
        <v>251</v>
      </c>
      <c r="I299" s="512">
        <v>8</v>
      </c>
    </row>
    <row r="300" spans="1:9" s="10" customFormat="1" ht="24.95" customHeight="1">
      <c r="A300" s="699" t="s">
        <v>28</v>
      </c>
      <c r="B300" s="700"/>
      <c r="C300" s="700"/>
      <c r="D300" s="182">
        <f>SUM(D230,D258)</f>
        <v>68</v>
      </c>
      <c r="E300" s="496" t="s">
        <v>231</v>
      </c>
      <c r="F300" s="733" t="s">
        <v>236</v>
      </c>
      <c r="G300" s="734"/>
    </row>
    <row r="301" spans="1:9" ht="24.95" customHeight="1">
      <c r="A301" s="493"/>
      <c r="B301" s="27"/>
      <c r="C301" s="28"/>
      <c r="D301" s="176"/>
      <c r="E301" s="87" t="s">
        <v>85</v>
      </c>
      <c r="F301" s="88"/>
      <c r="G301" s="51"/>
    </row>
    <row r="302" spans="1:9" ht="24.95" customHeight="1">
      <c r="A302" s="493"/>
      <c r="B302" s="33"/>
      <c r="C302" s="34"/>
      <c r="D302" s="177"/>
      <c r="E302" s="93"/>
      <c r="F302" s="96"/>
      <c r="G302" s="51"/>
    </row>
    <row r="303" spans="1:9" s="15" customFormat="1" ht="54.95" customHeight="1">
      <c r="A303" s="704" t="s">
        <v>1778</v>
      </c>
      <c r="B303" s="691"/>
      <c r="C303" s="705"/>
      <c r="D303" s="705"/>
      <c r="E303" s="705"/>
      <c r="F303" s="705"/>
      <c r="G303" s="705"/>
    </row>
    <row r="304" spans="1:9" s="10" customFormat="1" ht="24.95" customHeight="1">
      <c r="A304" s="731" t="s">
        <v>1323</v>
      </c>
      <c r="B304" s="731"/>
      <c r="C304" s="731"/>
      <c r="D304" s="731"/>
      <c r="E304" s="731"/>
      <c r="F304" s="731"/>
      <c r="G304" s="731"/>
    </row>
    <row r="305" spans="1:9" s="10" customFormat="1" ht="35.1" customHeight="1">
      <c r="A305" s="732" t="s">
        <v>2506</v>
      </c>
      <c r="B305" s="732"/>
      <c r="C305" s="732"/>
      <c r="D305" s="732"/>
      <c r="E305" s="732"/>
      <c r="F305" s="732"/>
      <c r="G305" s="732"/>
    </row>
    <row r="306" spans="1:9" ht="18" customHeight="1">
      <c r="A306" s="6"/>
      <c r="B306" s="6"/>
      <c r="C306" s="6"/>
      <c r="D306" s="6"/>
      <c r="E306" s="6"/>
      <c r="F306" s="179"/>
      <c r="G306" s="202" t="s">
        <v>2507</v>
      </c>
      <c r="H306" s="196" t="s">
        <v>2508</v>
      </c>
    </row>
    <row r="307" spans="1:9" s="8" customFormat="1" ht="24.95" customHeight="1">
      <c r="A307" s="195" t="s">
        <v>20</v>
      </c>
      <c r="B307" s="411" t="s">
        <v>5</v>
      </c>
      <c r="C307" s="694" t="s">
        <v>23</v>
      </c>
      <c r="D307" s="695"/>
      <c r="E307" s="195" t="s">
        <v>24</v>
      </c>
      <c r="F307" s="195" t="s">
        <v>25</v>
      </c>
      <c r="G307" s="195" t="s">
        <v>26</v>
      </c>
      <c r="H307" s="195" t="s">
        <v>245</v>
      </c>
      <c r="I307" s="512"/>
    </row>
    <row r="308" spans="1:9" s="8" customFormat="1" ht="20.100000000000001" customHeight="1">
      <c r="A308" s="195"/>
      <c r="B308" s="694" t="s">
        <v>2</v>
      </c>
      <c r="C308" s="728"/>
      <c r="D308" s="412">
        <f>A316</f>
        <v>8</v>
      </c>
      <c r="E308" s="42"/>
      <c r="F308" s="42"/>
      <c r="G308" s="196"/>
      <c r="H308" s="195"/>
      <c r="I308" s="512"/>
    </row>
    <row r="309" spans="1:9" s="8" customFormat="1" ht="20.100000000000001" customHeight="1">
      <c r="A309" s="43">
        <v>1</v>
      </c>
      <c r="B309" s="49" t="s">
        <v>1779</v>
      </c>
      <c r="C309" s="231" t="s">
        <v>65</v>
      </c>
      <c r="D309" s="232" t="s">
        <v>168</v>
      </c>
      <c r="E309" s="41" t="s">
        <v>1784</v>
      </c>
      <c r="F309" s="66" t="s">
        <v>1785</v>
      </c>
      <c r="G309" s="52" t="s">
        <v>1787</v>
      </c>
      <c r="H309" s="36" t="s">
        <v>251</v>
      </c>
      <c r="I309" s="512"/>
    </row>
    <row r="310" spans="1:9" s="8" customFormat="1" ht="20.100000000000001" customHeight="1">
      <c r="A310" s="43">
        <v>2</v>
      </c>
      <c r="B310" s="49" t="s">
        <v>1780</v>
      </c>
      <c r="C310" s="231" t="s">
        <v>180</v>
      </c>
      <c r="D310" s="232" t="s">
        <v>155</v>
      </c>
      <c r="E310" s="41" t="s">
        <v>1784</v>
      </c>
      <c r="F310" s="66" t="s">
        <v>1786</v>
      </c>
      <c r="G310" s="52" t="s">
        <v>1789</v>
      </c>
      <c r="H310" s="36" t="s">
        <v>251</v>
      </c>
      <c r="I310" s="512"/>
    </row>
    <row r="311" spans="1:9" s="8" customFormat="1" ht="20.100000000000001" customHeight="1">
      <c r="A311" s="43">
        <v>3</v>
      </c>
      <c r="B311" s="49" t="s">
        <v>1781</v>
      </c>
      <c r="C311" s="231" t="s">
        <v>1782</v>
      </c>
      <c r="D311" s="232" t="s">
        <v>144</v>
      </c>
      <c r="E311" s="41" t="s">
        <v>1784</v>
      </c>
      <c r="F311" s="66" t="s">
        <v>1677</v>
      </c>
      <c r="G311" s="52" t="s">
        <v>1788</v>
      </c>
      <c r="H311" s="36" t="s">
        <v>251</v>
      </c>
      <c r="I311" s="512"/>
    </row>
    <row r="312" spans="1:9" s="8" customFormat="1" ht="20.100000000000001" customHeight="1">
      <c r="A312" s="43">
        <v>4</v>
      </c>
      <c r="B312" s="49" t="s">
        <v>1783</v>
      </c>
      <c r="C312" s="231" t="s">
        <v>243</v>
      </c>
      <c r="D312" s="232" t="s">
        <v>69</v>
      </c>
      <c r="E312" s="41" t="s">
        <v>1784</v>
      </c>
      <c r="F312" s="66" t="s">
        <v>1786</v>
      </c>
      <c r="G312" s="52" t="s">
        <v>1789</v>
      </c>
      <c r="H312" s="36" t="s">
        <v>251</v>
      </c>
      <c r="I312" s="512"/>
    </row>
    <row r="313" spans="1:9" s="8" customFormat="1" ht="20.100000000000001" customHeight="1">
      <c r="A313" s="43">
        <v>5</v>
      </c>
      <c r="B313" s="49" t="s">
        <v>1790</v>
      </c>
      <c r="C313" s="231" t="s">
        <v>1791</v>
      </c>
      <c r="D313" s="232" t="s">
        <v>84</v>
      </c>
      <c r="E313" s="41" t="s">
        <v>1792</v>
      </c>
      <c r="F313" s="66" t="s">
        <v>1793</v>
      </c>
      <c r="G313" s="52" t="s">
        <v>1794</v>
      </c>
      <c r="H313" s="36" t="s">
        <v>251</v>
      </c>
      <c r="I313" s="512"/>
    </row>
    <row r="314" spans="1:9" s="8" customFormat="1" ht="20.100000000000001" customHeight="1">
      <c r="A314" s="43">
        <v>6</v>
      </c>
      <c r="B314" s="49" t="s">
        <v>2055</v>
      </c>
      <c r="C314" s="82" t="s">
        <v>2056</v>
      </c>
      <c r="D314" s="83" t="s">
        <v>132</v>
      </c>
      <c r="E314" s="41" t="s">
        <v>2058</v>
      </c>
      <c r="F314" s="66" t="s">
        <v>2059</v>
      </c>
      <c r="G314" s="52" t="s">
        <v>2060</v>
      </c>
      <c r="H314" s="36" t="s">
        <v>252</v>
      </c>
      <c r="I314" s="512"/>
    </row>
    <row r="315" spans="1:9" s="8" customFormat="1" ht="20.100000000000001" customHeight="1">
      <c r="A315" s="43">
        <v>7</v>
      </c>
      <c r="B315" s="49" t="s">
        <v>2057</v>
      </c>
      <c r="C315" s="82" t="s">
        <v>1926</v>
      </c>
      <c r="D315" s="83" t="s">
        <v>60</v>
      </c>
      <c r="E315" s="41" t="s">
        <v>2058</v>
      </c>
      <c r="F315" s="66" t="s">
        <v>1272</v>
      </c>
      <c r="G315" s="52" t="s">
        <v>2061</v>
      </c>
      <c r="H315" s="36" t="s">
        <v>252</v>
      </c>
      <c r="I315" s="512"/>
    </row>
    <row r="316" spans="1:9" s="8" customFormat="1" ht="20.100000000000001" customHeight="1">
      <c r="A316" s="43">
        <v>8</v>
      </c>
      <c r="B316" s="49" t="s">
        <v>2062</v>
      </c>
      <c r="C316" s="82" t="s">
        <v>2063</v>
      </c>
      <c r="D316" s="83" t="s">
        <v>45</v>
      </c>
      <c r="E316" s="41" t="s">
        <v>2064</v>
      </c>
      <c r="F316" s="66" t="s">
        <v>1272</v>
      </c>
      <c r="G316" s="52" t="s">
        <v>2003</v>
      </c>
      <c r="H316" s="36" t="s">
        <v>274</v>
      </c>
      <c r="I316" s="512"/>
    </row>
    <row r="317" spans="1:9" s="8" customFormat="1" ht="20.100000000000001" customHeight="1">
      <c r="A317" s="43"/>
      <c r="B317" s="694" t="s">
        <v>3</v>
      </c>
      <c r="C317" s="728"/>
      <c r="D317" s="412">
        <f>A321</f>
        <v>4</v>
      </c>
      <c r="E317" s="42"/>
      <c r="F317" s="42"/>
      <c r="G317" s="196"/>
      <c r="H317" s="195"/>
      <c r="I317" s="512"/>
    </row>
    <row r="318" spans="1:9" s="8" customFormat="1" ht="20.100000000000001" customHeight="1">
      <c r="A318" s="43">
        <v>1</v>
      </c>
      <c r="B318" s="49" t="s">
        <v>1810</v>
      </c>
      <c r="C318" s="231" t="s">
        <v>1563</v>
      </c>
      <c r="D318" s="232" t="s">
        <v>152</v>
      </c>
      <c r="E318" s="41" t="s">
        <v>1815</v>
      </c>
      <c r="F318" s="66" t="s">
        <v>1373</v>
      </c>
      <c r="G318" s="52"/>
      <c r="H318" s="36" t="s">
        <v>252</v>
      </c>
      <c r="I318" s="512"/>
    </row>
    <row r="319" spans="1:9" s="8" customFormat="1" ht="20.100000000000001" customHeight="1">
      <c r="A319" s="43">
        <v>2</v>
      </c>
      <c r="B319" s="49" t="s">
        <v>1811</v>
      </c>
      <c r="C319" s="231" t="s">
        <v>95</v>
      </c>
      <c r="D319" s="232" t="s">
        <v>57</v>
      </c>
      <c r="E319" s="41" t="s">
        <v>1815</v>
      </c>
      <c r="F319" s="66" t="s">
        <v>1373</v>
      </c>
      <c r="G319" s="52"/>
      <c r="H319" s="36" t="s">
        <v>252</v>
      </c>
      <c r="I319" s="512"/>
    </row>
    <row r="320" spans="1:9" s="8" customFormat="1" ht="20.100000000000001" customHeight="1">
      <c r="A320" s="43">
        <v>3</v>
      </c>
      <c r="B320" s="49" t="s">
        <v>1812</v>
      </c>
      <c r="C320" s="231" t="s">
        <v>130</v>
      </c>
      <c r="D320" s="232" t="s">
        <v>147</v>
      </c>
      <c r="E320" s="41" t="s">
        <v>1815</v>
      </c>
      <c r="F320" s="66" t="s">
        <v>1373</v>
      </c>
      <c r="G320" s="52"/>
      <c r="H320" s="36" t="s">
        <v>252</v>
      </c>
      <c r="I320" s="512"/>
    </row>
    <row r="321" spans="1:9" s="8" customFormat="1" ht="20.100000000000001" customHeight="1">
      <c r="A321" s="43">
        <v>4</v>
      </c>
      <c r="B321" s="49" t="s">
        <v>1813</v>
      </c>
      <c r="C321" s="231" t="s">
        <v>1814</v>
      </c>
      <c r="D321" s="232" t="s">
        <v>116</v>
      </c>
      <c r="E321" s="41" t="s">
        <v>1815</v>
      </c>
      <c r="F321" s="66" t="s">
        <v>1373</v>
      </c>
      <c r="G321" s="52"/>
      <c r="H321" s="36" t="s">
        <v>252</v>
      </c>
      <c r="I321" s="512"/>
    </row>
    <row r="322" spans="1:9" s="10" customFormat="1" ht="24.95" customHeight="1">
      <c r="A322" s="699" t="s">
        <v>28</v>
      </c>
      <c r="B322" s="700"/>
      <c r="C322" s="700"/>
      <c r="D322" s="182">
        <f>SUM(D308,D317)</f>
        <v>12</v>
      </c>
      <c r="E322" s="414" t="s">
        <v>231</v>
      </c>
      <c r="F322" s="733" t="s">
        <v>236</v>
      </c>
      <c r="G322" s="734"/>
    </row>
    <row r="323" spans="1:9" ht="24.95" customHeight="1">
      <c r="A323" s="413"/>
      <c r="B323" s="27"/>
      <c r="C323" s="28"/>
      <c r="D323" s="176"/>
      <c r="E323" s="87" t="s">
        <v>85</v>
      </c>
      <c r="F323" s="88"/>
      <c r="G323" s="51"/>
    </row>
    <row r="324" spans="1:9" ht="24.95" customHeight="1">
      <c r="A324" s="413"/>
      <c r="B324" s="33"/>
      <c r="C324" s="34"/>
      <c r="D324" s="177"/>
      <c r="E324" s="93"/>
      <c r="F324" s="96"/>
      <c r="G324" s="51"/>
    </row>
    <row r="325" spans="1:9" ht="24.95" customHeight="1">
      <c r="A325" s="413"/>
      <c r="B325" s="33"/>
      <c r="C325" s="34"/>
      <c r="D325" s="177"/>
      <c r="E325" s="93"/>
      <c r="F325" s="96"/>
      <c r="G325" s="51"/>
    </row>
    <row r="326" spans="1:9" ht="24.95" customHeight="1">
      <c r="A326" s="413"/>
      <c r="B326" s="33"/>
      <c r="C326" s="34"/>
      <c r="D326" s="177"/>
      <c r="E326" s="93"/>
      <c r="F326" s="96"/>
      <c r="G326" s="51"/>
    </row>
    <row r="327" spans="1:9" ht="24.95" customHeight="1">
      <c r="A327" s="413"/>
      <c r="B327" s="33"/>
      <c r="C327" s="34"/>
      <c r="D327" s="177"/>
      <c r="E327" s="93"/>
      <c r="F327" s="96"/>
      <c r="G327" s="51"/>
    </row>
    <row r="328" spans="1:9" ht="24.95" customHeight="1">
      <c r="A328" s="413"/>
      <c r="B328" s="33"/>
      <c r="C328" s="34"/>
      <c r="D328" s="177"/>
      <c r="E328" s="93"/>
      <c r="F328" s="96"/>
      <c r="G328" s="51"/>
    </row>
    <row r="329" spans="1:9" ht="24.95" customHeight="1">
      <c r="A329" s="413"/>
      <c r="B329" s="33"/>
      <c r="C329" s="34"/>
      <c r="D329" s="177"/>
      <c r="E329" s="93"/>
      <c r="F329" s="96"/>
      <c r="G329" s="51"/>
    </row>
    <row r="330" spans="1:9" ht="24.95" customHeight="1">
      <c r="A330" s="413"/>
      <c r="B330" s="33"/>
      <c r="C330" s="34"/>
      <c r="D330" s="177"/>
      <c r="E330" s="93"/>
      <c r="F330" s="96"/>
      <c r="G330" s="51"/>
    </row>
    <row r="331" spans="1:9" ht="24.95" customHeight="1">
      <c r="A331" s="426"/>
      <c r="B331" s="33"/>
      <c r="C331" s="34"/>
      <c r="D331" s="177"/>
      <c r="E331" s="93"/>
      <c r="F331" s="96"/>
      <c r="G331" s="51"/>
    </row>
    <row r="332" spans="1:9" ht="24.95" customHeight="1">
      <c r="A332" s="426"/>
      <c r="B332" s="33"/>
      <c r="C332" s="34"/>
      <c r="D332" s="177"/>
      <c r="E332" s="93"/>
      <c r="F332" s="96"/>
      <c r="G332" s="51"/>
    </row>
    <row r="333" spans="1:9" ht="24.95" customHeight="1">
      <c r="A333" s="426"/>
      <c r="B333" s="33"/>
      <c r="C333" s="34"/>
      <c r="D333" s="177"/>
      <c r="E333" s="93"/>
      <c r="F333" s="96"/>
      <c r="G333" s="51"/>
    </row>
    <row r="334" spans="1:9" s="15" customFormat="1" ht="54.95" customHeight="1">
      <c r="A334" s="704" t="s">
        <v>1647</v>
      </c>
      <c r="B334" s="691"/>
      <c r="C334" s="705"/>
      <c r="D334" s="705"/>
      <c r="E334" s="705"/>
      <c r="F334" s="705"/>
      <c r="G334" s="705"/>
    </row>
    <row r="335" spans="1:9" s="10" customFormat="1" ht="24.95" customHeight="1">
      <c r="A335" s="731" t="s">
        <v>1695</v>
      </c>
      <c r="B335" s="731"/>
      <c r="C335" s="731"/>
      <c r="D335" s="731"/>
      <c r="E335" s="731"/>
      <c r="F335" s="731"/>
      <c r="G335" s="731"/>
    </row>
    <row r="336" spans="1:9" s="10" customFormat="1" ht="39.950000000000003" customHeight="1">
      <c r="A336" s="732" t="s">
        <v>1739</v>
      </c>
      <c r="B336" s="732"/>
      <c r="C336" s="732"/>
      <c r="D336" s="732"/>
      <c r="E336" s="732"/>
      <c r="F336" s="732"/>
      <c r="G336" s="732"/>
    </row>
    <row r="337" spans="1:9" ht="18" customHeight="1">
      <c r="A337" s="6"/>
      <c r="B337" s="6"/>
      <c r="C337" s="6"/>
      <c r="D337" s="6"/>
      <c r="E337" s="6"/>
      <c r="F337" s="179"/>
      <c r="G337" s="202" t="s">
        <v>1737</v>
      </c>
      <c r="H337" s="196" t="s">
        <v>1738</v>
      </c>
    </row>
    <row r="338" spans="1:9" s="8" customFormat="1" ht="30" customHeight="1">
      <c r="A338" s="195" t="s">
        <v>20</v>
      </c>
      <c r="B338" s="373" t="s">
        <v>5</v>
      </c>
      <c r="C338" s="694" t="s">
        <v>23</v>
      </c>
      <c r="D338" s="695"/>
      <c r="E338" s="195" t="s">
        <v>24</v>
      </c>
      <c r="F338" s="195" t="s">
        <v>25</v>
      </c>
      <c r="G338" s="195" t="s">
        <v>26</v>
      </c>
      <c r="H338" s="195" t="s">
        <v>245</v>
      </c>
      <c r="I338" s="512"/>
    </row>
    <row r="339" spans="1:9" s="8" customFormat="1" ht="30" customHeight="1">
      <c r="A339" s="43">
        <v>1</v>
      </c>
      <c r="B339" s="49" t="s">
        <v>1648</v>
      </c>
      <c r="C339" s="231" t="s">
        <v>161</v>
      </c>
      <c r="D339" s="232" t="s">
        <v>669</v>
      </c>
      <c r="E339" s="41" t="s">
        <v>987</v>
      </c>
      <c r="F339" s="66" t="s">
        <v>1223</v>
      </c>
      <c r="G339" s="376" t="s">
        <v>1615</v>
      </c>
      <c r="H339" s="36" t="s">
        <v>251</v>
      </c>
      <c r="I339" s="512"/>
    </row>
    <row r="340" spans="1:9" s="8" customFormat="1" ht="30" customHeight="1">
      <c r="A340" s="43">
        <v>2</v>
      </c>
      <c r="B340" s="49" t="s">
        <v>1649</v>
      </c>
      <c r="C340" s="231" t="s">
        <v>1650</v>
      </c>
      <c r="D340" s="232" t="s">
        <v>108</v>
      </c>
      <c r="E340" s="41" t="s">
        <v>987</v>
      </c>
      <c r="F340" s="66" t="s">
        <v>1223</v>
      </c>
      <c r="G340" s="52"/>
      <c r="H340" s="36" t="s">
        <v>251</v>
      </c>
      <c r="I340" s="512"/>
    </row>
    <row r="341" spans="1:9" s="8" customFormat="1" ht="30" customHeight="1">
      <c r="A341" s="43">
        <v>3</v>
      </c>
      <c r="B341" s="49" t="s">
        <v>1651</v>
      </c>
      <c r="C341" s="231" t="s">
        <v>1652</v>
      </c>
      <c r="D341" s="232" t="s">
        <v>186</v>
      </c>
      <c r="E341" s="41" t="s">
        <v>987</v>
      </c>
      <c r="F341" s="66" t="s">
        <v>1223</v>
      </c>
      <c r="G341" s="52"/>
      <c r="H341" s="36" t="s">
        <v>251</v>
      </c>
      <c r="I341" s="512"/>
    </row>
    <row r="342" spans="1:9" s="8" customFormat="1" ht="30" customHeight="1">
      <c r="A342" s="43">
        <v>4</v>
      </c>
      <c r="B342" s="49" t="s">
        <v>1653</v>
      </c>
      <c r="C342" s="231" t="s">
        <v>1654</v>
      </c>
      <c r="D342" s="232" t="s">
        <v>105</v>
      </c>
      <c r="E342" s="41" t="s">
        <v>987</v>
      </c>
      <c r="F342" s="66" t="s">
        <v>1223</v>
      </c>
      <c r="G342" s="52"/>
      <c r="H342" s="36" t="s">
        <v>251</v>
      </c>
      <c r="I342" s="512"/>
    </row>
    <row r="343" spans="1:9" s="8" customFormat="1" ht="30" customHeight="1">
      <c r="A343" s="43">
        <v>5</v>
      </c>
      <c r="B343" s="49" t="s">
        <v>1655</v>
      </c>
      <c r="C343" s="231" t="s">
        <v>1656</v>
      </c>
      <c r="D343" s="232" t="s">
        <v>45</v>
      </c>
      <c r="E343" s="41" t="s">
        <v>987</v>
      </c>
      <c r="F343" s="66" t="s">
        <v>1223</v>
      </c>
      <c r="G343" s="52"/>
      <c r="H343" s="36" t="s">
        <v>251</v>
      </c>
      <c r="I343" s="512"/>
    </row>
    <row r="344" spans="1:9" s="10" customFormat="1" ht="30" customHeight="1">
      <c r="A344" s="699" t="s">
        <v>28</v>
      </c>
      <c r="B344" s="700"/>
      <c r="C344" s="700"/>
      <c r="D344" s="182">
        <f>A343</f>
        <v>5</v>
      </c>
      <c r="E344" s="375" t="s">
        <v>231</v>
      </c>
      <c r="F344" s="733" t="s">
        <v>236</v>
      </c>
      <c r="G344" s="734"/>
    </row>
    <row r="345" spans="1:9" ht="30" customHeight="1">
      <c r="A345" s="374"/>
      <c r="B345" s="27"/>
      <c r="C345" s="28"/>
      <c r="D345" s="176"/>
      <c r="E345" s="87" t="s">
        <v>85</v>
      </c>
      <c r="F345" s="88"/>
      <c r="G345" s="88"/>
    </row>
    <row r="346" spans="1:9" ht="24.95" customHeight="1">
      <c r="A346" s="374"/>
      <c r="B346" s="33"/>
      <c r="C346" s="34"/>
      <c r="D346" s="177"/>
      <c r="E346" s="93"/>
      <c r="F346" s="96"/>
      <c r="G346" s="51"/>
    </row>
    <row r="347" spans="1:9" ht="24.95" customHeight="1">
      <c r="A347" s="374"/>
      <c r="B347" s="33"/>
      <c r="C347" s="34"/>
      <c r="D347" s="177"/>
      <c r="E347" s="93"/>
      <c r="F347" s="96"/>
      <c r="G347" s="51"/>
    </row>
    <row r="348" spans="1:9" ht="24.95" customHeight="1">
      <c r="A348" s="374"/>
      <c r="B348" s="33"/>
      <c r="C348" s="34"/>
      <c r="D348" s="177"/>
      <c r="E348" s="93"/>
      <c r="F348" s="96"/>
      <c r="G348" s="51"/>
    </row>
    <row r="349" spans="1:9" ht="24.95" customHeight="1">
      <c r="A349" s="374"/>
      <c r="B349" s="33"/>
      <c r="C349" s="34"/>
      <c r="D349" s="177"/>
      <c r="E349" s="93"/>
      <c r="F349" s="96"/>
      <c r="G349" s="51"/>
    </row>
    <row r="350" spans="1:9" ht="24.95" customHeight="1">
      <c r="A350" s="374"/>
      <c r="B350" s="33"/>
      <c r="C350" s="34"/>
      <c r="D350" s="177"/>
      <c r="E350" s="93"/>
      <c r="F350" s="96"/>
      <c r="G350" s="51"/>
    </row>
    <row r="351" spans="1:9" ht="24.95" customHeight="1">
      <c r="A351" s="374"/>
      <c r="B351" s="33"/>
      <c r="C351" s="34"/>
      <c r="D351" s="177"/>
      <c r="E351" s="93"/>
      <c r="F351" s="96"/>
      <c r="G351" s="51"/>
    </row>
    <row r="352" spans="1:9" ht="24.95" customHeight="1">
      <c r="A352" s="374"/>
      <c r="B352" s="33"/>
      <c r="C352" s="34"/>
      <c r="D352" s="177"/>
      <c r="E352" s="93"/>
      <c r="F352" s="96"/>
      <c r="G352" s="51"/>
    </row>
    <row r="353" spans="1:9" ht="24.95" customHeight="1">
      <c r="A353" s="381"/>
      <c r="B353" s="33"/>
      <c r="C353" s="34"/>
      <c r="D353" s="177"/>
      <c r="E353" s="93"/>
      <c r="F353" s="96"/>
      <c r="G353" s="51"/>
    </row>
    <row r="354" spans="1:9" ht="24.95" customHeight="1">
      <c r="A354" s="381"/>
      <c r="B354" s="33"/>
      <c r="C354" s="34"/>
      <c r="D354" s="177"/>
      <c r="E354" s="93"/>
      <c r="F354" s="96"/>
      <c r="G354" s="51"/>
    </row>
    <row r="355" spans="1:9" ht="24.95" customHeight="1">
      <c r="A355" s="381"/>
      <c r="B355" s="33"/>
      <c r="C355" s="34"/>
      <c r="D355" s="177"/>
      <c r="E355" s="93"/>
      <c r="F355" s="96"/>
      <c r="G355" s="51"/>
    </row>
    <row r="356" spans="1:9" ht="24.95" customHeight="1">
      <c r="A356" s="381"/>
      <c r="B356" s="33"/>
      <c r="C356" s="34"/>
      <c r="D356" s="177"/>
      <c r="E356" s="93"/>
      <c r="F356" s="96"/>
      <c r="G356" s="51"/>
    </row>
    <row r="357" spans="1:9" ht="24.95" customHeight="1">
      <c r="A357" s="381"/>
      <c r="B357" s="33"/>
      <c r="C357" s="34"/>
      <c r="D357" s="177"/>
      <c r="E357" s="93"/>
      <c r="F357" s="96"/>
      <c r="G357" s="51"/>
    </row>
    <row r="358" spans="1:9" ht="24.95" customHeight="1">
      <c r="A358" s="381"/>
      <c r="B358" s="33"/>
      <c r="C358" s="34"/>
      <c r="D358" s="177"/>
      <c r="E358" s="93"/>
      <c r="F358" s="96"/>
      <c r="G358" s="51"/>
    </row>
    <row r="359" spans="1:9" ht="24.95" customHeight="1">
      <c r="A359" s="381"/>
      <c r="B359" s="33"/>
      <c r="C359" s="34"/>
      <c r="D359" s="177"/>
      <c r="E359" s="93"/>
      <c r="F359" s="96"/>
      <c r="G359" s="51"/>
    </row>
    <row r="360" spans="1:9" s="15" customFormat="1" ht="54.95" customHeight="1">
      <c r="A360" s="704" t="s">
        <v>1422</v>
      </c>
      <c r="B360" s="691"/>
      <c r="C360" s="705"/>
      <c r="D360" s="705"/>
      <c r="E360" s="705"/>
      <c r="F360" s="705"/>
      <c r="G360" s="705"/>
    </row>
    <row r="361" spans="1:9" s="10" customFormat="1" ht="24.95" customHeight="1">
      <c r="A361" s="731" t="s">
        <v>1607</v>
      </c>
      <c r="B361" s="731"/>
      <c r="C361" s="731"/>
      <c r="D361" s="731"/>
      <c r="E361" s="731"/>
      <c r="F361" s="731"/>
      <c r="G361" s="731"/>
    </row>
    <row r="362" spans="1:9" s="10" customFormat="1" ht="39.950000000000003" customHeight="1">
      <c r="A362" s="735" t="s">
        <v>1611</v>
      </c>
      <c r="B362" s="735"/>
      <c r="C362" s="735"/>
      <c r="D362" s="735"/>
      <c r="E362" s="735"/>
      <c r="F362" s="735"/>
      <c r="G362" s="735"/>
    </row>
    <row r="363" spans="1:9" ht="18" customHeight="1">
      <c r="A363" s="6"/>
      <c r="B363" s="6"/>
      <c r="C363" s="6"/>
      <c r="D363" s="6"/>
      <c r="E363" s="6"/>
      <c r="F363" s="179"/>
      <c r="G363" s="202" t="s">
        <v>1614</v>
      </c>
      <c r="H363" s="196"/>
    </row>
    <row r="364" spans="1:9" s="8" customFormat="1" ht="24.95" customHeight="1">
      <c r="A364" s="195" t="s">
        <v>20</v>
      </c>
      <c r="B364" s="351" t="s">
        <v>5</v>
      </c>
      <c r="C364" s="694" t="s">
        <v>23</v>
      </c>
      <c r="D364" s="695"/>
      <c r="E364" s="195" t="s">
        <v>24</v>
      </c>
      <c r="F364" s="195" t="s">
        <v>25</v>
      </c>
      <c r="G364" s="195" t="s">
        <v>26</v>
      </c>
      <c r="H364" s="195" t="s">
        <v>245</v>
      </c>
      <c r="I364" s="512"/>
    </row>
    <row r="365" spans="1:9" s="8" customFormat="1" ht="24.95" customHeight="1">
      <c r="A365" s="43">
        <v>1</v>
      </c>
      <c r="B365" s="49" t="s">
        <v>1423</v>
      </c>
      <c r="C365" s="231" t="s">
        <v>76</v>
      </c>
      <c r="D365" s="232" t="s">
        <v>1424</v>
      </c>
      <c r="E365" s="41" t="s">
        <v>1425</v>
      </c>
      <c r="F365" s="66" t="s">
        <v>928</v>
      </c>
      <c r="G365" s="52" t="s">
        <v>1615</v>
      </c>
      <c r="H365" s="36" t="s">
        <v>251</v>
      </c>
      <c r="I365" s="512"/>
    </row>
    <row r="366" spans="1:9" s="8" customFormat="1" ht="24.95" customHeight="1">
      <c r="A366" s="43">
        <v>2</v>
      </c>
      <c r="B366" s="49" t="s">
        <v>1426</v>
      </c>
      <c r="C366" s="231" t="s">
        <v>121</v>
      </c>
      <c r="D366" s="232" t="s">
        <v>132</v>
      </c>
      <c r="E366" s="41" t="s">
        <v>1437</v>
      </c>
      <c r="F366" s="66" t="s">
        <v>1438</v>
      </c>
      <c r="G366" s="52"/>
      <c r="H366" s="36" t="s">
        <v>251</v>
      </c>
      <c r="I366" s="512"/>
    </row>
    <row r="367" spans="1:9" s="8" customFormat="1" ht="24.95" customHeight="1">
      <c r="A367" s="43">
        <v>3</v>
      </c>
      <c r="B367" s="49" t="s">
        <v>1427</v>
      </c>
      <c r="C367" s="231" t="s">
        <v>457</v>
      </c>
      <c r="D367" s="232" t="s">
        <v>124</v>
      </c>
      <c r="E367" s="41" t="s">
        <v>1437</v>
      </c>
      <c r="F367" s="66" t="s">
        <v>1438</v>
      </c>
      <c r="G367" s="52"/>
      <c r="H367" s="36" t="s">
        <v>251</v>
      </c>
      <c r="I367" s="512"/>
    </row>
    <row r="368" spans="1:9" s="8" customFormat="1" ht="24.95" customHeight="1">
      <c r="A368" s="43">
        <v>4</v>
      </c>
      <c r="B368" s="49" t="s">
        <v>1428</v>
      </c>
      <c r="C368" s="231" t="s">
        <v>402</v>
      </c>
      <c r="D368" s="232" t="s">
        <v>1257</v>
      </c>
      <c r="E368" s="41" t="s">
        <v>1437</v>
      </c>
      <c r="F368" s="66" t="s">
        <v>1438</v>
      </c>
      <c r="G368" s="52"/>
      <c r="H368" s="36" t="s">
        <v>251</v>
      </c>
      <c r="I368" s="512"/>
    </row>
    <row r="369" spans="1:9" s="8" customFormat="1" ht="24.95" customHeight="1">
      <c r="A369" s="43">
        <v>5</v>
      </c>
      <c r="B369" s="49" t="s">
        <v>1429</v>
      </c>
      <c r="C369" s="231" t="s">
        <v>44</v>
      </c>
      <c r="D369" s="232" t="s">
        <v>171</v>
      </c>
      <c r="E369" s="41" t="s">
        <v>1437</v>
      </c>
      <c r="F369" s="66" t="s">
        <v>1438</v>
      </c>
      <c r="G369" s="52"/>
      <c r="H369" s="36" t="s">
        <v>251</v>
      </c>
      <c r="I369" s="512"/>
    </row>
    <row r="370" spans="1:9" s="8" customFormat="1" ht="24.95" customHeight="1">
      <c r="A370" s="43">
        <v>6</v>
      </c>
      <c r="B370" s="49" t="s">
        <v>1430</v>
      </c>
      <c r="C370" s="231" t="s">
        <v>1431</v>
      </c>
      <c r="D370" s="232" t="s">
        <v>171</v>
      </c>
      <c r="E370" s="41" t="s">
        <v>1437</v>
      </c>
      <c r="F370" s="66" t="s">
        <v>1438</v>
      </c>
      <c r="G370" s="52"/>
      <c r="H370" s="36" t="s">
        <v>251</v>
      </c>
      <c r="I370" s="512"/>
    </row>
    <row r="371" spans="1:9" s="8" customFormat="1" ht="24.95" customHeight="1">
      <c r="A371" s="43">
        <v>7</v>
      </c>
      <c r="B371" s="49" t="s">
        <v>1432</v>
      </c>
      <c r="C371" s="231" t="s">
        <v>103</v>
      </c>
      <c r="D371" s="232" t="s">
        <v>1433</v>
      </c>
      <c r="E371" s="41" t="s">
        <v>1437</v>
      </c>
      <c r="F371" s="66" t="s">
        <v>1438</v>
      </c>
      <c r="G371" s="52"/>
      <c r="H371" s="36" t="s">
        <v>251</v>
      </c>
      <c r="I371" s="512"/>
    </row>
    <row r="372" spans="1:9" s="8" customFormat="1" ht="24.95" customHeight="1">
      <c r="A372" s="43">
        <v>8</v>
      </c>
      <c r="B372" s="49" t="s">
        <v>1434</v>
      </c>
      <c r="C372" s="231" t="s">
        <v>1435</v>
      </c>
      <c r="D372" s="232" t="s">
        <v>64</v>
      </c>
      <c r="E372" s="41" t="s">
        <v>1437</v>
      </c>
      <c r="F372" s="66" t="s">
        <v>1438</v>
      </c>
      <c r="G372" s="52"/>
      <c r="H372" s="36" t="s">
        <v>251</v>
      </c>
      <c r="I372" s="512"/>
    </row>
    <row r="373" spans="1:9" s="8" customFormat="1" ht="24.95" customHeight="1">
      <c r="A373" s="43">
        <v>9</v>
      </c>
      <c r="B373" s="49" t="s">
        <v>1436</v>
      </c>
      <c r="C373" s="231" t="s">
        <v>185</v>
      </c>
      <c r="D373" s="232" t="s">
        <v>64</v>
      </c>
      <c r="E373" s="41" t="s">
        <v>1437</v>
      </c>
      <c r="F373" s="66" t="s">
        <v>1438</v>
      </c>
      <c r="G373" s="52"/>
      <c r="H373" s="36" t="s">
        <v>251</v>
      </c>
      <c r="I373" s="512"/>
    </row>
    <row r="374" spans="1:9" s="8" customFormat="1" ht="24.95" customHeight="1">
      <c r="A374" s="43">
        <v>10</v>
      </c>
      <c r="B374" s="49" t="s">
        <v>1476</v>
      </c>
      <c r="C374" s="231" t="s">
        <v>1477</v>
      </c>
      <c r="D374" s="232" t="s">
        <v>160</v>
      </c>
      <c r="E374" s="41" t="s">
        <v>1478</v>
      </c>
      <c r="F374" s="66" t="s">
        <v>1233</v>
      </c>
      <c r="G374" s="52"/>
      <c r="H374" s="36" t="s">
        <v>251</v>
      </c>
      <c r="I374" s="512"/>
    </row>
    <row r="375" spans="1:9" s="8" customFormat="1" ht="24.95" customHeight="1">
      <c r="A375" s="43">
        <v>11</v>
      </c>
      <c r="B375" s="49" t="s">
        <v>1479</v>
      </c>
      <c r="C375" s="231" t="s">
        <v>1480</v>
      </c>
      <c r="D375" s="232" t="s">
        <v>56</v>
      </c>
      <c r="E375" s="41" t="s">
        <v>1483</v>
      </c>
      <c r="F375" s="66" t="s">
        <v>1484</v>
      </c>
      <c r="G375" s="52"/>
      <c r="H375" s="36" t="s">
        <v>251</v>
      </c>
      <c r="I375" s="512"/>
    </row>
    <row r="376" spans="1:9" s="8" customFormat="1" ht="24.95" customHeight="1">
      <c r="A376" s="43">
        <v>12</v>
      </c>
      <c r="B376" s="49" t="s">
        <v>1481</v>
      </c>
      <c r="C376" s="231" t="s">
        <v>180</v>
      </c>
      <c r="D376" s="232" t="s">
        <v>51</v>
      </c>
      <c r="E376" s="41" t="s">
        <v>1483</v>
      </c>
      <c r="F376" s="66" t="s">
        <v>1484</v>
      </c>
      <c r="G376" s="52"/>
      <c r="H376" s="36" t="s">
        <v>251</v>
      </c>
      <c r="I376" s="512"/>
    </row>
    <row r="377" spans="1:9" s="8" customFormat="1" ht="24.95" customHeight="1">
      <c r="A377" s="43">
        <v>13</v>
      </c>
      <c r="B377" s="49" t="s">
        <v>1482</v>
      </c>
      <c r="C377" s="231" t="s">
        <v>314</v>
      </c>
      <c r="D377" s="232" t="s">
        <v>105</v>
      </c>
      <c r="E377" s="41" t="s">
        <v>1483</v>
      </c>
      <c r="F377" s="66" t="s">
        <v>1484</v>
      </c>
      <c r="G377" s="52"/>
      <c r="H377" s="36" t="s">
        <v>251</v>
      </c>
      <c r="I377" s="512"/>
    </row>
    <row r="378" spans="1:9" s="8" customFormat="1" ht="24.95" customHeight="1">
      <c r="A378" s="43">
        <v>14</v>
      </c>
      <c r="B378" s="49" t="s">
        <v>1485</v>
      </c>
      <c r="C378" s="231" t="s">
        <v>1486</v>
      </c>
      <c r="D378" s="232" t="s">
        <v>64</v>
      </c>
      <c r="E378" s="41" t="s">
        <v>1487</v>
      </c>
      <c r="F378" s="66" t="s">
        <v>1224</v>
      </c>
      <c r="G378" s="52"/>
      <c r="H378" s="36" t="s">
        <v>251</v>
      </c>
      <c r="I378" s="512"/>
    </row>
    <row r="379" spans="1:9" s="10" customFormat="1" ht="24.95" customHeight="1">
      <c r="A379" s="699" t="s">
        <v>28</v>
      </c>
      <c r="B379" s="700"/>
      <c r="C379" s="700"/>
      <c r="D379" s="182">
        <f>A378</f>
        <v>14</v>
      </c>
      <c r="E379" s="352" t="s">
        <v>231</v>
      </c>
      <c r="F379" s="733" t="s">
        <v>236</v>
      </c>
      <c r="G379" s="734"/>
    </row>
    <row r="380" spans="1:9" ht="24.95" customHeight="1">
      <c r="A380" s="350"/>
      <c r="B380" s="27"/>
      <c r="C380" s="28"/>
      <c r="D380" s="176"/>
      <c r="E380" s="87" t="s">
        <v>85</v>
      </c>
      <c r="F380" s="88"/>
      <c r="G380" s="51"/>
    </row>
    <row r="381" spans="1:9" ht="24.95" customHeight="1">
      <c r="A381" s="350"/>
      <c r="B381" s="33"/>
      <c r="C381" s="34"/>
      <c r="D381" s="177"/>
      <c r="E381" s="93"/>
      <c r="F381" s="96"/>
      <c r="G381" s="51"/>
    </row>
    <row r="382" spans="1:9" ht="24.95" customHeight="1">
      <c r="A382" s="350"/>
      <c r="B382" s="33"/>
      <c r="C382" s="34"/>
      <c r="D382" s="177"/>
      <c r="E382" s="93"/>
      <c r="F382" s="96"/>
      <c r="G382" s="51"/>
    </row>
    <row r="383" spans="1:9" ht="24.95" customHeight="1">
      <c r="A383" s="350"/>
      <c r="B383" s="33"/>
      <c r="C383" s="34"/>
      <c r="D383" s="177"/>
      <c r="E383" s="93"/>
      <c r="F383" s="96"/>
      <c r="G383" s="51"/>
    </row>
    <row r="384" spans="1:9" ht="24.95" customHeight="1">
      <c r="A384" s="350"/>
      <c r="B384" s="33"/>
      <c r="C384" s="34"/>
      <c r="D384" s="177"/>
      <c r="E384" s="93"/>
      <c r="F384" s="96"/>
      <c r="G384" s="51"/>
    </row>
    <row r="385" spans="1:9" ht="24.95" customHeight="1">
      <c r="A385" s="350"/>
      <c r="B385" s="33"/>
      <c r="C385" s="34"/>
      <c r="D385" s="177"/>
      <c r="E385" s="93"/>
      <c r="F385" s="96"/>
      <c r="G385" s="51"/>
    </row>
    <row r="386" spans="1:9" ht="24.95" customHeight="1">
      <c r="A386" s="350"/>
      <c r="B386" s="33"/>
      <c r="C386" s="34"/>
      <c r="D386" s="177"/>
      <c r="E386" s="93"/>
      <c r="F386" s="96"/>
      <c r="G386" s="51"/>
    </row>
    <row r="387" spans="1:9" ht="24.95" customHeight="1">
      <c r="A387" s="350"/>
      <c r="B387" s="33"/>
      <c r="C387" s="34"/>
      <c r="D387" s="177"/>
      <c r="E387" s="93"/>
      <c r="F387" s="96"/>
      <c r="G387" s="51"/>
    </row>
    <row r="388" spans="1:9" s="15" customFormat="1" ht="54.95" customHeight="1">
      <c r="A388" s="704" t="s">
        <v>1205</v>
      </c>
      <c r="B388" s="691"/>
      <c r="C388" s="705"/>
      <c r="D388" s="705"/>
      <c r="E388" s="705"/>
      <c r="F388" s="705"/>
      <c r="G388" s="705"/>
    </row>
    <row r="389" spans="1:9" s="10" customFormat="1" ht="24.95" customHeight="1">
      <c r="A389" s="731" t="s">
        <v>1323</v>
      </c>
      <c r="B389" s="731"/>
      <c r="C389" s="731"/>
      <c r="D389" s="731"/>
      <c r="E389" s="731"/>
      <c r="F389" s="731"/>
      <c r="G389" s="731"/>
    </row>
    <row r="390" spans="1:9" s="10" customFormat="1" ht="35.1" customHeight="1">
      <c r="A390" s="735" t="s">
        <v>1334</v>
      </c>
      <c r="B390" s="735"/>
      <c r="C390" s="735"/>
      <c r="D390" s="735"/>
      <c r="E390" s="735"/>
      <c r="F390" s="735"/>
      <c r="G390" s="735"/>
    </row>
    <row r="391" spans="1:9" ht="18" customHeight="1">
      <c r="A391" s="6"/>
      <c r="B391" s="6"/>
      <c r="C391" s="6"/>
      <c r="D391" s="6"/>
      <c r="E391" s="6"/>
      <c r="F391" s="179"/>
      <c r="G391" s="202" t="s">
        <v>1335</v>
      </c>
      <c r="H391" s="196"/>
    </row>
    <row r="392" spans="1:9" s="8" customFormat="1" ht="24.95" customHeight="1">
      <c r="A392" s="195" t="s">
        <v>20</v>
      </c>
      <c r="B392" s="312" t="s">
        <v>5</v>
      </c>
      <c r="C392" s="694" t="s">
        <v>23</v>
      </c>
      <c r="D392" s="695"/>
      <c r="E392" s="195" t="s">
        <v>24</v>
      </c>
      <c r="F392" s="195" t="s">
        <v>25</v>
      </c>
      <c r="G392" s="195" t="s">
        <v>26</v>
      </c>
      <c r="H392" s="195" t="s">
        <v>245</v>
      </c>
      <c r="I392" s="512"/>
    </row>
    <row r="393" spans="1:9" s="8" customFormat="1" ht="20.100000000000001" customHeight="1">
      <c r="A393" s="195"/>
      <c r="B393" s="694" t="s">
        <v>2</v>
      </c>
      <c r="C393" s="728"/>
      <c r="D393" s="313">
        <f>A395</f>
        <v>2</v>
      </c>
      <c r="E393" s="42"/>
      <c r="F393" s="42"/>
      <c r="G393" s="196" t="s">
        <v>1464</v>
      </c>
      <c r="H393" s="195"/>
      <c r="I393" s="512"/>
    </row>
    <row r="394" spans="1:9" s="8" customFormat="1" ht="20.100000000000001" customHeight="1">
      <c r="A394" s="43">
        <v>1</v>
      </c>
      <c r="B394" s="49" t="s">
        <v>1206</v>
      </c>
      <c r="C394" s="231" t="s">
        <v>919</v>
      </c>
      <c r="D394" s="232" t="s">
        <v>51</v>
      </c>
      <c r="E394" s="41" t="s">
        <v>924</v>
      </c>
      <c r="F394" s="66" t="s">
        <v>906</v>
      </c>
      <c r="G394" s="52"/>
      <c r="H394" s="36" t="s">
        <v>251</v>
      </c>
      <c r="I394" s="512"/>
    </row>
    <row r="395" spans="1:9" s="8" customFormat="1" ht="20.100000000000001" customHeight="1">
      <c r="A395" s="43">
        <v>2</v>
      </c>
      <c r="B395" s="49" t="s">
        <v>1207</v>
      </c>
      <c r="C395" s="231" t="s">
        <v>35</v>
      </c>
      <c r="D395" s="232" t="s">
        <v>169</v>
      </c>
      <c r="E395" s="41" t="s">
        <v>924</v>
      </c>
      <c r="F395" s="66" t="s">
        <v>906</v>
      </c>
      <c r="G395" s="52"/>
      <c r="H395" s="36" t="s">
        <v>251</v>
      </c>
      <c r="I395" s="512"/>
    </row>
    <row r="396" spans="1:9" s="8" customFormat="1" ht="20.100000000000001" customHeight="1">
      <c r="A396" s="43"/>
      <c r="B396" s="694" t="s">
        <v>3</v>
      </c>
      <c r="C396" s="728"/>
      <c r="D396" s="313">
        <f>A404</f>
        <v>8</v>
      </c>
      <c r="E396" s="42"/>
      <c r="F396" s="42"/>
      <c r="G396" s="196"/>
      <c r="H396" s="195"/>
      <c r="I396" s="512"/>
    </row>
    <row r="397" spans="1:9" s="8" customFormat="1" ht="20.100000000000001" customHeight="1">
      <c r="A397" s="43">
        <v>1</v>
      </c>
      <c r="B397" s="49" t="s">
        <v>1303</v>
      </c>
      <c r="C397" s="231" t="s">
        <v>1304</v>
      </c>
      <c r="D397" s="232" t="s">
        <v>132</v>
      </c>
      <c r="E397" s="41" t="s">
        <v>1307</v>
      </c>
      <c r="F397" s="66" t="s">
        <v>1308</v>
      </c>
      <c r="G397" s="52"/>
      <c r="H397" s="36" t="s">
        <v>252</v>
      </c>
      <c r="I397" s="512"/>
    </row>
    <row r="398" spans="1:9" s="8" customFormat="1" ht="20.100000000000001" customHeight="1">
      <c r="A398" s="43">
        <v>2</v>
      </c>
      <c r="B398" s="49" t="s">
        <v>1305</v>
      </c>
      <c r="C398" s="231" t="s">
        <v>130</v>
      </c>
      <c r="D398" s="232" t="s">
        <v>104</v>
      </c>
      <c r="E398" s="41" t="s">
        <v>1307</v>
      </c>
      <c r="F398" s="66" t="s">
        <v>1308</v>
      </c>
      <c r="G398" s="52"/>
      <c r="H398" s="36" t="s">
        <v>252</v>
      </c>
      <c r="I398" s="512"/>
    </row>
    <row r="399" spans="1:9" s="8" customFormat="1" ht="20.100000000000001" customHeight="1">
      <c r="A399" s="43">
        <v>3</v>
      </c>
      <c r="B399" s="49" t="s">
        <v>1306</v>
      </c>
      <c r="C399" s="231" t="s">
        <v>167</v>
      </c>
      <c r="D399" s="232" t="s">
        <v>75</v>
      </c>
      <c r="E399" s="41" t="s">
        <v>1307</v>
      </c>
      <c r="F399" s="66" t="s">
        <v>1308</v>
      </c>
      <c r="G399" s="52"/>
      <c r="H399" s="36" t="s">
        <v>252</v>
      </c>
      <c r="I399" s="512"/>
    </row>
    <row r="400" spans="1:9" s="8" customFormat="1" ht="20.100000000000001" customHeight="1">
      <c r="A400" s="43">
        <v>4</v>
      </c>
      <c r="B400" s="49" t="s">
        <v>1309</v>
      </c>
      <c r="C400" s="231" t="s">
        <v>1310</v>
      </c>
      <c r="D400" s="232" t="s">
        <v>1257</v>
      </c>
      <c r="E400" s="41" t="s">
        <v>1311</v>
      </c>
      <c r="F400" s="66" t="s">
        <v>1312</v>
      </c>
      <c r="G400" s="52"/>
      <c r="H400" s="36" t="s">
        <v>1313</v>
      </c>
      <c r="I400" s="512"/>
    </row>
    <row r="401" spans="1:9" s="8" customFormat="1" ht="20.100000000000001" customHeight="1">
      <c r="A401" s="43">
        <v>5</v>
      </c>
      <c r="B401" s="49" t="s">
        <v>1314</v>
      </c>
      <c r="C401" s="231" t="s">
        <v>180</v>
      </c>
      <c r="D401" s="232" t="s">
        <v>1315</v>
      </c>
      <c r="E401" s="41" t="s">
        <v>1322</v>
      </c>
      <c r="F401" s="66" t="s">
        <v>928</v>
      </c>
      <c r="G401" s="52"/>
      <c r="H401" s="36" t="s">
        <v>251</v>
      </c>
      <c r="I401" s="512"/>
    </row>
    <row r="402" spans="1:9" s="8" customFormat="1" ht="20.100000000000001" customHeight="1">
      <c r="A402" s="43">
        <v>6</v>
      </c>
      <c r="B402" s="49" t="s">
        <v>1316</v>
      </c>
      <c r="C402" s="231" t="s">
        <v>1317</v>
      </c>
      <c r="D402" s="232" t="s">
        <v>71</v>
      </c>
      <c r="E402" s="41" t="s">
        <v>1322</v>
      </c>
      <c r="F402" s="66" t="s">
        <v>928</v>
      </c>
      <c r="G402" s="52"/>
      <c r="H402" s="36" t="s">
        <v>251</v>
      </c>
      <c r="I402" s="512"/>
    </row>
    <row r="403" spans="1:9" s="8" customFormat="1" ht="20.100000000000001" customHeight="1">
      <c r="A403" s="43">
        <v>7</v>
      </c>
      <c r="B403" s="49" t="s">
        <v>1318</v>
      </c>
      <c r="C403" s="231" t="s">
        <v>1319</v>
      </c>
      <c r="D403" s="232" t="s">
        <v>104</v>
      </c>
      <c r="E403" s="41" t="s">
        <v>1322</v>
      </c>
      <c r="F403" s="66" t="s">
        <v>928</v>
      </c>
      <c r="G403" s="52"/>
      <c r="H403" s="36" t="s">
        <v>251</v>
      </c>
      <c r="I403" s="512"/>
    </row>
    <row r="404" spans="1:9" s="8" customFormat="1" ht="20.100000000000001" customHeight="1">
      <c r="A404" s="43">
        <v>8</v>
      </c>
      <c r="B404" s="49" t="s">
        <v>1320</v>
      </c>
      <c r="C404" s="231" t="s">
        <v>1321</v>
      </c>
      <c r="D404" s="232" t="s">
        <v>142</v>
      </c>
      <c r="E404" s="41" t="s">
        <v>1322</v>
      </c>
      <c r="F404" s="66" t="s">
        <v>928</v>
      </c>
      <c r="G404" s="52"/>
      <c r="H404" s="36" t="s">
        <v>251</v>
      </c>
      <c r="I404" s="512"/>
    </row>
    <row r="405" spans="1:9" s="10" customFormat="1" ht="24.95" customHeight="1">
      <c r="A405" s="699" t="s">
        <v>28</v>
      </c>
      <c r="B405" s="700"/>
      <c r="C405" s="700"/>
      <c r="D405" s="182">
        <f>SUM(D393,D396)</f>
        <v>10</v>
      </c>
      <c r="E405" s="315" t="s">
        <v>231</v>
      </c>
      <c r="F405" s="733" t="s">
        <v>236</v>
      </c>
      <c r="G405" s="734"/>
    </row>
    <row r="406" spans="1:9" ht="24.95" customHeight="1">
      <c r="A406" s="314"/>
      <c r="B406" s="27"/>
      <c r="C406" s="28"/>
      <c r="D406" s="176"/>
      <c r="E406" s="87" t="s">
        <v>85</v>
      </c>
      <c r="F406" s="88"/>
      <c r="G406" s="51"/>
    </row>
    <row r="407" spans="1:9" ht="24.95" customHeight="1">
      <c r="A407" s="314"/>
      <c r="B407" s="33"/>
      <c r="C407" s="34"/>
      <c r="D407" s="177"/>
      <c r="E407" s="93"/>
      <c r="F407" s="96"/>
      <c r="G407" s="51"/>
    </row>
    <row r="408" spans="1:9" ht="24.95" customHeight="1">
      <c r="A408" s="332"/>
      <c r="B408" s="33"/>
      <c r="C408" s="34"/>
      <c r="D408" s="177"/>
      <c r="E408" s="93"/>
      <c r="F408" s="96"/>
      <c r="G408" s="51"/>
    </row>
    <row r="409" spans="1:9" ht="24.95" customHeight="1">
      <c r="A409" s="332"/>
      <c r="B409" s="33"/>
      <c r="C409" s="34"/>
      <c r="D409" s="177"/>
      <c r="E409" s="93"/>
      <c r="F409" s="96"/>
      <c r="G409" s="51"/>
    </row>
    <row r="410" spans="1:9" ht="24.95" customHeight="1">
      <c r="A410" s="332"/>
      <c r="B410" s="33"/>
      <c r="C410" s="34"/>
      <c r="D410" s="177"/>
      <c r="E410" s="93"/>
      <c r="F410" s="96"/>
      <c r="G410" s="51"/>
    </row>
    <row r="411" spans="1:9" ht="24.95" customHeight="1">
      <c r="A411" s="332"/>
      <c r="B411" s="33"/>
      <c r="C411" s="34"/>
      <c r="D411" s="177"/>
      <c r="E411" s="93"/>
      <c r="F411" s="96"/>
      <c r="G411" s="51"/>
    </row>
    <row r="412" spans="1:9" ht="24.95" customHeight="1">
      <c r="A412" s="332"/>
      <c r="B412" s="33"/>
      <c r="C412" s="34"/>
      <c r="D412" s="177"/>
      <c r="E412" s="93"/>
      <c r="F412" s="96"/>
      <c r="G412" s="51"/>
    </row>
    <row r="413" spans="1:9" ht="24.95" customHeight="1">
      <c r="A413" s="314"/>
      <c r="B413" s="33"/>
      <c r="C413" s="34"/>
      <c r="D413" s="177"/>
      <c r="E413" s="93"/>
      <c r="F413" s="96"/>
      <c r="G413" s="51"/>
    </row>
    <row r="414" spans="1:9" ht="24.95" customHeight="1">
      <c r="A414" s="314"/>
      <c r="B414" s="33"/>
      <c r="C414" s="34"/>
      <c r="D414" s="177"/>
      <c r="E414" s="93"/>
      <c r="F414" s="96"/>
      <c r="G414" s="51"/>
    </row>
    <row r="415" spans="1:9" ht="24.95" customHeight="1">
      <c r="A415" s="314"/>
      <c r="B415" s="33"/>
      <c r="C415" s="34"/>
      <c r="D415" s="177"/>
      <c r="E415" s="93"/>
      <c r="F415" s="96"/>
      <c r="G415" s="51"/>
    </row>
    <row r="416" spans="1:9" ht="24.95" customHeight="1">
      <c r="A416" s="314"/>
      <c r="B416" s="33"/>
      <c r="C416" s="34"/>
      <c r="D416" s="177"/>
      <c r="E416" s="93"/>
      <c r="F416" s="96"/>
      <c r="G416" s="51"/>
    </row>
    <row r="417" spans="1:7" ht="24.95" customHeight="1">
      <c r="A417" s="332"/>
      <c r="B417" s="33"/>
      <c r="C417" s="34"/>
      <c r="D417" s="177"/>
      <c r="E417" s="93"/>
      <c r="F417" s="96"/>
      <c r="G417" s="51"/>
    </row>
    <row r="418" spans="1:7" ht="24.95" customHeight="1">
      <c r="A418" s="314"/>
      <c r="B418" s="33"/>
      <c r="C418" s="34"/>
      <c r="D418" s="177"/>
      <c r="E418" s="93"/>
      <c r="F418" s="96"/>
      <c r="G418" s="51"/>
    </row>
    <row r="419" spans="1:7" ht="18" customHeight="1">
      <c r="A419" s="206"/>
      <c r="B419" s="33"/>
      <c r="C419" s="34"/>
      <c r="D419" s="34"/>
      <c r="E419" s="206"/>
    </row>
    <row r="420" spans="1:7" ht="18" customHeight="1">
      <c r="A420" s="122"/>
      <c r="B420" s="33"/>
      <c r="C420" s="34"/>
      <c r="D420" s="34"/>
      <c r="E420" s="122"/>
    </row>
    <row r="421" spans="1:7" s="10" customFormat="1" ht="18" customHeight="1">
      <c r="A421" s="19"/>
      <c r="B421" s="19"/>
      <c r="C421" s="19"/>
      <c r="D421" s="20" t="s">
        <v>106</v>
      </c>
      <c r="E421" s="20" t="s">
        <v>12</v>
      </c>
      <c r="F421" s="35"/>
      <c r="G421" s="35"/>
    </row>
    <row r="422" spans="1:7" ht="20.100000000000001" customHeight="1">
      <c r="A422" s="16"/>
      <c r="B422" s="16"/>
      <c r="C422" s="16" t="s">
        <v>4</v>
      </c>
      <c r="D422" s="16">
        <f>SUM(D423:D424)</f>
        <v>41</v>
      </c>
      <c r="E422" s="46"/>
      <c r="F422" s="46"/>
      <c r="G422" s="16"/>
    </row>
    <row r="423" spans="1:7" ht="18" customHeight="1">
      <c r="A423" s="13"/>
      <c r="B423" s="13"/>
      <c r="C423" s="13" t="s">
        <v>15</v>
      </c>
      <c r="D423" s="13">
        <f>SUM(D308,D393)</f>
        <v>10</v>
      </c>
      <c r="E423" s="13"/>
      <c r="F423" s="13"/>
      <c r="G423" s="13"/>
    </row>
    <row r="424" spans="1:7" ht="18" customHeight="1">
      <c r="A424" s="13"/>
      <c r="B424" s="13"/>
      <c r="C424" s="13" t="s">
        <v>16</v>
      </c>
      <c r="D424" s="13">
        <f>SUM(D317,D344,D379,D396)</f>
        <v>31</v>
      </c>
      <c r="E424" s="13"/>
      <c r="F424" s="13"/>
      <c r="G424" s="13">
        <f>1+50+34+67+21+109+72+41+49</f>
        <v>444</v>
      </c>
    </row>
    <row r="425" spans="1:7" ht="18" customHeight="1">
      <c r="A425" s="13"/>
      <c r="B425" s="13"/>
      <c r="C425" s="13"/>
      <c r="D425" s="13"/>
      <c r="E425" s="13"/>
      <c r="F425" s="13"/>
      <c r="G425" s="13"/>
    </row>
    <row r="426" spans="1:7" ht="18" customHeight="1">
      <c r="A426" s="13"/>
      <c r="B426" s="13"/>
      <c r="C426" s="13"/>
      <c r="D426" s="13"/>
      <c r="E426" s="13"/>
      <c r="F426" s="13"/>
      <c r="G426" s="13"/>
    </row>
    <row r="427" spans="1:7" ht="18" customHeight="1">
      <c r="A427" s="13"/>
      <c r="B427" s="13"/>
      <c r="C427" s="13"/>
      <c r="D427" s="13"/>
      <c r="E427" s="13"/>
      <c r="F427" s="13"/>
      <c r="G427" s="13"/>
    </row>
    <row r="428" spans="1:7" ht="18" customHeight="1">
      <c r="A428" s="13"/>
      <c r="B428" s="13"/>
      <c r="C428" s="13"/>
      <c r="D428" s="13"/>
      <c r="E428" s="13"/>
      <c r="F428" s="13"/>
      <c r="G428" s="13"/>
    </row>
    <row r="429" spans="1:7" ht="18" customHeight="1">
      <c r="A429" s="13"/>
      <c r="B429" s="13"/>
      <c r="C429" s="13"/>
      <c r="D429" s="13"/>
      <c r="E429" s="13"/>
      <c r="F429" s="13"/>
      <c r="G429" s="13"/>
    </row>
    <row r="430" spans="1:7" ht="18" customHeight="1">
      <c r="A430" s="13"/>
      <c r="B430" s="13"/>
      <c r="C430" s="13"/>
      <c r="D430" s="13"/>
      <c r="E430" s="13"/>
      <c r="F430" s="13"/>
      <c r="G430" s="13"/>
    </row>
    <row r="431" spans="1:7" ht="18" customHeight="1">
      <c r="A431" s="13"/>
      <c r="B431" s="13"/>
      <c r="C431" s="13"/>
      <c r="D431" s="13"/>
      <c r="E431" s="13"/>
      <c r="F431" s="13"/>
      <c r="G431" s="13"/>
    </row>
    <row r="432" spans="1:7" ht="18" customHeight="1">
      <c r="A432" s="13"/>
      <c r="B432" s="13"/>
      <c r="C432" s="13"/>
      <c r="D432" s="13"/>
      <c r="E432" s="13"/>
      <c r="F432" s="13"/>
      <c r="G432" s="13"/>
    </row>
    <row r="433" spans="1:7" ht="18" customHeight="1">
      <c r="A433" s="13"/>
      <c r="B433" s="13"/>
      <c r="C433" s="13"/>
      <c r="D433" s="13"/>
      <c r="E433" s="13"/>
      <c r="F433" s="13"/>
      <c r="G433" s="13"/>
    </row>
    <row r="434" spans="1:7" ht="18" customHeight="1">
      <c r="A434" s="13"/>
      <c r="B434" s="13"/>
      <c r="C434" s="13"/>
      <c r="D434" s="13"/>
      <c r="E434" s="13"/>
      <c r="F434" s="13"/>
      <c r="G434" s="13"/>
    </row>
    <row r="435" spans="1:7" ht="18" customHeight="1">
      <c r="A435" s="16"/>
      <c r="B435" s="16"/>
      <c r="C435" s="16"/>
      <c r="D435" s="16"/>
      <c r="F435" s="16"/>
      <c r="G435" s="16"/>
    </row>
    <row r="436" spans="1:7" ht="18" customHeight="1">
      <c r="A436" s="16"/>
      <c r="B436" s="16"/>
      <c r="C436" s="16"/>
      <c r="D436" s="16"/>
      <c r="F436" s="16"/>
      <c r="G436" s="16"/>
    </row>
    <row r="437" spans="1:7" ht="18" customHeight="1">
      <c r="A437" s="16"/>
      <c r="B437" s="16"/>
      <c r="C437" s="16"/>
      <c r="D437" s="16"/>
      <c r="F437" s="16"/>
      <c r="G437" s="16"/>
    </row>
    <row r="438" spans="1:7" ht="18" customHeight="1">
      <c r="A438" s="16"/>
      <c r="B438" s="16"/>
      <c r="C438" s="16"/>
      <c r="D438" s="16"/>
      <c r="F438" s="16"/>
      <c r="G438" s="16"/>
    </row>
    <row r="439" spans="1:7" ht="18" customHeight="1">
      <c r="A439" s="16"/>
      <c r="B439" s="16"/>
      <c r="C439" s="16"/>
      <c r="D439" s="16"/>
      <c r="F439" s="16"/>
      <c r="G439" s="16"/>
    </row>
    <row r="440" spans="1:7" ht="18" customHeight="1">
      <c r="A440" s="16"/>
      <c r="B440" s="16"/>
      <c r="C440" s="16"/>
      <c r="D440" s="16"/>
      <c r="F440" s="16"/>
      <c r="G440" s="16"/>
    </row>
    <row r="441" spans="1:7" ht="18" customHeight="1">
      <c r="A441" s="16"/>
      <c r="B441" s="16"/>
      <c r="C441" s="16"/>
      <c r="D441" s="16"/>
      <c r="F441" s="16"/>
      <c r="G441" s="16"/>
    </row>
    <row r="442" spans="1:7" ht="18" customHeight="1">
      <c r="A442" s="16"/>
      <c r="B442" s="16"/>
      <c r="C442" s="16"/>
      <c r="D442" s="16"/>
      <c r="F442" s="16"/>
      <c r="G442" s="16"/>
    </row>
    <row r="443" spans="1:7" ht="18" customHeight="1">
      <c r="A443" s="16"/>
      <c r="B443" s="16"/>
      <c r="C443" s="16"/>
      <c r="D443" s="16"/>
      <c r="F443" s="16"/>
      <c r="G443" s="16"/>
    </row>
    <row r="444" spans="1:7" ht="18" customHeight="1">
      <c r="A444" s="16"/>
      <c r="B444" s="16"/>
      <c r="C444" s="16"/>
      <c r="D444" s="16"/>
      <c r="F444" s="16"/>
      <c r="G444" s="16"/>
    </row>
    <row r="445" spans="1:7" ht="18" customHeight="1">
      <c r="A445" s="16"/>
      <c r="B445" s="16"/>
      <c r="C445" s="16"/>
      <c r="D445" s="16"/>
      <c r="F445" s="16"/>
      <c r="G445" s="16"/>
    </row>
    <row r="446" spans="1:7" ht="18" customHeight="1">
      <c r="A446" s="13"/>
      <c r="B446" s="13"/>
      <c r="C446" s="13"/>
      <c r="D446" s="13"/>
      <c r="E446" s="13"/>
      <c r="F446" s="13"/>
      <c r="G446" s="13"/>
    </row>
    <row r="447" spans="1:7" ht="18" customHeight="1">
      <c r="A447" s="13"/>
      <c r="B447" s="13"/>
      <c r="C447" s="13"/>
      <c r="D447" s="13"/>
      <c r="E447" s="13"/>
      <c r="F447" s="13"/>
      <c r="G447" s="13"/>
    </row>
    <row r="448" spans="1:7" ht="18" customHeight="1">
      <c r="A448" s="13"/>
      <c r="B448" s="13"/>
      <c r="C448" s="13"/>
      <c r="D448" s="13"/>
      <c r="E448" s="13"/>
      <c r="F448" s="13"/>
      <c r="G448" s="13"/>
    </row>
    <row r="449" spans="1:7" ht="18" customHeight="1">
      <c r="A449" s="13"/>
      <c r="B449" s="13"/>
      <c r="C449" s="13"/>
      <c r="D449" s="13"/>
      <c r="E449" s="13"/>
      <c r="F449" s="13"/>
      <c r="G449" s="13"/>
    </row>
    <row r="450" spans="1:7" ht="18" customHeight="1">
      <c r="A450" s="13"/>
      <c r="B450" s="13"/>
      <c r="C450" s="13"/>
      <c r="D450" s="13"/>
      <c r="E450" s="13"/>
      <c r="F450" s="13"/>
      <c r="G450" s="13"/>
    </row>
    <row r="451" spans="1:7" ht="18" customHeight="1">
      <c r="A451" s="16"/>
      <c r="B451" s="16"/>
      <c r="C451" s="16"/>
      <c r="D451" s="16"/>
      <c r="F451" s="16"/>
      <c r="G451" s="16"/>
    </row>
    <row r="452" spans="1:7" ht="18" customHeight="1">
      <c r="A452" s="16"/>
      <c r="B452" s="16"/>
      <c r="C452" s="16"/>
      <c r="D452" s="16"/>
      <c r="F452" s="16"/>
      <c r="G452" s="16"/>
    </row>
    <row r="453" spans="1:7" ht="18" customHeight="1"/>
    <row r="454" spans="1:7" ht="18" customHeight="1"/>
    <row r="455" spans="1:7" ht="18" customHeight="1"/>
    <row r="456" spans="1:7" ht="18" customHeight="1"/>
    <row r="457" spans="1:7" ht="18" customHeight="1"/>
    <row r="458" spans="1:7" ht="18" customHeight="1"/>
    <row r="459" spans="1:7" ht="18" customHeight="1"/>
    <row r="460" spans="1:7" ht="18" customHeight="1"/>
    <row r="461" spans="1:7" ht="18" customHeight="1"/>
    <row r="462" spans="1:7" ht="18" customHeight="1"/>
    <row r="463" spans="1:7" ht="18" customHeight="1"/>
    <row r="464" spans="1:7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</sheetData>
  <sortState ref="A23:I36">
    <sortCondition ref="A23"/>
  </sortState>
  <mergeCells count="58">
    <mergeCell ref="A1:G1"/>
    <mergeCell ref="A2:G2"/>
    <mergeCell ref="A3:G3"/>
    <mergeCell ref="C5:D5"/>
    <mergeCell ref="A50:C50"/>
    <mergeCell ref="F50:G50"/>
    <mergeCell ref="B6:C6"/>
    <mergeCell ref="B38:C38"/>
    <mergeCell ref="B317:C317"/>
    <mergeCell ref="A322:C322"/>
    <mergeCell ref="F322:G322"/>
    <mergeCell ref="A303:G303"/>
    <mergeCell ref="A304:G304"/>
    <mergeCell ref="A305:G305"/>
    <mergeCell ref="C307:D307"/>
    <mergeCell ref="B308:C308"/>
    <mergeCell ref="A334:G334"/>
    <mergeCell ref="A335:G335"/>
    <mergeCell ref="A336:G336"/>
    <mergeCell ref="C338:D338"/>
    <mergeCell ref="A344:C344"/>
    <mergeCell ref="F344:G344"/>
    <mergeCell ref="A388:G388"/>
    <mergeCell ref="A389:G389"/>
    <mergeCell ref="A390:G390"/>
    <mergeCell ref="C392:D392"/>
    <mergeCell ref="A405:C405"/>
    <mergeCell ref="F405:G405"/>
    <mergeCell ref="B393:C393"/>
    <mergeCell ref="B396:C396"/>
    <mergeCell ref="A379:C379"/>
    <mergeCell ref="F379:G379"/>
    <mergeCell ref="A360:G360"/>
    <mergeCell ref="A361:G361"/>
    <mergeCell ref="A362:G362"/>
    <mergeCell ref="C364:D364"/>
    <mergeCell ref="B258:C258"/>
    <mergeCell ref="A300:C300"/>
    <mergeCell ref="F300:G300"/>
    <mergeCell ref="A225:G225"/>
    <mergeCell ref="A226:G226"/>
    <mergeCell ref="A227:G227"/>
    <mergeCell ref="C229:D229"/>
    <mergeCell ref="B230:C230"/>
    <mergeCell ref="B130:C130"/>
    <mergeCell ref="A218:C218"/>
    <mergeCell ref="F218:G218"/>
    <mergeCell ref="A104:G104"/>
    <mergeCell ref="A105:G105"/>
    <mergeCell ref="A106:G106"/>
    <mergeCell ref="C108:D108"/>
    <mergeCell ref="B109:C109"/>
    <mergeCell ref="A89:C89"/>
    <mergeCell ref="F89:G89"/>
    <mergeCell ref="A72:G72"/>
    <mergeCell ref="A73:G73"/>
    <mergeCell ref="A74:G74"/>
    <mergeCell ref="C76:D76"/>
  </mergeCells>
  <phoneticPr fontId="0" type="noConversion"/>
  <pageMargins left="0.5" right="0.25" top="0.5" bottom="0.5" header="0" footer="0.25"/>
  <pageSetup paperSize="9" orientation="portrait" horizontalDpi="300" verticalDpi="300" r:id="rId1"/>
  <headerFooter differentFirst="1" alignWithMargins="0"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8"/>
  <sheetViews>
    <sheetView tabSelected="1" view="pageBreakPreview" zoomScaleNormal="100" zoomScaleSheetLayoutView="100" workbookViewId="0">
      <selection activeCell="F7" sqref="F7"/>
    </sheetView>
  </sheetViews>
  <sheetFormatPr defaultRowHeight="15"/>
  <cols>
    <col min="1" max="1" width="4.625" style="3" customWidth="1"/>
    <col min="2" max="2" width="9.625" style="3" customWidth="1"/>
    <col min="3" max="3" width="19.375" style="4" bestFit="1" customWidth="1"/>
    <col min="4" max="4" width="7.625" style="4" customWidth="1"/>
    <col min="5" max="5" width="11.625" style="3" customWidth="1"/>
    <col min="6" max="6" width="26.625" style="4" customWidth="1"/>
    <col min="7" max="7" width="25.625" style="4" customWidth="1"/>
    <col min="8" max="8" width="12.625" style="4" customWidth="1"/>
    <col min="9" max="16384" width="9" style="4"/>
  </cols>
  <sheetData>
    <row r="1" spans="1:9" s="15" customFormat="1" ht="54.95" customHeight="1">
      <c r="A1" s="704" t="s">
        <v>6348</v>
      </c>
      <c r="B1" s="691"/>
      <c r="C1" s="705"/>
      <c r="D1" s="705"/>
      <c r="E1" s="705"/>
      <c r="F1" s="705"/>
      <c r="G1" s="705"/>
    </row>
    <row r="2" spans="1:9" s="10" customFormat="1" ht="24.95" customHeight="1">
      <c r="A2" s="731" t="s">
        <v>5741</v>
      </c>
      <c r="B2" s="731"/>
      <c r="C2" s="731"/>
      <c r="D2" s="731"/>
      <c r="E2" s="731"/>
      <c r="F2" s="731"/>
      <c r="G2" s="731"/>
    </row>
    <row r="3" spans="1:9" s="10" customFormat="1" ht="35.1" customHeight="1">
      <c r="A3" s="732" t="s">
        <v>6349</v>
      </c>
      <c r="B3" s="732"/>
      <c r="C3" s="732"/>
      <c r="D3" s="732"/>
      <c r="E3" s="732"/>
      <c r="F3" s="732"/>
      <c r="G3" s="732"/>
    </row>
    <row r="4" spans="1:9" ht="15" customHeight="1">
      <c r="A4" s="6"/>
      <c r="B4" s="6"/>
      <c r="C4" s="6"/>
      <c r="D4" s="6"/>
      <c r="E4" s="6"/>
      <c r="F4" s="179"/>
      <c r="G4" s="179" t="s">
        <v>6334</v>
      </c>
      <c r="H4" s="96" t="s">
        <v>6339</v>
      </c>
      <c r="I4" s="96"/>
    </row>
    <row r="5" spans="1:9" s="8" customFormat="1" ht="24.95" customHeight="1">
      <c r="A5" s="195" t="s">
        <v>20</v>
      </c>
      <c r="B5" s="682" t="s">
        <v>5</v>
      </c>
      <c r="C5" s="694" t="s">
        <v>23</v>
      </c>
      <c r="D5" s="695"/>
      <c r="E5" s="195" t="s">
        <v>24</v>
      </c>
      <c r="F5" s="195" t="s">
        <v>25</v>
      </c>
      <c r="G5" s="195" t="s">
        <v>26</v>
      </c>
      <c r="H5" s="602" t="s">
        <v>5339</v>
      </c>
    </row>
    <row r="6" spans="1:9" s="8" customFormat="1" ht="20.100000000000001" customHeight="1">
      <c r="A6" s="195"/>
      <c r="B6" s="694" t="s">
        <v>2</v>
      </c>
      <c r="C6" s="728"/>
      <c r="D6" s="683">
        <f>A21</f>
        <v>15</v>
      </c>
      <c r="E6" s="42"/>
      <c r="F6" s="42"/>
      <c r="G6" s="196"/>
      <c r="H6" s="195"/>
    </row>
    <row r="7" spans="1:9" s="10" customFormat="1" ht="18" customHeight="1">
      <c r="A7" s="43">
        <v>1</v>
      </c>
      <c r="B7" s="49" t="s">
        <v>6350</v>
      </c>
      <c r="C7" s="208" t="s">
        <v>76</v>
      </c>
      <c r="D7" s="209" t="s">
        <v>3142</v>
      </c>
      <c r="E7" s="41" t="s">
        <v>2830</v>
      </c>
      <c r="F7" s="66" t="s">
        <v>3393</v>
      </c>
      <c r="G7" s="44" t="s">
        <v>5400</v>
      </c>
      <c r="H7" s="36" t="s">
        <v>254</v>
      </c>
    </row>
    <row r="8" spans="1:9" s="10" customFormat="1" ht="18" customHeight="1">
      <c r="A8" s="43">
        <v>2</v>
      </c>
      <c r="B8" s="49" t="s">
        <v>6351</v>
      </c>
      <c r="C8" s="208" t="s">
        <v>159</v>
      </c>
      <c r="D8" s="209" t="s">
        <v>117</v>
      </c>
      <c r="E8" s="41" t="s">
        <v>2830</v>
      </c>
      <c r="F8" s="66" t="s">
        <v>3393</v>
      </c>
      <c r="G8" s="143" t="s">
        <v>1</v>
      </c>
      <c r="H8" s="36" t="s">
        <v>254</v>
      </c>
    </row>
    <row r="9" spans="1:9" s="10" customFormat="1" ht="18" customHeight="1">
      <c r="A9" s="43">
        <v>3</v>
      </c>
      <c r="B9" s="86"/>
      <c r="C9" s="336"/>
      <c r="D9" s="337"/>
      <c r="E9" s="92"/>
      <c r="F9" s="66"/>
      <c r="G9" s="44"/>
      <c r="H9" s="36" t="s">
        <v>254</v>
      </c>
    </row>
    <row r="10" spans="1:9" s="10" customFormat="1" ht="18" customHeight="1">
      <c r="A10" s="43">
        <v>4</v>
      </c>
      <c r="B10" s="49"/>
      <c r="C10" s="82"/>
      <c r="D10" s="83"/>
      <c r="E10" s="41"/>
      <c r="F10" s="66"/>
      <c r="G10" s="43"/>
      <c r="H10" s="36" t="s">
        <v>254</v>
      </c>
    </row>
    <row r="11" spans="1:9" s="10" customFormat="1" ht="18" customHeight="1">
      <c r="A11" s="43">
        <v>5</v>
      </c>
      <c r="B11" s="49"/>
      <c r="C11" s="82"/>
      <c r="D11" s="83"/>
      <c r="E11" s="41"/>
      <c r="F11" s="66"/>
      <c r="G11" s="43"/>
      <c r="H11" s="36" t="s">
        <v>254</v>
      </c>
    </row>
    <row r="12" spans="1:9" s="10" customFormat="1" ht="18" customHeight="1">
      <c r="A12" s="43">
        <v>6</v>
      </c>
      <c r="B12" s="49"/>
      <c r="C12" s="82"/>
      <c r="D12" s="83"/>
      <c r="E12" s="41"/>
      <c r="F12" s="66"/>
      <c r="G12" s="43"/>
      <c r="H12" s="36" t="s">
        <v>254</v>
      </c>
    </row>
    <row r="13" spans="1:9" s="10" customFormat="1" ht="18" customHeight="1">
      <c r="A13" s="43">
        <v>7</v>
      </c>
      <c r="B13" s="49"/>
      <c r="C13" s="82"/>
      <c r="D13" s="83"/>
      <c r="E13" s="41"/>
      <c r="F13" s="66"/>
      <c r="G13" s="43"/>
      <c r="H13" s="36" t="s">
        <v>254</v>
      </c>
    </row>
    <row r="14" spans="1:9" s="10" customFormat="1" ht="18" customHeight="1">
      <c r="A14" s="43">
        <v>8</v>
      </c>
      <c r="B14" s="49"/>
      <c r="C14" s="82"/>
      <c r="D14" s="83"/>
      <c r="E14" s="41"/>
      <c r="F14" s="66"/>
      <c r="G14" s="43"/>
      <c r="H14" s="36" t="s">
        <v>254</v>
      </c>
    </row>
    <row r="15" spans="1:9" s="10" customFormat="1" ht="18" customHeight="1">
      <c r="A15" s="43">
        <v>9</v>
      </c>
      <c r="B15" s="49"/>
      <c r="C15" s="82"/>
      <c r="D15" s="83"/>
      <c r="E15" s="41"/>
      <c r="F15" s="66"/>
      <c r="G15" s="43"/>
      <c r="H15" s="36" t="s">
        <v>254</v>
      </c>
    </row>
    <row r="16" spans="1:9" s="10" customFormat="1" ht="18" customHeight="1">
      <c r="A16" s="43">
        <v>10</v>
      </c>
      <c r="B16" s="49"/>
      <c r="C16" s="82"/>
      <c r="D16" s="83"/>
      <c r="E16" s="41"/>
      <c r="F16" s="66"/>
      <c r="G16" s="43"/>
      <c r="H16" s="36" t="s">
        <v>254</v>
      </c>
    </row>
    <row r="17" spans="1:8" s="10" customFormat="1" ht="18" customHeight="1">
      <c r="A17" s="43">
        <v>11</v>
      </c>
      <c r="B17" s="49"/>
      <c r="C17" s="231"/>
      <c r="D17" s="232"/>
      <c r="E17" s="41"/>
      <c r="F17" s="66"/>
      <c r="G17" s="44"/>
      <c r="H17" s="36" t="s">
        <v>254</v>
      </c>
    </row>
    <row r="18" spans="1:8" s="10" customFormat="1" ht="18" customHeight="1">
      <c r="A18" s="43">
        <v>12</v>
      </c>
      <c r="B18" s="49"/>
      <c r="C18" s="231"/>
      <c r="D18" s="232"/>
      <c r="E18" s="41"/>
      <c r="F18" s="66"/>
      <c r="G18" s="44"/>
      <c r="H18" s="36" t="s">
        <v>254</v>
      </c>
    </row>
    <row r="19" spans="1:8" s="10" customFormat="1" ht="18" customHeight="1">
      <c r="A19" s="43">
        <v>13</v>
      </c>
      <c r="B19" s="49"/>
      <c r="C19" s="231"/>
      <c r="D19" s="232"/>
      <c r="E19" s="41"/>
      <c r="F19" s="66"/>
      <c r="G19" s="43"/>
      <c r="H19" s="36" t="s">
        <v>254</v>
      </c>
    </row>
    <row r="20" spans="1:8" s="10" customFormat="1" ht="18" customHeight="1">
      <c r="A20" s="43">
        <v>14</v>
      </c>
      <c r="B20" s="49"/>
      <c r="C20" s="231"/>
      <c r="D20" s="232"/>
      <c r="E20" s="41"/>
      <c r="F20" s="66"/>
      <c r="G20" s="43"/>
      <c r="H20" s="36" t="s">
        <v>254</v>
      </c>
    </row>
    <row r="21" spans="1:8" s="10" customFormat="1" ht="18" customHeight="1">
      <c r="A21" s="43">
        <v>15</v>
      </c>
      <c r="B21" s="49"/>
      <c r="C21" s="231"/>
      <c r="D21" s="232"/>
      <c r="E21" s="41"/>
      <c r="F21" s="66"/>
      <c r="G21" s="43"/>
      <c r="H21" s="36" t="s">
        <v>254</v>
      </c>
    </row>
    <row r="22" spans="1:8" s="8" customFormat="1" ht="20.100000000000001" customHeight="1">
      <c r="A22" s="43"/>
      <c r="B22" s="694" t="s">
        <v>3</v>
      </c>
      <c r="C22" s="728"/>
      <c r="D22" s="683">
        <f>A37</f>
        <v>15</v>
      </c>
      <c r="E22" s="42"/>
      <c r="F22" s="42"/>
      <c r="G22" s="196"/>
      <c r="H22" s="195"/>
    </row>
    <row r="23" spans="1:8" s="10" customFormat="1" ht="18" customHeight="1">
      <c r="A23" s="43">
        <v>1</v>
      </c>
      <c r="B23" s="49"/>
      <c r="C23" s="82"/>
      <c r="D23" s="83"/>
      <c r="E23" s="41"/>
      <c r="F23" s="66"/>
      <c r="G23" s="614"/>
      <c r="H23" s="36" t="s">
        <v>254</v>
      </c>
    </row>
    <row r="24" spans="1:8" s="10" customFormat="1" ht="18" customHeight="1">
      <c r="A24" s="43">
        <v>2</v>
      </c>
      <c r="B24" s="49"/>
      <c r="C24" s="82"/>
      <c r="D24" s="83"/>
      <c r="E24" s="41"/>
      <c r="F24" s="66"/>
      <c r="G24" s="614"/>
      <c r="H24" s="36" t="s">
        <v>254</v>
      </c>
    </row>
    <row r="25" spans="1:8" s="10" customFormat="1" ht="18" customHeight="1">
      <c r="A25" s="43">
        <v>3</v>
      </c>
      <c r="B25" s="49"/>
      <c r="C25" s="82"/>
      <c r="D25" s="83"/>
      <c r="E25" s="41"/>
      <c r="F25" s="66"/>
      <c r="G25" s="196"/>
      <c r="H25" s="36" t="s">
        <v>254</v>
      </c>
    </row>
    <row r="26" spans="1:8" s="10" customFormat="1" ht="18" customHeight="1">
      <c r="A26" s="43">
        <v>4</v>
      </c>
      <c r="B26" s="49"/>
      <c r="C26" s="231"/>
      <c r="D26" s="232"/>
      <c r="E26" s="41"/>
      <c r="F26" s="66"/>
      <c r="G26" s="435"/>
      <c r="H26" s="36" t="s">
        <v>254</v>
      </c>
    </row>
    <row r="27" spans="1:8" s="10" customFormat="1" ht="18" customHeight="1">
      <c r="A27" s="43">
        <v>5</v>
      </c>
      <c r="B27" s="49"/>
      <c r="C27" s="82"/>
      <c r="D27" s="83"/>
      <c r="E27" s="41"/>
      <c r="F27" s="66"/>
      <c r="G27" s="196"/>
      <c r="H27" s="36" t="s">
        <v>254</v>
      </c>
    </row>
    <row r="28" spans="1:8" s="10" customFormat="1" ht="18" customHeight="1">
      <c r="A28" s="43">
        <v>6</v>
      </c>
      <c r="B28" s="49"/>
      <c r="C28" s="82"/>
      <c r="D28" s="83"/>
      <c r="E28" s="41"/>
      <c r="F28" s="66"/>
      <c r="G28" s="196"/>
      <c r="H28" s="36" t="s">
        <v>254</v>
      </c>
    </row>
    <row r="29" spans="1:8" s="10" customFormat="1" ht="18" customHeight="1">
      <c r="A29" s="43">
        <v>7</v>
      </c>
      <c r="B29" s="49"/>
      <c r="C29" s="82"/>
      <c r="D29" s="83"/>
      <c r="E29" s="41"/>
      <c r="F29" s="66"/>
      <c r="G29" s="614"/>
      <c r="H29" s="36" t="s">
        <v>254</v>
      </c>
    </row>
    <row r="30" spans="1:8" s="10" customFormat="1" ht="18" customHeight="1">
      <c r="A30" s="43">
        <v>8</v>
      </c>
      <c r="B30" s="49"/>
      <c r="C30" s="82"/>
      <c r="D30" s="83"/>
      <c r="E30" s="41"/>
      <c r="F30" s="66"/>
      <c r="G30" s="614"/>
      <c r="H30" s="36" t="s">
        <v>254</v>
      </c>
    </row>
    <row r="31" spans="1:8" s="10" customFormat="1" ht="18" customHeight="1">
      <c r="A31" s="43">
        <v>9</v>
      </c>
      <c r="B31" s="49"/>
      <c r="C31" s="82"/>
      <c r="D31" s="83"/>
      <c r="E31" s="41"/>
      <c r="F31" s="66"/>
      <c r="G31" s="196"/>
      <c r="H31" s="36" t="s">
        <v>254</v>
      </c>
    </row>
    <row r="32" spans="1:8" s="10" customFormat="1" ht="18" customHeight="1">
      <c r="A32" s="43">
        <v>10</v>
      </c>
      <c r="B32" s="49"/>
      <c r="C32" s="82"/>
      <c r="D32" s="83"/>
      <c r="E32" s="41"/>
      <c r="F32" s="66"/>
      <c r="G32" s="435"/>
      <c r="H32" s="36" t="s">
        <v>254</v>
      </c>
    </row>
    <row r="33" spans="1:9" s="10" customFormat="1" ht="18" customHeight="1">
      <c r="A33" s="43">
        <v>11</v>
      </c>
      <c r="B33" s="49"/>
      <c r="C33" s="82"/>
      <c r="D33" s="83"/>
      <c r="E33" s="41"/>
      <c r="F33" s="66"/>
      <c r="G33" s="196"/>
      <c r="H33" s="36" t="s">
        <v>254</v>
      </c>
    </row>
    <row r="34" spans="1:9" s="10" customFormat="1" ht="18" customHeight="1">
      <c r="A34" s="43">
        <v>12</v>
      </c>
      <c r="B34" s="49"/>
      <c r="C34" s="82"/>
      <c r="D34" s="83"/>
      <c r="E34" s="41"/>
      <c r="F34" s="66"/>
      <c r="G34" s="196"/>
      <c r="H34" s="36" t="s">
        <v>254</v>
      </c>
    </row>
    <row r="35" spans="1:9" s="10" customFormat="1" ht="18" customHeight="1">
      <c r="A35" s="43">
        <v>13</v>
      </c>
      <c r="B35" s="49"/>
      <c r="C35" s="82"/>
      <c r="D35" s="83"/>
      <c r="E35" s="41"/>
      <c r="F35" s="66"/>
      <c r="G35" s="196"/>
      <c r="H35" s="36" t="s">
        <v>254</v>
      </c>
    </row>
    <row r="36" spans="1:9" s="10" customFormat="1" ht="18" customHeight="1">
      <c r="A36" s="43">
        <v>14</v>
      </c>
      <c r="B36" s="49"/>
      <c r="C36" s="82"/>
      <c r="D36" s="83"/>
      <c r="E36" s="41"/>
      <c r="F36" s="66"/>
      <c r="G36" s="435"/>
      <c r="H36" s="36" t="s">
        <v>254</v>
      </c>
    </row>
    <row r="37" spans="1:9" s="10" customFormat="1" ht="18" customHeight="1">
      <c r="A37" s="43">
        <v>15</v>
      </c>
      <c r="B37" s="49"/>
      <c r="C37" s="231"/>
      <c r="D37" s="232"/>
      <c r="E37" s="41"/>
      <c r="F37" s="66"/>
      <c r="G37" s="671"/>
      <c r="H37" s="36" t="s">
        <v>254</v>
      </c>
    </row>
    <row r="38" spans="1:9" s="10" customFormat="1" ht="24.95" customHeight="1">
      <c r="A38" s="699" t="s">
        <v>28</v>
      </c>
      <c r="B38" s="700"/>
      <c r="C38" s="700"/>
      <c r="D38" s="182">
        <f>SUM(D6,D22)</f>
        <v>30</v>
      </c>
      <c r="E38" s="685" t="s">
        <v>231</v>
      </c>
      <c r="F38" s="701"/>
      <c r="G38" s="702"/>
      <c r="I38" s="10">
        <f>97-12</f>
        <v>85</v>
      </c>
    </row>
    <row r="39" spans="1:9" ht="24.95" customHeight="1">
      <c r="A39" s="684"/>
      <c r="B39" s="27"/>
      <c r="C39" s="28"/>
      <c r="D39" s="27"/>
      <c r="E39" s="93" t="s">
        <v>85</v>
      </c>
      <c r="F39" s="299"/>
      <c r="G39" s="88"/>
    </row>
    <row r="40" spans="1:9" ht="18" customHeight="1">
      <c r="A40" s="684"/>
      <c r="B40" s="33"/>
      <c r="C40" s="34"/>
      <c r="D40" s="33"/>
      <c r="E40" s="93"/>
      <c r="F40" s="299"/>
      <c r="G40" s="88"/>
    </row>
    <row r="41" spans="1:9" ht="18" customHeight="1">
      <c r="A41" s="684"/>
      <c r="B41" s="33"/>
      <c r="C41" s="34"/>
      <c r="D41" s="33"/>
      <c r="E41" s="93"/>
      <c r="F41" s="299"/>
      <c r="G41" s="88"/>
    </row>
    <row r="42" spans="1:9" ht="18" customHeight="1">
      <c r="A42" s="684"/>
      <c r="B42" s="33"/>
      <c r="C42" s="34"/>
      <c r="D42" s="33"/>
      <c r="E42" s="93"/>
      <c r="F42" s="299"/>
      <c r="G42" s="88"/>
    </row>
    <row r="43" spans="1:9" ht="18" customHeight="1">
      <c r="A43" s="684"/>
      <c r="B43" s="33"/>
      <c r="C43" s="34"/>
      <c r="D43" s="33"/>
      <c r="E43" s="93"/>
      <c r="F43" s="299"/>
      <c r="G43" s="88"/>
    </row>
    <row r="44" spans="1:9" s="15" customFormat="1" ht="54.95" customHeight="1">
      <c r="A44" s="704" t="s">
        <v>5755</v>
      </c>
      <c r="B44" s="691"/>
      <c r="C44" s="705"/>
      <c r="D44" s="705"/>
      <c r="E44" s="705"/>
      <c r="F44" s="705"/>
      <c r="G44" s="705"/>
    </row>
    <row r="45" spans="1:9" s="10" customFormat="1" ht="24.95" customHeight="1">
      <c r="A45" s="731" t="s">
        <v>5741</v>
      </c>
      <c r="B45" s="731"/>
      <c r="C45" s="731"/>
      <c r="D45" s="731"/>
      <c r="E45" s="731"/>
      <c r="F45" s="731"/>
      <c r="G45" s="731"/>
    </row>
    <row r="46" spans="1:9" s="10" customFormat="1" ht="35.1" customHeight="1">
      <c r="A46" s="732" t="s">
        <v>6338</v>
      </c>
      <c r="B46" s="732"/>
      <c r="C46" s="732"/>
      <c r="D46" s="732"/>
      <c r="E46" s="732"/>
      <c r="F46" s="732"/>
      <c r="G46" s="732"/>
    </row>
    <row r="47" spans="1:9" ht="15" customHeight="1">
      <c r="A47" s="6"/>
      <c r="B47" s="6"/>
      <c r="C47" s="6"/>
      <c r="D47" s="6"/>
      <c r="E47" s="6"/>
      <c r="F47" s="179"/>
      <c r="G47" s="202" t="s">
        <v>6334</v>
      </c>
      <c r="H47" s="88" t="s">
        <v>6339</v>
      </c>
      <c r="I47" s="96"/>
    </row>
    <row r="48" spans="1:9" s="8" customFormat="1" ht="24.95" customHeight="1">
      <c r="A48" s="195" t="s">
        <v>20</v>
      </c>
      <c r="B48" s="642" t="s">
        <v>5</v>
      </c>
      <c r="C48" s="694" t="s">
        <v>23</v>
      </c>
      <c r="D48" s="695"/>
      <c r="E48" s="195" t="s">
        <v>24</v>
      </c>
      <c r="F48" s="195" t="s">
        <v>25</v>
      </c>
      <c r="G48" s="195" t="s">
        <v>26</v>
      </c>
      <c r="H48" s="602" t="s">
        <v>5339</v>
      </c>
    </row>
    <row r="49" spans="1:8" s="8" customFormat="1" ht="21.95" customHeight="1">
      <c r="A49" s="195"/>
      <c r="B49" s="694" t="s">
        <v>2</v>
      </c>
      <c r="C49" s="728"/>
      <c r="D49" s="643">
        <f>A80</f>
        <v>31</v>
      </c>
      <c r="E49" s="42"/>
      <c r="F49" s="42"/>
      <c r="G49" s="196"/>
      <c r="H49" s="195"/>
    </row>
    <row r="50" spans="1:8" s="10" customFormat="1" ht="21.95" customHeight="1">
      <c r="A50" s="43">
        <v>1</v>
      </c>
      <c r="B50" s="49" t="s">
        <v>5911</v>
      </c>
      <c r="C50" s="82" t="s">
        <v>5912</v>
      </c>
      <c r="D50" s="83" t="s">
        <v>1257</v>
      </c>
      <c r="E50" s="41" t="s">
        <v>3014</v>
      </c>
      <c r="F50" s="66" t="s">
        <v>2802</v>
      </c>
      <c r="G50" s="44" t="s">
        <v>1578</v>
      </c>
      <c r="H50" s="36" t="s">
        <v>254</v>
      </c>
    </row>
    <row r="51" spans="1:8" s="10" customFormat="1" ht="21.95" customHeight="1">
      <c r="A51" s="43">
        <v>2</v>
      </c>
      <c r="B51" s="49" t="s">
        <v>5913</v>
      </c>
      <c r="C51" s="82" t="s">
        <v>122</v>
      </c>
      <c r="D51" s="83" t="s">
        <v>8</v>
      </c>
      <c r="E51" s="41" t="s">
        <v>3014</v>
      </c>
      <c r="F51" s="66" t="s">
        <v>2802</v>
      </c>
      <c r="G51" s="143" t="s">
        <v>1</v>
      </c>
      <c r="H51" s="36" t="s">
        <v>254</v>
      </c>
    </row>
    <row r="52" spans="1:8" s="10" customFormat="1" ht="21.95" customHeight="1">
      <c r="A52" s="43">
        <v>3</v>
      </c>
      <c r="B52" s="86" t="s">
        <v>5756</v>
      </c>
      <c r="C52" s="336" t="s">
        <v>2255</v>
      </c>
      <c r="D52" s="337" t="s">
        <v>2809</v>
      </c>
      <c r="E52" s="92" t="s">
        <v>1372</v>
      </c>
      <c r="F52" s="66" t="s">
        <v>5475</v>
      </c>
      <c r="G52" s="44" t="s">
        <v>5757</v>
      </c>
      <c r="H52" s="36" t="s">
        <v>254</v>
      </c>
    </row>
    <row r="53" spans="1:8" s="10" customFormat="1" ht="21.95" customHeight="1">
      <c r="A53" s="43">
        <v>4</v>
      </c>
      <c r="B53" s="49" t="s">
        <v>5770</v>
      </c>
      <c r="C53" s="82" t="s">
        <v>5771</v>
      </c>
      <c r="D53" s="83" t="s">
        <v>11</v>
      </c>
      <c r="E53" s="41" t="s">
        <v>1387</v>
      </c>
      <c r="F53" s="66" t="s">
        <v>5475</v>
      </c>
      <c r="G53" s="43" t="s">
        <v>1</v>
      </c>
      <c r="H53" s="36" t="s">
        <v>254</v>
      </c>
    </row>
    <row r="54" spans="1:8" s="10" customFormat="1" ht="21.95" customHeight="1">
      <c r="A54" s="43">
        <v>5</v>
      </c>
      <c r="B54" s="49" t="s">
        <v>5772</v>
      </c>
      <c r="C54" s="82" t="s">
        <v>5773</v>
      </c>
      <c r="D54" s="83" t="s">
        <v>139</v>
      </c>
      <c r="E54" s="41" t="s">
        <v>1387</v>
      </c>
      <c r="F54" s="66" t="s">
        <v>5475</v>
      </c>
      <c r="G54" s="43" t="s">
        <v>1</v>
      </c>
      <c r="H54" s="36" t="s">
        <v>254</v>
      </c>
    </row>
    <row r="55" spans="1:8" s="10" customFormat="1" ht="21.95" customHeight="1">
      <c r="A55" s="43">
        <v>6</v>
      </c>
      <c r="B55" s="49" t="s">
        <v>5774</v>
      </c>
      <c r="C55" s="82" t="s">
        <v>5775</v>
      </c>
      <c r="D55" s="83" t="s">
        <v>1513</v>
      </c>
      <c r="E55" s="41" t="s">
        <v>1387</v>
      </c>
      <c r="F55" s="66" t="s">
        <v>5475</v>
      </c>
      <c r="G55" s="43" t="s">
        <v>1</v>
      </c>
      <c r="H55" s="36" t="s">
        <v>254</v>
      </c>
    </row>
    <row r="56" spans="1:8" s="10" customFormat="1" ht="21.95" customHeight="1">
      <c r="A56" s="43">
        <v>7</v>
      </c>
      <c r="B56" s="49" t="s">
        <v>5776</v>
      </c>
      <c r="C56" s="82" t="s">
        <v>847</v>
      </c>
      <c r="D56" s="83" t="s">
        <v>65</v>
      </c>
      <c r="E56" s="41" t="s">
        <v>1387</v>
      </c>
      <c r="F56" s="66" t="s">
        <v>5475</v>
      </c>
      <c r="G56" s="43" t="s">
        <v>1</v>
      </c>
      <c r="H56" s="36" t="s">
        <v>254</v>
      </c>
    </row>
    <row r="57" spans="1:8" s="10" customFormat="1" ht="21.95" customHeight="1">
      <c r="A57" s="43">
        <v>8</v>
      </c>
      <c r="B57" s="49" t="s">
        <v>5777</v>
      </c>
      <c r="C57" s="82" t="s">
        <v>2349</v>
      </c>
      <c r="D57" s="83" t="s">
        <v>79</v>
      </c>
      <c r="E57" s="41" t="s">
        <v>1387</v>
      </c>
      <c r="F57" s="66" t="s">
        <v>5475</v>
      </c>
      <c r="G57" s="43" t="s">
        <v>1</v>
      </c>
      <c r="H57" s="36" t="s">
        <v>254</v>
      </c>
    </row>
    <row r="58" spans="1:8" s="10" customFormat="1" ht="21.95" customHeight="1">
      <c r="A58" s="43">
        <v>9</v>
      </c>
      <c r="B58" s="49" t="s">
        <v>5778</v>
      </c>
      <c r="C58" s="82" t="s">
        <v>386</v>
      </c>
      <c r="D58" s="83" t="s">
        <v>149</v>
      </c>
      <c r="E58" s="41" t="s">
        <v>1387</v>
      </c>
      <c r="F58" s="66" t="s">
        <v>5475</v>
      </c>
      <c r="G58" s="43" t="s">
        <v>1</v>
      </c>
      <c r="H58" s="36" t="s">
        <v>254</v>
      </c>
    </row>
    <row r="59" spans="1:8" s="10" customFormat="1" ht="21.95" customHeight="1">
      <c r="A59" s="43">
        <v>10</v>
      </c>
      <c r="B59" s="49" t="s">
        <v>5779</v>
      </c>
      <c r="C59" s="82" t="s">
        <v>154</v>
      </c>
      <c r="D59" s="83" t="s">
        <v>42</v>
      </c>
      <c r="E59" s="41" t="s">
        <v>1387</v>
      </c>
      <c r="F59" s="66" t="s">
        <v>5475</v>
      </c>
      <c r="G59" s="43" t="s">
        <v>1</v>
      </c>
      <c r="H59" s="36" t="s">
        <v>254</v>
      </c>
    </row>
    <row r="60" spans="1:8" s="10" customFormat="1" ht="21.95" customHeight="1">
      <c r="A60" s="43">
        <v>11</v>
      </c>
      <c r="B60" s="49" t="s">
        <v>6293</v>
      </c>
      <c r="C60" s="231" t="s">
        <v>6294</v>
      </c>
      <c r="D60" s="232" t="s">
        <v>169</v>
      </c>
      <c r="E60" s="41" t="s">
        <v>4390</v>
      </c>
      <c r="F60" s="66" t="s">
        <v>3393</v>
      </c>
      <c r="G60" s="44" t="s">
        <v>6295</v>
      </c>
      <c r="H60" s="36" t="s">
        <v>254</v>
      </c>
    </row>
    <row r="61" spans="1:8" s="10" customFormat="1" ht="21.95" customHeight="1">
      <c r="A61" s="43">
        <v>12</v>
      </c>
      <c r="B61" s="49" t="s">
        <v>6281</v>
      </c>
      <c r="C61" s="231" t="s">
        <v>6282</v>
      </c>
      <c r="D61" s="232" t="s">
        <v>132</v>
      </c>
      <c r="E61" s="41" t="s">
        <v>4403</v>
      </c>
      <c r="F61" s="66" t="s">
        <v>3393</v>
      </c>
      <c r="G61" s="44" t="s">
        <v>6292</v>
      </c>
      <c r="H61" s="36" t="s">
        <v>254</v>
      </c>
    </row>
    <row r="62" spans="1:8" s="10" customFormat="1" ht="21.95" customHeight="1">
      <c r="A62" s="43">
        <v>13</v>
      </c>
      <c r="B62" s="49" t="s">
        <v>6283</v>
      </c>
      <c r="C62" s="231" t="s">
        <v>6284</v>
      </c>
      <c r="D62" s="232" t="s">
        <v>1257</v>
      </c>
      <c r="E62" s="41" t="s">
        <v>4403</v>
      </c>
      <c r="F62" s="66" t="s">
        <v>3393</v>
      </c>
      <c r="G62" s="43" t="s">
        <v>1</v>
      </c>
      <c r="H62" s="36" t="s">
        <v>254</v>
      </c>
    </row>
    <row r="63" spans="1:8" s="10" customFormat="1" ht="21.95" customHeight="1">
      <c r="A63" s="43">
        <v>14</v>
      </c>
      <c r="B63" s="49" t="s">
        <v>6285</v>
      </c>
      <c r="C63" s="231" t="s">
        <v>2784</v>
      </c>
      <c r="D63" s="232" t="s">
        <v>104</v>
      </c>
      <c r="E63" s="41" t="s">
        <v>4403</v>
      </c>
      <c r="F63" s="66" t="s">
        <v>3393</v>
      </c>
      <c r="G63" s="43" t="s">
        <v>1</v>
      </c>
      <c r="H63" s="36" t="s">
        <v>254</v>
      </c>
    </row>
    <row r="64" spans="1:8" s="10" customFormat="1" ht="21.95" customHeight="1">
      <c r="A64" s="43">
        <v>15</v>
      </c>
      <c r="B64" s="49" t="s">
        <v>6286</v>
      </c>
      <c r="C64" s="231" t="s">
        <v>1563</v>
      </c>
      <c r="D64" s="232" t="s">
        <v>104</v>
      </c>
      <c r="E64" s="41" t="s">
        <v>4403</v>
      </c>
      <c r="F64" s="66" t="s">
        <v>3393</v>
      </c>
      <c r="G64" s="43" t="s">
        <v>1</v>
      </c>
      <c r="H64" s="36" t="s">
        <v>254</v>
      </c>
    </row>
    <row r="65" spans="1:8" s="10" customFormat="1" ht="21.95" customHeight="1">
      <c r="A65" s="43">
        <v>16</v>
      </c>
      <c r="B65" s="49" t="s">
        <v>6287</v>
      </c>
      <c r="C65" s="231" t="s">
        <v>6288</v>
      </c>
      <c r="D65" s="232" t="s">
        <v>149</v>
      </c>
      <c r="E65" s="41" t="s">
        <v>4403</v>
      </c>
      <c r="F65" s="66" t="s">
        <v>3393</v>
      </c>
      <c r="G65" s="43" t="s">
        <v>1</v>
      </c>
      <c r="H65" s="36" t="s">
        <v>254</v>
      </c>
    </row>
    <row r="66" spans="1:8" s="10" customFormat="1" ht="21.95" customHeight="1">
      <c r="A66" s="43">
        <v>17</v>
      </c>
      <c r="B66" s="49" t="s">
        <v>6289</v>
      </c>
      <c r="C66" s="231" t="s">
        <v>6290</v>
      </c>
      <c r="D66" s="232" t="s">
        <v>315</v>
      </c>
      <c r="E66" s="41" t="s">
        <v>4403</v>
      </c>
      <c r="F66" s="66" t="s">
        <v>3393</v>
      </c>
      <c r="G66" s="43" t="s">
        <v>1</v>
      </c>
      <c r="H66" s="36" t="s">
        <v>254</v>
      </c>
    </row>
    <row r="67" spans="1:8" s="10" customFormat="1" ht="21.95" customHeight="1">
      <c r="A67" s="43">
        <v>18</v>
      </c>
      <c r="B67" s="49" t="s">
        <v>6291</v>
      </c>
      <c r="C67" s="82" t="s">
        <v>305</v>
      </c>
      <c r="D67" s="83" t="s">
        <v>2652</v>
      </c>
      <c r="E67" s="41" t="s">
        <v>4403</v>
      </c>
      <c r="F67" s="66" t="s">
        <v>3393</v>
      </c>
      <c r="G67" s="43" t="s">
        <v>1</v>
      </c>
      <c r="H67" s="36" t="s">
        <v>254</v>
      </c>
    </row>
    <row r="68" spans="1:8" s="10" customFormat="1" ht="21.95" customHeight="1">
      <c r="A68" s="43">
        <v>19</v>
      </c>
      <c r="B68" s="49" t="s">
        <v>6311</v>
      </c>
      <c r="C68" s="231" t="s">
        <v>1828</v>
      </c>
      <c r="D68" s="232" t="s">
        <v>43</v>
      </c>
      <c r="E68" s="41" t="s">
        <v>1149</v>
      </c>
      <c r="F68" s="66" t="s">
        <v>4049</v>
      </c>
      <c r="G68" s="43" t="s">
        <v>1</v>
      </c>
      <c r="H68" s="36" t="s">
        <v>254</v>
      </c>
    </row>
    <row r="69" spans="1:8" s="10" customFormat="1" ht="21.95" customHeight="1">
      <c r="A69" s="43">
        <v>20</v>
      </c>
      <c r="B69" s="49" t="s">
        <v>6312</v>
      </c>
      <c r="C69" s="231" t="s">
        <v>390</v>
      </c>
      <c r="D69" s="232" t="s">
        <v>133</v>
      </c>
      <c r="E69" s="41" t="s">
        <v>1149</v>
      </c>
      <c r="F69" s="66" t="s">
        <v>4049</v>
      </c>
      <c r="G69" s="43" t="s">
        <v>1</v>
      </c>
      <c r="H69" s="36" t="s">
        <v>254</v>
      </c>
    </row>
    <row r="70" spans="1:8" s="10" customFormat="1" ht="21.95" customHeight="1">
      <c r="A70" s="43">
        <v>21</v>
      </c>
      <c r="B70" s="49" t="s">
        <v>6313</v>
      </c>
      <c r="C70" s="231" t="s">
        <v>130</v>
      </c>
      <c r="D70" s="232" t="s">
        <v>104</v>
      </c>
      <c r="E70" s="41" t="s">
        <v>1149</v>
      </c>
      <c r="F70" s="66" t="s">
        <v>4049</v>
      </c>
      <c r="G70" s="43" t="s">
        <v>1</v>
      </c>
      <c r="H70" s="36" t="s">
        <v>254</v>
      </c>
    </row>
    <row r="71" spans="1:8" s="10" customFormat="1" ht="21.95" customHeight="1">
      <c r="A71" s="43">
        <v>22</v>
      </c>
      <c r="B71" s="49" t="s">
        <v>6314</v>
      </c>
      <c r="C71" s="231" t="s">
        <v>3712</v>
      </c>
      <c r="D71" s="232" t="s">
        <v>104</v>
      </c>
      <c r="E71" s="41" t="s">
        <v>1149</v>
      </c>
      <c r="F71" s="66" t="s">
        <v>4049</v>
      </c>
      <c r="G71" s="43" t="s">
        <v>1</v>
      </c>
      <c r="H71" s="36" t="s">
        <v>254</v>
      </c>
    </row>
    <row r="72" spans="1:8" s="10" customFormat="1" ht="21.95" customHeight="1">
      <c r="A72" s="43">
        <v>23</v>
      </c>
      <c r="B72" s="49" t="s">
        <v>6296</v>
      </c>
      <c r="C72" s="231" t="s">
        <v>6297</v>
      </c>
      <c r="D72" s="232" t="s">
        <v>152</v>
      </c>
      <c r="E72" s="41" t="s">
        <v>4430</v>
      </c>
      <c r="F72" s="66" t="s">
        <v>6306</v>
      </c>
      <c r="G72" s="44" t="s">
        <v>6307</v>
      </c>
      <c r="H72" s="36" t="s">
        <v>254</v>
      </c>
    </row>
    <row r="73" spans="1:8" s="10" customFormat="1" ht="21.95" customHeight="1">
      <c r="A73" s="43">
        <v>24</v>
      </c>
      <c r="B73" s="49" t="s">
        <v>6298</v>
      </c>
      <c r="C73" s="231" t="s">
        <v>78</v>
      </c>
      <c r="D73" s="232" t="s">
        <v>8</v>
      </c>
      <c r="E73" s="41" t="s">
        <v>4430</v>
      </c>
      <c r="F73" s="66" t="s">
        <v>6305</v>
      </c>
      <c r="G73" s="44" t="s">
        <v>6308</v>
      </c>
      <c r="H73" s="36" t="s">
        <v>254</v>
      </c>
    </row>
    <row r="74" spans="1:8" s="10" customFormat="1" ht="21.95" customHeight="1">
      <c r="A74" s="43">
        <v>25</v>
      </c>
      <c r="B74" s="49" t="s">
        <v>6299</v>
      </c>
      <c r="C74" s="231" t="s">
        <v>145</v>
      </c>
      <c r="D74" s="232" t="s">
        <v>153</v>
      </c>
      <c r="E74" s="41" t="s">
        <v>4430</v>
      </c>
      <c r="F74" s="66" t="s">
        <v>5060</v>
      </c>
      <c r="G74" s="43" t="s">
        <v>1</v>
      </c>
      <c r="H74" s="36" t="s">
        <v>254</v>
      </c>
    </row>
    <row r="75" spans="1:8" s="10" customFormat="1" ht="21.95" customHeight="1">
      <c r="A75" s="43">
        <v>26</v>
      </c>
      <c r="B75" s="49" t="s">
        <v>6300</v>
      </c>
      <c r="C75" s="231" t="s">
        <v>2182</v>
      </c>
      <c r="D75" s="232" t="s">
        <v>71</v>
      </c>
      <c r="E75" s="41" t="s">
        <v>4430</v>
      </c>
      <c r="F75" s="66" t="s">
        <v>6226</v>
      </c>
      <c r="G75" s="43" t="s">
        <v>1</v>
      </c>
      <c r="H75" s="36" t="s">
        <v>254</v>
      </c>
    </row>
    <row r="76" spans="1:8" s="10" customFormat="1" ht="21.95" customHeight="1">
      <c r="A76" s="43">
        <v>27</v>
      </c>
      <c r="B76" s="49" t="s">
        <v>6301</v>
      </c>
      <c r="C76" s="231" t="s">
        <v>156</v>
      </c>
      <c r="D76" s="232" t="s">
        <v>42</v>
      </c>
      <c r="E76" s="41" t="s">
        <v>4430</v>
      </c>
      <c r="F76" s="66" t="s">
        <v>6304</v>
      </c>
      <c r="G76" s="43" t="s">
        <v>1</v>
      </c>
      <c r="H76" s="36" t="s">
        <v>254</v>
      </c>
    </row>
    <row r="77" spans="1:8" s="10" customFormat="1" ht="21.95" customHeight="1">
      <c r="A77" s="43">
        <v>28</v>
      </c>
      <c r="B77" s="49" t="s">
        <v>6302</v>
      </c>
      <c r="C77" s="231" t="s">
        <v>6303</v>
      </c>
      <c r="D77" s="232" t="s">
        <v>69</v>
      </c>
      <c r="E77" s="41" t="s">
        <v>4430</v>
      </c>
      <c r="F77" s="66" t="s">
        <v>3393</v>
      </c>
      <c r="G77" s="43" t="s">
        <v>1</v>
      </c>
      <c r="H77" s="36" t="s">
        <v>254</v>
      </c>
    </row>
    <row r="78" spans="1:8" s="10" customFormat="1" ht="21.95" customHeight="1">
      <c r="A78" s="43">
        <v>29</v>
      </c>
      <c r="B78" s="49" t="s">
        <v>6315</v>
      </c>
      <c r="C78" s="231" t="s">
        <v>6316</v>
      </c>
      <c r="D78" s="232" t="s">
        <v>152</v>
      </c>
      <c r="E78" s="41" t="s">
        <v>4443</v>
      </c>
      <c r="F78" s="66" t="s">
        <v>3393</v>
      </c>
      <c r="G78" s="44" t="s">
        <v>6292</v>
      </c>
      <c r="H78" s="36" t="s">
        <v>254</v>
      </c>
    </row>
    <row r="79" spans="1:8" s="10" customFormat="1" ht="21.95" customHeight="1">
      <c r="A79" s="43">
        <v>30</v>
      </c>
      <c r="B79" s="49" t="s">
        <v>6319</v>
      </c>
      <c r="C79" s="231" t="s">
        <v>1768</v>
      </c>
      <c r="D79" s="232" t="s">
        <v>6320</v>
      </c>
      <c r="E79" s="41" t="s">
        <v>4443</v>
      </c>
      <c r="F79" s="66" t="s">
        <v>3393</v>
      </c>
      <c r="G79" s="43" t="s">
        <v>1</v>
      </c>
      <c r="H79" s="36" t="s">
        <v>254</v>
      </c>
    </row>
    <row r="80" spans="1:8" s="10" customFormat="1" ht="21.95" customHeight="1">
      <c r="A80" s="43">
        <v>31</v>
      </c>
      <c r="B80" s="49" t="s">
        <v>6317</v>
      </c>
      <c r="C80" s="231" t="s">
        <v>102</v>
      </c>
      <c r="D80" s="232" t="s">
        <v>6318</v>
      </c>
      <c r="E80" s="41" t="s">
        <v>4443</v>
      </c>
      <c r="F80" s="66" t="s">
        <v>3393</v>
      </c>
      <c r="G80" s="43" t="s">
        <v>1</v>
      </c>
      <c r="H80" s="36" t="s">
        <v>254</v>
      </c>
    </row>
    <row r="81" spans="1:8" s="8" customFormat="1" ht="20.100000000000001" customHeight="1">
      <c r="A81" s="43"/>
      <c r="B81" s="694" t="s">
        <v>3</v>
      </c>
      <c r="C81" s="728"/>
      <c r="D81" s="643">
        <f>A108</f>
        <v>27</v>
      </c>
      <c r="E81" s="42"/>
      <c r="F81" s="42"/>
      <c r="G81" s="196"/>
      <c r="H81" s="195"/>
    </row>
    <row r="82" spans="1:8" s="10" customFormat="1" ht="20.100000000000001" customHeight="1">
      <c r="A82" s="43">
        <v>1</v>
      </c>
      <c r="B82" s="49" t="s">
        <v>5914</v>
      </c>
      <c r="C82" s="82" t="s">
        <v>39</v>
      </c>
      <c r="D82" s="83" t="s">
        <v>164</v>
      </c>
      <c r="E82" s="41" t="s">
        <v>3289</v>
      </c>
      <c r="F82" s="66" t="s">
        <v>3393</v>
      </c>
      <c r="G82" s="614"/>
      <c r="H82" s="36" t="s">
        <v>254</v>
      </c>
    </row>
    <row r="83" spans="1:8" s="10" customFormat="1" ht="20.100000000000001" customHeight="1">
      <c r="A83" s="43">
        <v>2</v>
      </c>
      <c r="B83" s="49" t="s">
        <v>5915</v>
      </c>
      <c r="C83" s="82" t="s">
        <v>386</v>
      </c>
      <c r="D83" s="83" t="s">
        <v>153</v>
      </c>
      <c r="E83" s="41" t="s">
        <v>3289</v>
      </c>
      <c r="F83" s="66" t="s">
        <v>3393</v>
      </c>
      <c r="G83" s="614"/>
      <c r="H83" s="36" t="s">
        <v>254</v>
      </c>
    </row>
    <row r="84" spans="1:8" s="10" customFormat="1" ht="20.100000000000001" customHeight="1">
      <c r="A84" s="43">
        <v>3</v>
      </c>
      <c r="B84" s="49" t="s">
        <v>5916</v>
      </c>
      <c r="C84" s="82" t="s">
        <v>143</v>
      </c>
      <c r="D84" s="83" t="s">
        <v>79</v>
      </c>
      <c r="E84" s="41" t="s">
        <v>3289</v>
      </c>
      <c r="F84" s="66" t="s">
        <v>3393</v>
      </c>
      <c r="G84" s="196"/>
      <c r="H84" s="36" t="s">
        <v>254</v>
      </c>
    </row>
    <row r="85" spans="1:8" s="10" customFormat="1" ht="20.100000000000001" customHeight="1">
      <c r="A85" s="43">
        <v>4</v>
      </c>
      <c r="B85" s="49" t="s">
        <v>5917</v>
      </c>
      <c r="C85" s="231" t="s">
        <v>151</v>
      </c>
      <c r="D85" s="232" t="s">
        <v>11</v>
      </c>
      <c r="E85" s="41" t="s">
        <v>3699</v>
      </c>
      <c r="F85" s="66" t="s">
        <v>5438</v>
      </c>
      <c r="G85" s="435"/>
      <c r="H85" s="36" t="s">
        <v>254</v>
      </c>
    </row>
    <row r="86" spans="1:8" s="10" customFormat="1" ht="20.100000000000001" customHeight="1">
      <c r="A86" s="43">
        <v>5</v>
      </c>
      <c r="B86" s="49" t="s">
        <v>5918</v>
      </c>
      <c r="C86" s="82" t="s">
        <v>2103</v>
      </c>
      <c r="D86" s="83" t="s">
        <v>10</v>
      </c>
      <c r="E86" s="41" t="s">
        <v>3699</v>
      </c>
      <c r="F86" s="66" t="s">
        <v>5438</v>
      </c>
      <c r="G86" s="196"/>
      <c r="H86" s="36" t="s">
        <v>254</v>
      </c>
    </row>
    <row r="87" spans="1:8" s="10" customFormat="1" ht="20.100000000000001" customHeight="1">
      <c r="A87" s="43">
        <v>6</v>
      </c>
      <c r="B87" s="49" t="s">
        <v>5919</v>
      </c>
      <c r="C87" s="82" t="s">
        <v>5920</v>
      </c>
      <c r="D87" s="83" t="s">
        <v>13</v>
      </c>
      <c r="E87" s="41" t="s">
        <v>3306</v>
      </c>
      <c r="F87" s="66" t="s">
        <v>3393</v>
      </c>
      <c r="G87" s="196"/>
      <c r="H87" s="36" t="s">
        <v>254</v>
      </c>
    </row>
    <row r="88" spans="1:8" s="10" customFormat="1" ht="20.100000000000001" customHeight="1">
      <c r="A88" s="43">
        <v>7</v>
      </c>
      <c r="B88" s="49" t="s">
        <v>5921</v>
      </c>
      <c r="C88" s="82" t="s">
        <v>4794</v>
      </c>
      <c r="D88" s="83" t="s">
        <v>144</v>
      </c>
      <c r="E88" s="41" t="s">
        <v>3306</v>
      </c>
      <c r="F88" s="66" t="s">
        <v>3393</v>
      </c>
      <c r="G88" s="614"/>
      <c r="H88" s="36" t="s">
        <v>254</v>
      </c>
    </row>
    <row r="89" spans="1:8" s="10" customFormat="1" ht="20.100000000000001" customHeight="1">
      <c r="A89" s="43">
        <v>8</v>
      </c>
      <c r="B89" s="49" t="s">
        <v>5922</v>
      </c>
      <c r="C89" s="82" t="s">
        <v>38</v>
      </c>
      <c r="D89" s="83" t="s">
        <v>389</v>
      </c>
      <c r="E89" s="41" t="s">
        <v>3709</v>
      </c>
      <c r="F89" s="66" t="s">
        <v>5299</v>
      </c>
      <c r="G89" s="614"/>
      <c r="H89" s="36" t="s">
        <v>254</v>
      </c>
    </row>
    <row r="90" spans="1:8" s="10" customFormat="1" ht="20.100000000000001" customHeight="1">
      <c r="A90" s="43">
        <v>9</v>
      </c>
      <c r="B90" s="49" t="s">
        <v>5923</v>
      </c>
      <c r="C90" s="82" t="s">
        <v>5924</v>
      </c>
      <c r="D90" s="83" t="s">
        <v>70</v>
      </c>
      <c r="E90" s="41" t="s">
        <v>3709</v>
      </c>
      <c r="F90" s="66" t="s">
        <v>5933</v>
      </c>
      <c r="G90" s="196"/>
      <c r="H90" s="36" t="s">
        <v>254</v>
      </c>
    </row>
    <row r="91" spans="1:8" s="10" customFormat="1" ht="20.100000000000001" customHeight="1">
      <c r="A91" s="43">
        <v>10</v>
      </c>
      <c r="B91" s="49" t="s">
        <v>5925</v>
      </c>
      <c r="C91" s="82" t="s">
        <v>5926</v>
      </c>
      <c r="D91" s="83" t="s">
        <v>9</v>
      </c>
      <c r="E91" s="41" t="s">
        <v>3709</v>
      </c>
      <c r="F91" s="66" t="s">
        <v>5934</v>
      </c>
      <c r="G91" s="435"/>
      <c r="H91" s="36" t="s">
        <v>254</v>
      </c>
    </row>
    <row r="92" spans="1:8" s="10" customFormat="1" ht="20.100000000000001" customHeight="1">
      <c r="A92" s="43">
        <v>11</v>
      </c>
      <c r="B92" s="49" t="s">
        <v>5927</v>
      </c>
      <c r="C92" s="82" t="s">
        <v>5928</v>
      </c>
      <c r="D92" s="83" t="s">
        <v>155</v>
      </c>
      <c r="E92" s="41" t="s">
        <v>3709</v>
      </c>
      <c r="F92" s="66" t="s">
        <v>5935</v>
      </c>
      <c r="G92" s="196"/>
      <c r="H92" s="36" t="s">
        <v>254</v>
      </c>
    </row>
    <row r="93" spans="1:8" s="10" customFormat="1" ht="20.100000000000001" customHeight="1">
      <c r="A93" s="43">
        <v>12</v>
      </c>
      <c r="B93" s="49" t="s">
        <v>5929</v>
      </c>
      <c r="C93" s="82" t="s">
        <v>5930</v>
      </c>
      <c r="D93" s="83" t="s">
        <v>13</v>
      </c>
      <c r="E93" s="41" t="s">
        <v>3709</v>
      </c>
      <c r="F93" s="66" t="s">
        <v>5935</v>
      </c>
      <c r="G93" s="196"/>
      <c r="H93" s="36" t="s">
        <v>254</v>
      </c>
    </row>
    <row r="94" spans="1:8" s="10" customFormat="1" ht="20.100000000000001" customHeight="1">
      <c r="A94" s="43">
        <v>13</v>
      </c>
      <c r="B94" s="49" t="s">
        <v>5931</v>
      </c>
      <c r="C94" s="82" t="s">
        <v>5932</v>
      </c>
      <c r="D94" s="83" t="s">
        <v>45</v>
      </c>
      <c r="E94" s="41" t="s">
        <v>3709</v>
      </c>
      <c r="F94" s="66" t="s">
        <v>5936</v>
      </c>
      <c r="G94" s="196"/>
      <c r="H94" s="36" t="s">
        <v>254</v>
      </c>
    </row>
    <row r="95" spans="1:8" s="10" customFormat="1" ht="20.100000000000001" customHeight="1">
      <c r="A95" s="43">
        <v>14</v>
      </c>
      <c r="B95" s="49" t="s">
        <v>5937</v>
      </c>
      <c r="C95" s="82" t="s">
        <v>4273</v>
      </c>
      <c r="D95" s="83" t="s">
        <v>171</v>
      </c>
      <c r="E95" s="41" t="s">
        <v>2116</v>
      </c>
      <c r="F95" s="66" t="s">
        <v>5940</v>
      </c>
      <c r="G95" s="435"/>
      <c r="H95" s="36" t="s">
        <v>254</v>
      </c>
    </row>
    <row r="96" spans="1:8" s="10" customFormat="1" ht="20.100000000000001" customHeight="1">
      <c r="A96" s="43">
        <v>15</v>
      </c>
      <c r="B96" s="49" t="s">
        <v>5938</v>
      </c>
      <c r="C96" s="82" t="s">
        <v>5939</v>
      </c>
      <c r="D96" s="83" t="s">
        <v>155</v>
      </c>
      <c r="E96" s="41" t="s">
        <v>2116</v>
      </c>
      <c r="F96" s="66" t="s">
        <v>5309</v>
      </c>
      <c r="G96" s="196"/>
      <c r="H96" s="36" t="s">
        <v>254</v>
      </c>
    </row>
    <row r="97" spans="1:9" s="10" customFormat="1" ht="20.100000000000001" customHeight="1">
      <c r="A97" s="43">
        <v>16</v>
      </c>
      <c r="B97" s="49" t="s">
        <v>5941</v>
      </c>
      <c r="C97" s="231" t="s">
        <v>5942</v>
      </c>
      <c r="D97" s="232" t="s">
        <v>5943</v>
      </c>
      <c r="E97" s="41" t="s">
        <v>3316</v>
      </c>
      <c r="F97" s="66" t="s">
        <v>5950</v>
      </c>
      <c r="G97" s="196"/>
      <c r="H97" s="36" t="s">
        <v>254</v>
      </c>
    </row>
    <row r="98" spans="1:9" s="10" customFormat="1" ht="20.100000000000001" customHeight="1">
      <c r="A98" s="43">
        <v>17</v>
      </c>
      <c r="B98" s="49" t="s">
        <v>5944</v>
      </c>
      <c r="C98" s="82" t="s">
        <v>5945</v>
      </c>
      <c r="D98" s="83" t="s">
        <v>168</v>
      </c>
      <c r="E98" s="41" t="s">
        <v>3316</v>
      </c>
      <c r="F98" s="66" t="s">
        <v>5950</v>
      </c>
      <c r="G98" s="614"/>
      <c r="H98" s="36" t="s">
        <v>254</v>
      </c>
    </row>
    <row r="99" spans="1:9" s="10" customFormat="1" ht="20.100000000000001" customHeight="1">
      <c r="A99" s="43">
        <v>18</v>
      </c>
      <c r="B99" s="49" t="s">
        <v>5946</v>
      </c>
      <c r="C99" s="82" t="s">
        <v>5947</v>
      </c>
      <c r="D99" s="83" t="s">
        <v>133</v>
      </c>
      <c r="E99" s="41" t="s">
        <v>3316</v>
      </c>
      <c r="F99" s="66" t="s">
        <v>5950</v>
      </c>
      <c r="G99" s="614"/>
      <c r="H99" s="36" t="s">
        <v>254</v>
      </c>
    </row>
    <row r="100" spans="1:9" s="10" customFormat="1" ht="20.100000000000001" customHeight="1">
      <c r="A100" s="43">
        <v>19</v>
      </c>
      <c r="B100" s="49" t="s">
        <v>5948</v>
      </c>
      <c r="C100" s="82" t="s">
        <v>1654</v>
      </c>
      <c r="D100" s="83" t="s">
        <v>6</v>
      </c>
      <c r="E100" s="41" t="s">
        <v>3316</v>
      </c>
      <c r="F100" s="66" t="s">
        <v>5950</v>
      </c>
      <c r="G100" s="196"/>
      <c r="H100" s="36" t="s">
        <v>254</v>
      </c>
    </row>
    <row r="101" spans="1:9" s="10" customFormat="1" ht="20.100000000000001" customHeight="1">
      <c r="A101" s="43">
        <v>20</v>
      </c>
      <c r="B101" s="49" t="s">
        <v>5949</v>
      </c>
      <c r="C101" s="82" t="s">
        <v>78</v>
      </c>
      <c r="D101" s="83" t="s">
        <v>105</v>
      </c>
      <c r="E101" s="41" t="s">
        <v>3316</v>
      </c>
      <c r="F101" s="66" t="s">
        <v>5950</v>
      </c>
      <c r="G101" s="435"/>
      <c r="H101" s="36" t="s">
        <v>254</v>
      </c>
    </row>
    <row r="102" spans="1:9" s="10" customFormat="1" ht="20.100000000000001" customHeight="1">
      <c r="A102" s="43">
        <v>21</v>
      </c>
      <c r="B102" s="49" t="s">
        <v>6081</v>
      </c>
      <c r="C102" s="82" t="s">
        <v>6082</v>
      </c>
      <c r="D102" s="83" t="s">
        <v>164</v>
      </c>
      <c r="E102" s="41" t="s">
        <v>3329</v>
      </c>
      <c r="F102" s="66" t="s">
        <v>3393</v>
      </c>
      <c r="G102" s="435"/>
      <c r="H102" s="36" t="s">
        <v>254</v>
      </c>
    </row>
    <row r="103" spans="1:9" s="10" customFormat="1" ht="20.100000000000001" customHeight="1">
      <c r="A103" s="43">
        <v>22</v>
      </c>
      <c r="B103" s="49" t="s">
        <v>6083</v>
      </c>
      <c r="C103" s="82" t="s">
        <v>6084</v>
      </c>
      <c r="D103" s="83" t="s">
        <v>43</v>
      </c>
      <c r="E103" s="41" t="s">
        <v>3329</v>
      </c>
      <c r="F103" s="66" t="s">
        <v>3393</v>
      </c>
      <c r="G103" s="435"/>
      <c r="H103" s="36" t="s">
        <v>254</v>
      </c>
    </row>
    <row r="104" spans="1:9" s="10" customFormat="1" ht="20.100000000000001" customHeight="1">
      <c r="A104" s="43">
        <v>23</v>
      </c>
      <c r="B104" s="49" t="s">
        <v>6085</v>
      </c>
      <c r="C104" s="82" t="s">
        <v>5996</v>
      </c>
      <c r="D104" s="83" t="s">
        <v>155</v>
      </c>
      <c r="E104" s="41" t="s">
        <v>3329</v>
      </c>
      <c r="F104" s="66" t="s">
        <v>3393</v>
      </c>
      <c r="G104" s="435"/>
      <c r="H104" s="36" t="s">
        <v>254</v>
      </c>
    </row>
    <row r="105" spans="1:9" s="10" customFormat="1" ht="20.100000000000001" customHeight="1">
      <c r="A105" s="43">
        <v>24</v>
      </c>
      <c r="B105" s="49" t="s">
        <v>5951</v>
      </c>
      <c r="C105" s="82" t="s">
        <v>37</v>
      </c>
      <c r="D105" s="83" t="s">
        <v>407</v>
      </c>
      <c r="E105" s="41" t="s">
        <v>3736</v>
      </c>
      <c r="F105" s="66" t="s">
        <v>5935</v>
      </c>
      <c r="G105" s="614"/>
      <c r="H105" s="36" t="s">
        <v>254</v>
      </c>
    </row>
    <row r="106" spans="1:9" s="10" customFormat="1" ht="20.100000000000001" customHeight="1">
      <c r="A106" s="43">
        <v>25</v>
      </c>
      <c r="B106" s="49" t="s">
        <v>5952</v>
      </c>
      <c r="C106" s="82" t="s">
        <v>5953</v>
      </c>
      <c r="D106" s="83" t="s">
        <v>166</v>
      </c>
      <c r="E106" s="41" t="s">
        <v>3736</v>
      </c>
      <c r="F106" s="66" t="s">
        <v>5954</v>
      </c>
      <c r="G106" s="614"/>
      <c r="H106" s="36" t="s">
        <v>254</v>
      </c>
    </row>
    <row r="107" spans="1:9" s="10" customFormat="1" ht="20.100000000000001" customHeight="1">
      <c r="A107" s="43">
        <v>26</v>
      </c>
      <c r="B107" s="49" t="s">
        <v>6086</v>
      </c>
      <c r="C107" s="231" t="s">
        <v>110</v>
      </c>
      <c r="D107" s="232" t="s">
        <v>63</v>
      </c>
      <c r="E107" s="41" t="s">
        <v>3716</v>
      </c>
      <c r="F107" s="66" t="s">
        <v>3393</v>
      </c>
      <c r="G107" s="671"/>
      <c r="H107" s="36" t="s">
        <v>254</v>
      </c>
    </row>
    <row r="108" spans="1:9" s="10" customFormat="1" ht="20.100000000000001" customHeight="1">
      <c r="A108" s="43">
        <v>27</v>
      </c>
      <c r="B108" s="49" t="s">
        <v>6087</v>
      </c>
      <c r="C108" s="231" t="s">
        <v>2149</v>
      </c>
      <c r="D108" s="232" t="s">
        <v>152</v>
      </c>
      <c r="E108" s="41" t="s">
        <v>4016</v>
      </c>
      <c r="F108" s="66" t="s">
        <v>3393</v>
      </c>
      <c r="G108" s="671"/>
      <c r="H108" s="36" t="s">
        <v>254</v>
      </c>
    </row>
    <row r="109" spans="1:9" s="10" customFormat="1" ht="24.95" customHeight="1">
      <c r="A109" s="699" t="s">
        <v>28</v>
      </c>
      <c r="B109" s="700"/>
      <c r="C109" s="700"/>
      <c r="D109" s="182">
        <f>SUM(D49,D81)</f>
        <v>58</v>
      </c>
      <c r="E109" s="644" t="s">
        <v>231</v>
      </c>
      <c r="F109" s="701"/>
      <c r="G109" s="702"/>
      <c r="I109" s="10">
        <f>97-12</f>
        <v>85</v>
      </c>
    </row>
    <row r="110" spans="1:9" ht="24.95" customHeight="1">
      <c r="A110" s="641"/>
      <c r="B110" s="27"/>
      <c r="C110" s="28"/>
      <c r="D110" s="27"/>
      <c r="E110" s="87" t="s">
        <v>85</v>
      </c>
      <c r="F110" s="201"/>
      <c r="G110" s="88"/>
    </row>
    <row r="111" spans="1:9" ht="18" customHeight="1">
      <c r="A111" s="641"/>
      <c r="B111" s="33"/>
      <c r="C111" s="34"/>
      <c r="D111" s="33"/>
      <c r="E111" s="93"/>
      <c r="F111" s="299"/>
      <c r="G111" s="88"/>
    </row>
    <row r="112" spans="1:9" ht="18" customHeight="1">
      <c r="A112" s="641"/>
      <c r="B112" s="33"/>
      <c r="C112" s="34"/>
      <c r="D112" s="33"/>
      <c r="E112" s="93"/>
      <c r="F112" s="299"/>
      <c r="G112" s="88"/>
    </row>
    <row r="113" spans="1:9" ht="18" customHeight="1">
      <c r="A113" s="675"/>
      <c r="B113" s="33"/>
      <c r="C113" s="34"/>
      <c r="D113" s="33"/>
      <c r="E113" s="93"/>
      <c r="F113" s="299"/>
      <c r="G113" s="88"/>
    </row>
    <row r="114" spans="1:9" ht="18" customHeight="1">
      <c r="A114" s="675"/>
      <c r="B114" s="33"/>
      <c r="C114" s="34"/>
      <c r="D114" s="33"/>
      <c r="E114" s="93"/>
      <c r="F114" s="299"/>
      <c r="G114" s="88"/>
    </row>
    <row r="115" spans="1:9" ht="18" customHeight="1">
      <c r="A115" s="675"/>
      <c r="B115" s="33"/>
      <c r="C115" s="34"/>
      <c r="D115" s="33"/>
      <c r="E115" s="93"/>
      <c r="F115" s="299"/>
      <c r="G115" s="88"/>
    </row>
    <row r="116" spans="1:9" ht="18" customHeight="1">
      <c r="A116" s="675"/>
      <c r="B116" s="33"/>
      <c r="C116" s="34"/>
      <c r="D116" s="33"/>
      <c r="E116" s="93"/>
      <c r="F116" s="299"/>
      <c r="G116" s="88"/>
    </row>
    <row r="117" spans="1:9" ht="18" customHeight="1">
      <c r="A117" s="675"/>
      <c r="B117" s="33"/>
      <c r="C117" s="34"/>
      <c r="D117" s="33"/>
      <c r="E117" s="93"/>
      <c r="F117" s="299"/>
      <c r="G117" s="88"/>
    </row>
    <row r="118" spans="1:9" ht="18" customHeight="1">
      <c r="A118" s="675"/>
      <c r="B118" s="33"/>
      <c r="C118" s="34"/>
      <c r="D118" s="33"/>
      <c r="E118" s="93"/>
      <c r="F118" s="299"/>
      <c r="G118" s="88"/>
    </row>
    <row r="119" spans="1:9" ht="18" customHeight="1">
      <c r="A119" s="675"/>
      <c r="B119" s="33"/>
      <c r="C119" s="34"/>
      <c r="D119" s="33"/>
      <c r="E119" s="93"/>
      <c r="F119" s="299"/>
      <c r="G119" s="88"/>
    </row>
    <row r="120" spans="1:9" ht="18" customHeight="1">
      <c r="A120" s="675"/>
      <c r="B120" s="33"/>
      <c r="C120" s="34"/>
      <c r="D120" s="33"/>
      <c r="E120" s="93"/>
      <c r="F120" s="299"/>
      <c r="G120" s="88"/>
    </row>
    <row r="121" spans="1:9" ht="18" customHeight="1">
      <c r="A121" s="675"/>
      <c r="B121" s="33"/>
      <c r="C121" s="34"/>
      <c r="D121" s="33"/>
      <c r="E121" s="93"/>
      <c r="F121" s="299"/>
      <c r="G121" s="88"/>
    </row>
    <row r="122" spans="1:9" ht="18" customHeight="1">
      <c r="A122" s="675"/>
      <c r="B122" s="33"/>
      <c r="C122" s="34"/>
      <c r="D122" s="33"/>
      <c r="E122" s="93"/>
      <c r="F122" s="299"/>
      <c r="G122" s="88"/>
    </row>
    <row r="123" spans="1:9" s="15" customFormat="1" ht="54.95" customHeight="1">
      <c r="A123" s="704" t="s">
        <v>5694</v>
      </c>
      <c r="B123" s="691"/>
      <c r="C123" s="705"/>
      <c r="D123" s="705"/>
      <c r="E123" s="705"/>
      <c r="F123" s="705"/>
      <c r="G123" s="705"/>
    </row>
    <row r="124" spans="1:9" s="10" customFormat="1" ht="24.95" customHeight="1">
      <c r="A124" s="731" t="s">
        <v>5741</v>
      </c>
      <c r="B124" s="731"/>
      <c r="C124" s="731"/>
      <c r="D124" s="731"/>
      <c r="E124" s="731"/>
      <c r="F124" s="731"/>
      <c r="G124" s="731"/>
    </row>
    <row r="125" spans="1:9" s="10" customFormat="1" ht="35.1" customHeight="1">
      <c r="A125" s="732" t="s">
        <v>5749</v>
      </c>
      <c r="B125" s="732"/>
      <c r="C125" s="732"/>
      <c r="D125" s="732"/>
      <c r="E125" s="732"/>
      <c r="F125" s="732"/>
      <c r="G125" s="732"/>
    </row>
    <row r="126" spans="1:9" ht="15" customHeight="1">
      <c r="A126" s="6"/>
      <c r="B126" s="6"/>
      <c r="C126" s="6"/>
      <c r="D126" s="6"/>
      <c r="E126" s="6"/>
      <c r="F126" s="179"/>
      <c r="G126" s="202" t="s">
        <v>5748</v>
      </c>
      <c r="H126" s="88" t="s">
        <v>5750</v>
      </c>
      <c r="I126" s="96"/>
    </row>
    <row r="127" spans="1:9" s="8" customFormat="1" ht="30" customHeight="1">
      <c r="A127" s="195" t="s">
        <v>20</v>
      </c>
      <c r="B127" s="629" t="s">
        <v>5</v>
      </c>
      <c r="C127" s="694" t="s">
        <v>23</v>
      </c>
      <c r="D127" s="695"/>
      <c r="E127" s="195" t="s">
        <v>24</v>
      </c>
      <c r="F127" s="195" t="s">
        <v>25</v>
      </c>
      <c r="G127" s="195" t="s">
        <v>26</v>
      </c>
      <c r="H127" s="602" t="s">
        <v>5339</v>
      </c>
    </row>
    <row r="128" spans="1:9" s="8" customFormat="1" ht="30" customHeight="1">
      <c r="A128" s="195"/>
      <c r="B128" s="694" t="s">
        <v>2</v>
      </c>
      <c r="C128" s="728"/>
      <c r="D128" s="639">
        <f>A130</f>
        <v>2</v>
      </c>
      <c r="E128" s="42"/>
      <c r="F128" s="42"/>
      <c r="G128" s="196"/>
      <c r="H128" s="195"/>
    </row>
    <row r="129" spans="1:9" s="10" customFormat="1" ht="30" customHeight="1">
      <c r="A129" s="43">
        <v>1</v>
      </c>
      <c r="B129" s="49" t="s">
        <v>5742</v>
      </c>
      <c r="C129" s="231" t="s">
        <v>62</v>
      </c>
      <c r="D129" s="232" t="s">
        <v>152</v>
      </c>
      <c r="E129" s="41" t="s">
        <v>1392</v>
      </c>
      <c r="F129" s="66" t="s">
        <v>3393</v>
      </c>
      <c r="G129" s="44" t="s">
        <v>2165</v>
      </c>
      <c r="H129" s="36" t="s">
        <v>254</v>
      </c>
    </row>
    <row r="130" spans="1:9" s="10" customFormat="1" ht="30" customHeight="1">
      <c r="A130" s="43">
        <v>2</v>
      </c>
      <c r="B130" s="49" t="s">
        <v>5743</v>
      </c>
      <c r="C130" s="231" t="s">
        <v>161</v>
      </c>
      <c r="D130" s="232" t="s">
        <v>153</v>
      </c>
      <c r="E130" s="41" t="s">
        <v>1392</v>
      </c>
      <c r="F130" s="66" t="s">
        <v>3393</v>
      </c>
      <c r="G130" s="143" t="s">
        <v>1</v>
      </c>
      <c r="H130" s="36" t="s">
        <v>254</v>
      </c>
    </row>
    <row r="131" spans="1:9" s="8" customFormat="1" ht="30" customHeight="1">
      <c r="A131" s="43"/>
      <c r="B131" s="694" t="s">
        <v>3</v>
      </c>
      <c r="C131" s="728"/>
      <c r="D131" s="639">
        <f>A137</f>
        <v>6</v>
      </c>
      <c r="E131" s="42"/>
      <c r="F131" s="42"/>
      <c r="G131" s="196"/>
      <c r="H131" s="195"/>
    </row>
    <row r="132" spans="1:9" s="10" customFormat="1" ht="30" customHeight="1">
      <c r="A132" s="43">
        <v>1</v>
      </c>
      <c r="B132" s="49" t="s">
        <v>5719</v>
      </c>
      <c r="C132" s="231" t="s">
        <v>5720</v>
      </c>
      <c r="D132" s="232" t="s">
        <v>5721</v>
      </c>
      <c r="E132" s="41" t="s">
        <v>4903</v>
      </c>
      <c r="F132" s="66" t="s">
        <v>5724</v>
      </c>
      <c r="G132" s="614"/>
      <c r="H132" s="36" t="s">
        <v>254</v>
      </c>
    </row>
    <row r="133" spans="1:9" s="10" customFormat="1" ht="30" customHeight="1">
      <c r="A133" s="43">
        <v>2</v>
      </c>
      <c r="B133" s="49" t="s">
        <v>5722</v>
      </c>
      <c r="C133" s="231" t="s">
        <v>5723</v>
      </c>
      <c r="D133" s="232" t="s">
        <v>153</v>
      </c>
      <c r="E133" s="41" t="s">
        <v>4903</v>
      </c>
      <c r="F133" s="66" t="s">
        <v>5724</v>
      </c>
      <c r="G133" s="614"/>
      <c r="H133" s="36" t="s">
        <v>254</v>
      </c>
    </row>
    <row r="134" spans="1:9" s="10" customFormat="1" ht="30" customHeight="1">
      <c r="A134" s="43">
        <v>3</v>
      </c>
      <c r="B134" s="49" t="s">
        <v>5725</v>
      </c>
      <c r="C134" s="231" t="s">
        <v>76</v>
      </c>
      <c r="D134" s="232" t="s">
        <v>108</v>
      </c>
      <c r="E134" s="41" t="s">
        <v>2653</v>
      </c>
      <c r="F134" s="66" t="s">
        <v>5564</v>
      </c>
      <c r="G134" s="196"/>
      <c r="H134" s="36" t="s">
        <v>254</v>
      </c>
    </row>
    <row r="135" spans="1:9" s="10" customFormat="1" ht="30" customHeight="1">
      <c r="A135" s="43">
        <v>4</v>
      </c>
      <c r="B135" s="86" t="s">
        <v>5726</v>
      </c>
      <c r="C135" s="231" t="s">
        <v>5727</v>
      </c>
      <c r="D135" s="232" t="s">
        <v>107</v>
      </c>
      <c r="E135" s="41" t="s">
        <v>2653</v>
      </c>
      <c r="F135" s="66" t="s">
        <v>5564</v>
      </c>
      <c r="G135" s="435"/>
      <c r="H135" s="36" t="s">
        <v>254</v>
      </c>
    </row>
    <row r="136" spans="1:9" s="10" customFormat="1" ht="30" customHeight="1">
      <c r="A136" s="43">
        <v>5</v>
      </c>
      <c r="B136" s="49" t="s">
        <v>5728</v>
      </c>
      <c r="C136" s="231" t="s">
        <v>5729</v>
      </c>
      <c r="D136" s="232" t="s">
        <v>59</v>
      </c>
      <c r="E136" s="41" t="s">
        <v>2653</v>
      </c>
      <c r="F136" s="66" t="s">
        <v>5564</v>
      </c>
      <c r="G136" s="196"/>
      <c r="H136" s="36" t="s">
        <v>254</v>
      </c>
    </row>
    <row r="137" spans="1:9" s="10" customFormat="1" ht="30" customHeight="1">
      <c r="A137" s="43">
        <v>6</v>
      </c>
      <c r="B137" s="49" t="s">
        <v>5730</v>
      </c>
      <c r="C137" s="231" t="s">
        <v>91</v>
      </c>
      <c r="D137" s="232" t="s">
        <v>69</v>
      </c>
      <c r="E137" s="41" t="s">
        <v>2653</v>
      </c>
      <c r="F137" s="66" t="s">
        <v>5564</v>
      </c>
      <c r="G137" s="196"/>
      <c r="H137" s="36" t="s">
        <v>254</v>
      </c>
    </row>
    <row r="138" spans="1:9" s="10" customFormat="1" ht="30" customHeight="1">
      <c r="A138" s="699" t="s">
        <v>28</v>
      </c>
      <c r="B138" s="700"/>
      <c r="C138" s="700"/>
      <c r="D138" s="182">
        <f>SUM(D128,D131)</f>
        <v>8</v>
      </c>
      <c r="E138" s="631" t="s">
        <v>231</v>
      </c>
      <c r="F138" s="701"/>
      <c r="G138" s="702"/>
      <c r="I138" s="10">
        <f>97-12</f>
        <v>85</v>
      </c>
    </row>
    <row r="139" spans="1:9" ht="30" customHeight="1">
      <c r="A139" s="630"/>
      <c r="B139" s="27"/>
      <c r="C139" s="28"/>
      <c r="D139" s="27"/>
      <c r="E139" s="87" t="s">
        <v>85</v>
      </c>
      <c r="F139" s="201"/>
      <c r="G139" s="88"/>
    </row>
    <row r="140" spans="1:9" ht="18" customHeight="1">
      <c r="A140" s="630"/>
      <c r="B140" s="33"/>
      <c r="C140" s="34"/>
      <c r="D140" s="33"/>
      <c r="E140" s="93"/>
      <c r="F140" s="299"/>
      <c r="G140" s="88"/>
    </row>
    <row r="141" spans="1:9" ht="18" customHeight="1">
      <c r="A141" s="635"/>
      <c r="B141" s="33"/>
      <c r="C141" s="34"/>
      <c r="D141" s="33"/>
      <c r="E141" s="93"/>
      <c r="F141" s="299"/>
      <c r="G141" s="88"/>
    </row>
    <row r="142" spans="1:9" ht="18" customHeight="1">
      <c r="A142" s="635"/>
      <c r="B142" s="33"/>
      <c r="C142" s="34"/>
      <c r="D142" s="33"/>
      <c r="E142" s="93"/>
      <c r="F142" s="299"/>
      <c r="G142" s="88"/>
    </row>
    <row r="143" spans="1:9" ht="18" customHeight="1">
      <c r="A143" s="635"/>
      <c r="B143" s="33"/>
      <c r="C143" s="34"/>
      <c r="D143" s="33"/>
      <c r="E143" s="93"/>
      <c r="F143" s="299"/>
      <c r="G143" s="88"/>
    </row>
    <row r="144" spans="1:9" ht="18" customHeight="1">
      <c r="A144" s="635"/>
      <c r="B144" s="33"/>
      <c r="C144" s="34"/>
      <c r="D144" s="33"/>
      <c r="E144" s="93"/>
      <c r="F144" s="299"/>
      <c r="G144" s="88"/>
    </row>
    <row r="145" spans="1:9" ht="18" customHeight="1">
      <c r="A145" s="635"/>
      <c r="B145" s="33"/>
      <c r="C145" s="34"/>
      <c r="D145" s="33"/>
      <c r="E145" s="93"/>
      <c r="F145" s="299"/>
      <c r="G145" s="88"/>
    </row>
    <row r="146" spans="1:9" ht="18" customHeight="1">
      <c r="A146" s="635"/>
      <c r="B146" s="33"/>
      <c r="C146" s="34"/>
      <c r="D146" s="33"/>
      <c r="E146" s="93"/>
      <c r="F146" s="299"/>
      <c r="G146" s="88"/>
    </row>
    <row r="147" spans="1:9" ht="18" customHeight="1">
      <c r="A147" s="635"/>
      <c r="B147" s="33"/>
      <c r="C147" s="34"/>
      <c r="D147" s="33"/>
      <c r="E147" s="93"/>
      <c r="F147" s="299"/>
      <c r="G147" s="88"/>
    </row>
    <row r="148" spans="1:9" ht="18" customHeight="1">
      <c r="A148" s="635"/>
      <c r="B148" s="33"/>
      <c r="C148" s="34"/>
      <c r="D148" s="33"/>
      <c r="E148" s="93"/>
      <c r="F148" s="299"/>
      <c r="G148" s="88"/>
    </row>
    <row r="149" spans="1:9" ht="18" customHeight="1">
      <c r="A149" s="635"/>
      <c r="B149" s="33"/>
      <c r="C149" s="34"/>
      <c r="D149" s="33"/>
      <c r="E149" s="93"/>
      <c r="F149" s="299"/>
      <c r="G149" s="88"/>
    </row>
    <row r="150" spans="1:9" ht="18" customHeight="1">
      <c r="A150" s="635"/>
      <c r="B150" s="33"/>
      <c r="C150" s="34"/>
      <c r="D150" s="33"/>
      <c r="E150" s="93"/>
      <c r="F150" s="299"/>
      <c r="G150" s="88"/>
    </row>
    <row r="151" spans="1:9" ht="18" customHeight="1">
      <c r="A151" s="635"/>
      <c r="B151" s="33"/>
      <c r="C151" s="34"/>
      <c r="D151" s="33"/>
      <c r="E151" s="93"/>
      <c r="F151" s="299"/>
      <c r="G151" s="88"/>
    </row>
    <row r="152" spans="1:9" ht="18" customHeight="1">
      <c r="A152" s="635"/>
      <c r="B152" s="33"/>
      <c r="C152" s="34"/>
      <c r="D152" s="33"/>
      <c r="E152" s="93"/>
      <c r="F152" s="299"/>
      <c r="G152" s="88"/>
    </row>
    <row r="153" spans="1:9" ht="18" customHeight="1">
      <c r="A153" s="635"/>
      <c r="B153" s="33"/>
      <c r="C153" s="34"/>
      <c r="D153" s="33"/>
      <c r="E153" s="93"/>
      <c r="F153" s="299"/>
      <c r="G153" s="88"/>
    </row>
    <row r="154" spans="1:9" ht="18" customHeight="1">
      <c r="A154" s="635"/>
      <c r="B154" s="33"/>
      <c r="C154" s="34"/>
      <c r="D154" s="33"/>
      <c r="E154" s="93"/>
      <c r="F154" s="299"/>
      <c r="G154" s="88"/>
    </row>
    <row r="155" spans="1:9" ht="18" customHeight="1">
      <c r="A155" s="635"/>
      <c r="B155" s="33"/>
      <c r="C155" s="34"/>
      <c r="D155" s="33"/>
      <c r="E155" s="93"/>
      <c r="F155" s="299"/>
      <c r="G155" s="88"/>
    </row>
    <row r="156" spans="1:9" ht="18" customHeight="1">
      <c r="A156" s="635"/>
      <c r="B156" s="33"/>
      <c r="C156" s="34"/>
      <c r="D156" s="33"/>
      <c r="E156" s="93"/>
      <c r="F156" s="299"/>
      <c r="G156" s="88"/>
    </row>
    <row r="157" spans="1:9" s="15" customFormat="1" ht="45" customHeight="1">
      <c r="A157" s="704" t="s">
        <v>5365</v>
      </c>
      <c r="B157" s="691"/>
      <c r="C157" s="705"/>
      <c r="D157" s="705"/>
      <c r="E157" s="705"/>
      <c r="F157" s="705"/>
      <c r="G157" s="705"/>
    </row>
    <row r="158" spans="1:9" s="10" customFormat="1" ht="21.95" customHeight="1">
      <c r="A158" s="731" t="s">
        <v>1579</v>
      </c>
      <c r="B158" s="731"/>
      <c r="C158" s="731"/>
      <c r="D158" s="731"/>
      <c r="E158" s="731"/>
      <c r="F158" s="731"/>
      <c r="G158" s="731"/>
    </row>
    <row r="159" spans="1:9" s="10" customFormat="1" ht="32.1" customHeight="1">
      <c r="A159" s="732" t="s">
        <v>5681</v>
      </c>
      <c r="B159" s="732"/>
      <c r="C159" s="732"/>
      <c r="D159" s="732"/>
      <c r="E159" s="732"/>
      <c r="F159" s="732"/>
      <c r="G159" s="732"/>
    </row>
    <row r="160" spans="1:9" ht="15" customHeight="1">
      <c r="A160" s="6"/>
      <c r="B160" s="6"/>
      <c r="C160" s="6"/>
      <c r="D160" s="6"/>
      <c r="E160" s="6"/>
      <c r="F160" s="179"/>
      <c r="G160" s="202" t="s">
        <v>5677</v>
      </c>
      <c r="H160" s="88" t="s">
        <v>5682</v>
      </c>
      <c r="I160" s="96"/>
    </row>
    <row r="161" spans="1:8" s="8" customFormat="1" ht="21.95" customHeight="1">
      <c r="A161" s="195" t="s">
        <v>20</v>
      </c>
      <c r="B161" s="599" t="s">
        <v>5</v>
      </c>
      <c r="C161" s="694" t="s">
        <v>23</v>
      </c>
      <c r="D161" s="695"/>
      <c r="E161" s="195" t="s">
        <v>24</v>
      </c>
      <c r="F161" s="195" t="s">
        <v>25</v>
      </c>
      <c r="G161" s="195" t="s">
        <v>26</v>
      </c>
      <c r="H161" s="602" t="s">
        <v>5339</v>
      </c>
    </row>
    <row r="162" spans="1:8" s="8" customFormat="1" ht="18" customHeight="1">
      <c r="A162" s="195"/>
      <c r="B162" s="694" t="s">
        <v>2</v>
      </c>
      <c r="C162" s="728"/>
      <c r="D162" s="600">
        <f>A170</f>
        <v>8</v>
      </c>
      <c r="E162" s="42"/>
      <c r="F162" s="42"/>
      <c r="G162" s="196"/>
      <c r="H162" s="195"/>
    </row>
    <row r="163" spans="1:8" s="10" customFormat="1" ht="17.100000000000001" customHeight="1">
      <c r="A163" s="43">
        <v>1</v>
      </c>
      <c r="B163" s="86" t="s">
        <v>5395</v>
      </c>
      <c r="C163" s="668" t="s">
        <v>5396</v>
      </c>
      <c r="D163" s="669" t="s">
        <v>139</v>
      </c>
      <c r="E163" s="92" t="s">
        <v>1372</v>
      </c>
      <c r="F163" s="66" t="s">
        <v>3393</v>
      </c>
      <c r="G163" s="44" t="s">
        <v>5400</v>
      </c>
      <c r="H163" s="36" t="s">
        <v>254</v>
      </c>
    </row>
    <row r="164" spans="1:8" s="10" customFormat="1" ht="17.100000000000001" customHeight="1">
      <c r="A164" s="43">
        <v>2</v>
      </c>
      <c r="B164" s="86" t="s">
        <v>5397</v>
      </c>
      <c r="C164" s="229" t="s">
        <v>2805</v>
      </c>
      <c r="D164" s="230" t="s">
        <v>184</v>
      </c>
      <c r="E164" s="92" t="s">
        <v>1372</v>
      </c>
      <c r="F164" s="66" t="s">
        <v>3393</v>
      </c>
      <c r="G164" s="143" t="s">
        <v>1</v>
      </c>
      <c r="H164" s="36" t="s">
        <v>254</v>
      </c>
    </row>
    <row r="165" spans="1:8" s="10" customFormat="1" ht="17.100000000000001" customHeight="1">
      <c r="A165" s="43">
        <v>3</v>
      </c>
      <c r="B165" s="86" t="s">
        <v>5398</v>
      </c>
      <c r="C165" s="229" t="s">
        <v>5399</v>
      </c>
      <c r="D165" s="230" t="s">
        <v>59</v>
      </c>
      <c r="E165" s="92" t="s">
        <v>1372</v>
      </c>
      <c r="F165" s="66" t="s">
        <v>3393</v>
      </c>
      <c r="G165" s="143" t="s">
        <v>1</v>
      </c>
      <c r="H165" s="36" t="s">
        <v>254</v>
      </c>
    </row>
    <row r="166" spans="1:8" s="10" customFormat="1" ht="17.100000000000001" customHeight="1">
      <c r="A166" s="43">
        <v>4</v>
      </c>
      <c r="B166" s="49" t="s">
        <v>5401</v>
      </c>
      <c r="C166" s="231" t="s">
        <v>177</v>
      </c>
      <c r="D166" s="232" t="s">
        <v>152</v>
      </c>
      <c r="E166" s="41" t="s">
        <v>1384</v>
      </c>
      <c r="F166" s="66" t="s">
        <v>5406</v>
      </c>
      <c r="G166" s="143" t="s">
        <v>1</v>
      </c>
      <c r="H166" s="36" t="s">
        <v>254</v>
      </c>
    </row>
    <row r="167" spans="1:8" s="10" customFormat="1" ht="17.100000000000001" customHeight="1">
      <c r="A167" s="43">
        <v>5</v>
      </c>
      <c r="B167" s="49" t="s">
        <v>5402</v>
      </c>
      <c r="C167" s="82" t="s">
        <v>1403</v>
      </c>
      <c r="D167" s="83" t="s">
        <v>1257</v>
      </c>
      <c r="E167" s="41" t="s">
        <v>1384</v>
      </c>
      <c r="F167" s="66" t="s">
        <v>5406</v>
      </c>
      <c r="G167" s="143" t="s">
        <v>1</v>
      </c>
      <c r="H167" s="36" t="s">
        <v>254</v>
      </c>
    </row>
    <row r="168" spans="1:8" s="10" customFormat="1" ht="17.100000000000001" customHeight="1">
      <c r="A168" s="43">
        <v>6</v>
      </c>
      <c r="B168" s="49" t="s">
        <v>5403</v>
      </c>
      <c r="C168" s="82" t="s">
        <v>1924</v>
      </c>
      <c r="D168" s="83" t="s">
        <v>131</v>
      </c>
      <c r="E168" s="41" t="s">
        <v>1384</v>
      </c>
      <c r="F168" s="66" t="s">
        <v>5406</v>
      </c>
      <c r="G168" s="143" t="s">
        <v>1</v>
      </c>
      <c r="H168" s="36" t="s">
        <v>254</v>
      </c>
    </row>
    <row r="169" spans="1:8" s="10" customFormat="1" ht="17.100000000000001" customHeight="1">
      <c r="A169" s="43">
        <v>7</v>
      </c>
      <c r="B169" s="49" t="s">
        <v>5404</v>
      </c>
      <c r="C169" s="82" t="s">
        <v>103</v>
      </c>
      <c r="D169" s="83" t="s">
        <v>104</v>
      </c>
      <c r="E169" s="41" t="s">
        <v>1384</v>
      </c>
      <c r="F169" s="66" t="s">
        <v>5406</v>
      </c>
      <c r="G169" s="143" t="s">
        <v>1</v>
      </c>
      <c r="H169" s="36" t="s">
        <v>254</v>
      </c>
    </row>
    <row r="170" spans="1:8" s="10" customFormat="1" ht="17.100000000000001" customHeight="1">
      <c r="A170" s="43">
        <v>8</v>
      </c>
      <c r="B170" s="49" t="s">
        <v>5405</v>
      </c>
      <c r="C170" s="82" t="s">
        <v>434</v>
      </c>
      <c r="D170" s="83" t="s">
        <v>186</v>
      </c>
      <c r="E170" s="41" t="s">
        <v>1384</v>
      </c>
      <c r="F170" s="66" t="s">
        <v>5407</v>
      </c>
      <c r="G170" s="143" t="s">
        <v>1</v>
      </c>
      <c r="H170" s="36" t="s">
        <v>254</v>
      </c>
    </row>
    <row r="171" spans="1:8" s="8" customFormat="1" ht="18" customHeight="1">
      <c r="A171" s="43"/>
      <c r="B171" s="694" t="s">
        <v>3</v>
      </c>
      <c r="C171" s="728"/>
      <c r="D171" s="600">
        <f>A250</f>
        <v>79</v>
      </c>
      <c r="E171" s="42"/>
      <c r="F171" s="42"/>
      <c r="G171" s="196"/>
      <c r="H171" s="195"/>
    </row>
    <row r="172" spans="1:8" s="10" customFormat="1" ht="16.5" customHeight="1">
      <c r="A172" s="43">
        <v>1</v>
      </c>
      <c r="B172" s="49" t="s">
        <v>5617</v>
      </c>
      <c r="C172" s="231" t="s">
        <v>5618</v>
      </c>
      <c r="D172" s="232" t="s">
        <v>52</v>
      </c>
      <c r="E172" s="41" t="s">
        <v>5621</v>
      </c>
      <c r="F172" s="66" t="s">
        <v>1272</v>
      </c>
      <c r="G172" s="614"/>
      <c r="H172" s="36" t="s">
        <v>254</v>
      </c>
    </row>
    <row r="173" spans="1:8" s="10" customFormat="1" ht="16.5" customHeight="1">
      <c r="A173" s="43">
        <v>2</v>
      </c>
      <c r="B173" s="49" t="s">
        <v>5619</v>
      </c>
      <c r="C173" s="231" t="s">
        <v>5620</v>
      </c>
      <c r="D173" s="232" t="s">
        <v>409</v>
      </c>
      <c r="E173" s="41" t="s">
        <v>5621</v>
      </c>
      <c r="F173" s="66" t="s">
        <v>1272</v>
      </c>
      <c r="G173" s="614"/>
      <c r="H173" s="36" t="s">
        <v>254</v>
      </c>
    </row>
    <row r="174" spans="1:8" s="10" customFormat="1" ht="16.5" customHeight="1">
      <c r="A174" s="43">
        <v>3</v>
      </c>
      <c r="B174" s="49" t="s">
        <v>5408</v>
      </c>
      <c r="C174" s="231" t="s">
        <v>5409</v>
      </c>
      <c r="D174" s="232" t="s">
        <v>59</v>
      </c>
      <c r="E174" s="41" t="s">
        <v>2591</v>
      </c>
      <c r="F174" s="66" t="s">
        <v>5411</v>
      </c>
      <c r="G174" s="196" t="s">
        <v>5412</v>
      </c>
      <c r="H174" s="36" t="s">
        <v>254</v>
      </c>
    </row>
    <row r="175" spans="1:8" s="10" customFormat="1" ht="16.5" customHeight="1">
      <c r="A175" s="43">
        <v>4</v>
      </c>
      <c r="B175" s="49" t="s">
        <v>5410</v>
      </c>
      <c r="C175" s="231" t="s">
        <v>55</v>
      </c>
      <c r="D175" s="232" t="s">
        <v>41</v>
      </c>
      <c r="E175" s="41" t="s">
        <v>2591</v>
      </c>
      <c r="F175" s="66" t="s">
        <v>5411</v>
      </c>
      <c r="G175" s="435" t="s">
        <v>5413</v>
      </c>
      <c r="H175" s="36" t="s">
        <v>254</v>
      </c>
    </row>
    <row r="176" spans="1:8" s="10" customFormat="1" ht="16.5" customHeight="1">
      <c r="A176" s="43">
        <v>5</v>
      </c>
      <c r="B176" s="49" t="s">
        <v>5414</v>
      </c>
      <c r="C176" s="231" t="s">
        <v>5415</v>
      </c>
      <c r="D176" s="232" t="s">
        <v>11</v>
      </c>
      <c r="E176" s="41" t="s">
        <v>1127</v>
      </c>
      <c r="F176" s="66" t="s">
        <v>1272</v>
      </c>
      <c r="G176" s="196"/>
      <c r="H176" s="36" t="s">
        <v>254</v>
      </c>
    </row>
    <row r="177" spans="1:8" s="10" customFormat="1" ht="16.5" customHeight="1">
      <c r="A177" s="43">
        <v>6</v>
      </c>
      <c r="B177" s="49" t="s">
        <v>5416</v>
      </c>
      <c r="C177" s="231" t="s">
        <v>5093</v>
      </c>
      <c r="D177" s="232" t="s">
        <v>51</v>
      </c>
      <c r="E177" s="41" t="s">
        <v>1127</v>
      </c>
      <c r="F177" s="66" t="s">
        <v>3393</v>
      </c>
      <c r="G177" s="196"/>
      <c r="H177" s="36" t="s">
        <v>254</v>
      </c>
    </row>
    <row r="178" spans="1:8" s="10" customFormat="1" ht="16.5" customHeight="1">
      <c r="A178" s="43">
        <v>7</v>
      </c>
      <c r="B178" s="49" t="s">
        <v>5417</v>
      </c>
      <c r="C178" s="231" t="s">
        <v>37</v>
      </c>
      <c r="D178" s="232" t="s">
        <v>153</v>
      </c>
      <c r="E178" s="41" t="s">
        <v>1127</v>
      </c>
      <c r="F178" s="66" t="s">
        <v>1272</v>
      </c>
      <c r="G178" s="582"/>
      <c r="H178" s="36" t="s">
        <v>254</v>
      </c>
    </row>
    <row r="179" spans="1:8" s="10" customFormat="1" ht="16.5" customHeight="1">
      <c r="A179" s="43">
        <v>8</v>
      </c>
      <c r="B179" s="49" t="s">
        <v>5418</v>
      </c>
      <c r="C179" s="231" t="s">
        <v>130</v>
      </c>
      <c r="D179" s="232" t="s">
        <v>104</v>
      </c>
      <c r="E179" s="41" t="s">
        <v>1127</v>
      </c>
      <c r="F179" s="66" t="s">
        <v>1272</v>
      </c>
      <c r="G179" s="196"/>
      <c r="H179" s="36" t="s">
        <v>254</v>
      </c>
    </row>
    <row r="180" spans="1:8" s="10" customFormat="1" ht="16.5" customHeight="1">
      <c r="A180" s="43">
        <v>9</v>
      </c>
      <c r="B180" s="49" t="s">
        <v>5419</v>
      </c>
      <c r="C180" s="231" t="s">
        <v>5420</v>
      </c>
      <c r="D180" s="232" t="s">
        <v>302</v>
      </c>
      <c r="E180" s="41" t="s">
        <v>1127</v>
      </c>
      <c r="F180" s="66" t="s">
        <v>3393</v>
      </c>
      <c r="G180" s="196"/>
      <c r="H180" s="36" t="s">
        <v>254</v>
      </c>
    </row>
    <row r="181" spans="1:8" s="10" customFormat="1" ht="16.5" customHeight="1">
      <c r="A181" s="43">
        <v>10</v>
      </c>
      <c r="B181" s="49" t="s">
        <v>5421</v>
      </c>
      <c r="C181" s="231" t="s">
        <v>162</v>
      </c>
      <c r="D181" s="232" t="s">
        <v>171</v>
      </c>
      <c r="E181" s="41" t="s">
        <v>1130</v>
      </c>
      <c r="F181" s="66" t="s">
        <v>5425</v>
      </c>
      <c r="G181" s="196"/>
      <c r="H181" s="36" t="s">
        <v>254</v>
      </c>
    </row>
    <row r="182" spans="1:8" s="10" customFormat="1" ht="16.5" customHeight="1">
      <c r="A182" s="43">
        <v>11</v>
      </c>
      <c r="B182" s="49" t="s">
        <v>5422</v>
      </c>
      <c r="C182" s="231" t="s">
        <v>156</v>
      </c>
      <c r="D182" s="232" t="s">
        <v>41</v>
      </c>
      <c r="E182" s="41" t="s">
        <v>1130</v>
      </c>
      <c r="F182" s="66" t="s">
        <v>5425</v>
      </c>
      <c r="G182" s="196"/>
      <c r="H182" s="36" t="s">
        <v>254</v>
      </c>
    </row>
    <row r="183" spans="1:8" s="10" customFormat="1" ht="16.5" customHeight="1">
      <c r="A183" s="43">
        <v>12</v>
      </c>
      <c r="B183" s="49" t="s">
        <v>5423</v>
      </c>
      <c r="C183" s="231" t="s">
        <v>5424</v>
      </c>
      <c r="D183" s="232" t="s">
        <v>3137</v>
      </c>
      <c r="E183" s="41" t="s">
        <v>1130</v>
      </c>
      <c r="F183" s="66" t="s">
        <v>5425</v>
      </c>
      <c r="G183" s="582"/>
      <c r="H183" s="36" t="s">
        <v>254</v>
      </c>
    </row>
    <row r="184" spans="1:8" s="10" customFormat="1" ht="16.5" customHeight="1">
      <c r="A184" s="43">
        <v>13</v>
      </c>
      <c r="B184" s="49" t="s">
        <v>5485</v>
      </c>
      <c r="C184" s="231" t="s">
        <v>5486</v>
      </c>
      <c r="D184" s="232" t="s">
        <v>124</v>
      </c>
      <c r="E184" s="41" t="s">
        <v>4832</v>
      </c>
      <c r="F184" s="66" t="s">
        <v>3800</v>
      </c>
      <c r="G184" s="582"/>
      <c r="H184" s="36" t="s">
        <v>254</v>
      </c>
    </row>
    <row r="185" spans="1:8" s="10" customFormat="1" ht="16.5" customHeight="1">
      <c r="A185" s="43">
        <v>14</v>
      </c>
      <c r="B185" s="49" t="s">
        <v>5487</v>
      </c>
      <c r="C185" s="231" t="s">
        <v>54</v>
      </c>
      <c r="D185" s="232" t="s">
        <v>153</v>
      </c>
      <c r="E185" s="41" t="s">
        <v>4832</v>
      </c>
      <c r="F185" s="66" t="s">
        <v>3800</v>
      </c>
      <c r="G185" s="582"/>
      <c r="H185" s="36" t="s">
        <v>254</v>
      </c>
    </row>
    <row r="186" spans="1:8" s="10" customFormat="1" ht="16.5" customHeight="1">
      <c r="A186" s="43">
        <v>15</v>
      </c>
      <c r="B186" s="49" t="s">
        <v>5488</v>
      </c>
      <c r="C186" s="231" t="s">
        <v>3101</v>
      </c>
      <c r="D186" s="232" t="s">
        <v>87</v>
      </c>
      <c r="E186" s="41" t="s">
        <v>4832</v>
      </c>
      <c r="F186" s="66" t="s">
        <v>3800</v>
      </c>
      <c r="G186" s="582"/>
      <c r="H186" s="36" t="s">
        <v>254</v>
      </c>
    </row>
    <row r="187" spans="1:8" s="10" customFormat="1" ht="16.5" customHeight="1">
      <c r="A187" s="43">
        <v>16</v>
      </c>
      <c r="B187" s="49" t="s">
        <v>5489</v>
      </c>
      <c r="C187" s="231" t="s">
        <v>151</v>
      </c>
      <c r="D187" s="232" t="s">
        <v>89</v>
      </c>
      <c r="E187" s="41" t="s">
        <v>4832</v>
      </c>
      <c r="F187" s="66" t="s">
        <v>3800</v>
      </c>
      <c r="G187" s="582"/>
      <c r="H187" s="36" t="s">
        <v>254</v>
      </c>
    </row>
    <row r="188" spans="1:8" s="10" customFormat="1" ht="16.5" customHeight="1">
      <c r="A188" s="43">
        <v>17</v>
      </c>
      <c r="B188" s="49" t="s">
        <v>5431</v>
      </c>
      <c r="C188" s="231" t="s">
        <v>5432</v>
      </c>
      <c r="D188" s="232" t="s">
        <v>404</v>
      </c>
      <c r="E188" s="41" t="s">
        <v>2801</v>
      </c>
      <c r="F188" s="66" t="s">
        <v>5438</v>
      </c>
      <c r="G188" s="196"/>
      <c r="H188" s="36" t="s">
        <v>254</v>
      </c>
    </row>
    <row r="189" spans="1:8" s="10" customFormat="1" ht="16.5" customHeight="1">
      <c r="A189" s="43">
        <v>18</v>
      </c>
      <c r="B189" s="49" t="s">
        <v>5426</v>
      </c>
      <c r="C189" s="231" t="s">
        <v>390</v>
      </c>
      <c r="D189" s="232" t="s">
        <v>5427</v>
      </c>
      <c r="E189" s="41" t="s">
        <v>2801</v>
      </c>
      <c r="F189" s="66" t="s">
        <v>5438</v>
      </c>
      <c r="G189" s="196"/>
      <c r="H189" s="36" t="s">
        <v>254</v>
      </c>
    </row>
    <row r="190" spans="1:8" s="10" customFormat="1" ht="16.5" customHeight="1">
      <c r="A190" s="43">
        <v>19</v>
      </c>
      <c r="B190" s="49" t="s">
        <v>5428</v>
      </c>
      <c r="C190" s="231" t="s">
        <v>5429</v>
      </c>
      <c r="D190" s="232" t="s">
        <v>5430</v>
      </c>
      <c r="E190" s="41" t="s">
        <v>2801</v>
      </c>
      <c r="F190" s="66" t="s">
        <v>5438</v>
      </c>
      <c r="G190" s="196"/>
      <c r="H190" s="36" t="s">
        <v>254</v>
      </c>
    </row>
    <row r="191" spans="1:8" s="10" customFormat="1" ht="16.5" customHeight="1">
      <c r="A191" s="43">
        <v>20</v>
      </c>
      <c r="B191" s="49" t="s">
        <v>5433</v>
      </c>
      <c r="C191" s="231" t="s">
        <v>5434</v>
      </c>
      <c r="D191" s="232" t="s">
        <v>1645</v>
      </c>
      <c r="E191" s="41" t="s">
        <v>2801</v>
      </c>
      <c r="F191" s="66" t="s">
        <v>5438</v>
      </c>
      <c r="G191" s="196"/>
      <c r="H191" s="36" t="s">
        <v>254</v>
      </c>
    </row>
    <row r="192" spans="1:8" s="10" customFormat="1" ht="16.5" customHeight="1">
      <c r="A192" s="43">
        <v>21</v>
      </c>
      <c r="B192" s="49" t="s">
        <v>5435</v>
      </c>
      <c r="C192" s="231" t="s">
        <v>130</v>
      </c>
      <c r="D192" s="232" t="s">
        <v>147</v>
      </c>
      <c r="E192" s="41" t="s">
        <v>2801</v>
      </c>
      <c r="F192" s="66" t="s">
        <v>5438</v>
      </c>
      <c r="G192" s="196"/>
      <c r="H192" s="36" t="s">
        <v>254</v>
      </c>
    </row>
    <row r="193" spans="1:8" s="10" customFormat="1" ht="16.5" customHeight="1">
      <c r="A193" s="43">
        <v>22</v>
      </c>
      <c r="B193" s="49" t="s">
        <v>5436</v>
      </c>
      <c r="C193" s="231" t="s">
        <v>5437</v>
      </c>
      <c r="D193" s="232" t="s">
        <v>41</v>
      </c>
      <c r="E193" s="41" t="s">
        <v>2801</v>
      </c>
      <c r="F193" s="66" t="s">
        <v>5438</v>
      </c>
      <c r="G193" s="196"/>
      <c r="H193" s="36" t="s">
        <v>254</v>
      </c>
    </row>
    <row r="194" spans="1:8" s="10" customFormat="1" ht="16.5" customHeight="1">
      <c r="A194" s="43">
        <v>23</v>
      </c>
      <c r="B194" s="49" t="s">
        <v>5490</v>
      </c>
      <c r="C194" s="82" t="s">
        <v>1828</v>
      </c>
      <c r="D194" s="83" t="s">
        <v>43</v>
      </c>
      <c r="E194" s="41" t="s">
        <v>4866</v>
      </c>
      <c r="F194" s="66" t="s">
        <v>1272</v>
      </c>
      <c r="G194" s="196"/>
      <c r="H194" s="36" t="s">
        <v>254</v>
      </c>
    </row>
    <row r="195" spans="1:8" s="10" customFormat="1" ht="16.5" customHeight="1">
      <c r="A195" s="43">
        <v>24</v>
      </c>
      <c r="B195" s="49" t="s">
        <v>5491</v>
      </c>
      <c r="C195" s="231" t="s">
        <v>855</v>
      </c>
      <c r="D195" s="232" t="s">
        <v>153</v>
      </c>
      <c r="E195" s="41" t="s">
        <v>4866</v>
      </c>
      <c r="F195" s="66" t="s">
        <v>1272</v>
      </c>
      <c r="G195" s="196"/>
      <c r="H195" s="36" t="s">
        <v>254</v>
      </c>
    </row>
    <row r="196" spans="1:8" s="10" customFormat="1" ht="16.5" customHeight="1">
      <c r="A196" s="43">
        <v>25</v>
      </c>
      <c r="B196" s="49" t="s">
        <v>5492</v>
      </c>
      <c r="C196" s="231" t="s">
        <v>156</v>
      </c>
      <c r="D196" s="232" t="s">
        <v>1890</v>
      </c>
      <c r="E196" s="41" t="s">
        <v>4866</v>
      </c>
      <c r="F196" s="66" t="s">
        <v>1272</v>
      </c>
      <c r="G196" s="196"/>
      <c r="H196" s="36" t="s">
        <v>254</v>
      </c>
    </row>
    <row r="197" spans="1:8" s="10" customFormat="1" ht="16.5" customHeight="1">
      <c r="A197" s="43">
        <v>26</v>
      </c>
      <c r="B197" s="49" t="s">
        <v>5493</v>
      </c>
      <c r="C197" s="231" t="s">
        <v>167</v>
      </c>
      <c r="D197" s="232" t="s">
        <v>81</v>
      </c>
      <c r="E197" s="41" t="s">
        <v>4866</v>
      </c>
      <c r="F197" s="66" t="s">
        <v>1272</v>
      </c>
      <c r="G197" s="196"/>
      <c r="H197" s="36" t="s">
        <v>254</v>
      </c>
    </row>
    <row r="198" spans="1:8" s="10" customFormat="1" ht="16.5" customHeight="1">
      <c r="A198" s="43">
        <v>27</v>
      </c>
      <c r="B198" s="49" t="s">
        <v>5439</v>
      </c>
      <c r="C198" s="231" t="s">
        <v>5440</v>
      </c>
      <c r="D198" s="232" t="s">
        <v>124</v>
      </c>
      <c r="E198" s="41" t="s">
        <v>4952</v>
      </c>
      <c r="F198" s="66" t="s">
        <v>3800</v>
      </c>
      <c r="G198" s="196"/>
      <c r="H198" s="36" t="s">
        <v>254</v>
      </c>
    </row>
    <row r="199" spans="1:8" s="10" customFormat="1" ht="16.5" customHeight="1">
      <c r="A199" s="43">
        <v>28</v>
      </c>
      <c r="B199" s="49" t="s">
        <v>5441</v>
      </c>
      <c r="C199" s="231" t="s">
        <v>5442</v>
      </c>
      <c r="D199" s="232" t="s">
        <v>87</v>
      </c>
      <c r="E199" s="41" t="s">
        <v>4952</v>
      </c>
      <c r="F199" s="66" t="s">
        <v>3800</v>
      </c>
      <c r="G199" s="582"/>
      <c r="H199" s="36" t="s">
        <v>254</v>
      </c>
    </row>
    <row r="200" spans="1:8" s="10" customFormat="1" ht="16.5" customHeight="1">
      <c r="A200" s="43">
        <v>29</v>
      </c>
      <c r="B200" s="49" t="s">
        <v>5443</v>
      </c>
      <c r="C200" s="231" t="s">
        <v>5444</v>
      </c>
      <c r="D200" s="232" t="s">
        <v>171</v>
      </c>
      <c r="E200" s="41" t="s">
        <v>4952</v>
      </c>
      <c r="F200" s="66" t="s">
        <v>3800</v>
      </c>
      <c r="G200" s="196"/>
      <c r="H200" s="36" t="s">
        <v>254</v>
      </c>
    </row>
    <row r="201" spans="1:8" s="10" customFormat="1" ht="16.5" customHeight="1">
      <c r="A201" s="43">
        <v>30</v>
      </c>
      <c r="B201" s="49" t="s">
        <v>5445</v>
      </c>
      <c r="C201" s="231" t="s">
        <v>185</v>
      </c>
      <c r="D201" s="232" t="s">
        <v>134</v>
      </c>
      <c r="E201" s="41" t="s">
        <v>4952</v>
      </c>
      <c r="F201" s="66" t="s">
        <v>3800</v>
      </c>
      <c r="G201" s="196"/>
      <c r="H201" s="36" t="s">
        <v>254</v>
      </c>
    </row>
    <row r="202" spans="1:8" s="10" customFormat="1" ht="16.5" customHeight="1">
      <c r="A202" s="43">
        <v>31</v>
      </c>
      <c r="B202" s="49" t="s">
        <v>5446</v>
      </c>
      <c r="C202" s="231" t="s">
        <v>5447</v>
      </c>
      <c r="D202" s="232" t="s">
        <v>3538</v>
      </c>
      <c r="E202" s="41" t="s">
        <v>4952</v>
      </c>
      <c r="F202" s="66" t="s">
        <v>3800</v>
      </c>
      <c r="G202" s="196"/>
      <c r="H202" s="36" t="s">
        <v>254</v>
      </c>
    </row>
    <row r="203" spans="1:8" s="10" customFormat="1" ht="16.5" customHeight="1">
      <c r="A203" s="43">
        <v>32</v>
      </c>
      <c r="B203" s="49" t="s">
        <v>5448</v>
      </c>
      <c r="C203" s="231" t="s">
        <v>39</v>
      </c>
      <c r="D203" s="232" t="s">
        <v>385</v>
      </c>
      <c r="E203" s="41" t="s">
        <v>4952</v>
      </c>
      <c r="F203" s="66" t="s">
        <v>3800</v>
      </c>
      <c r="G203" s="196"/>
      <c r="H203" s="36" t="s">
        <v>254</v>
      </c>
    </row>
    <row r="204" spans="1:8" s="10" customFormat="1" ht="16.5" customHeight="1">
      <c r="A204" s="43">
        <v>33</v>
      </c>
      <c r="B204" s="49" t="s">
        <v>5449</v>
      </c>
      <c r="C204" s="231" t="s">
        <v>54</v>
      </c>
      <c r="D204" s="232" t="s">
        <v>45</v>
      </c>
      <c r="E204" s="41" t="s">
        <v>4952</v>
      </c>
      <c r="F204" s="66" t="s">
        <v>3800</v>
      </c>
      <c r="G204" s="196"/>
      <c r="H204" s="36" t="s">
        <v>254</v>
      </c>
    </row>
    <row r="205" spans="1:8" s="10" customFormat="1" ht="16.5" customHeight="1">
      <c r="A205" s="43">
        <v>34</v>
      </c>
      <c r="B205" s="49" t="s">
        <v>5450</v>
      </c>
      <c r="C205" s="231" t="s">
        <v>3843</v>
      </c>
      <c r="D205" s="232" t="s">
        <v>70</v>
      </c>
      <c r="E205" s="41" t="s">
        <v>4878</v>
      </c>
      <c r="F205" s="66" t="s">
        <v>1272</v>
      </c>
      <c r="G205" s="196"/>
      <c r="H205" s="36" t="s">
        <v>254</v>
      </c>
    </row>
    <row r="206" spans="1:8" s="10" customFormat="1" ht="16.5" customHeight="1">
      <c r="A206" s="43">
        <v>35</v>
      </c>
      <c r="B206" s="49" t="s">
        <v>5451</v>
      </c>
      <c r="C206" s="231" t="s">
        <v>130</v>
      </c>
      <c r="D206" s="232" t="s">
        <v>70</v>
      </c>
      <c r="E206" s="41" t="s">
        <v>4878</v>
      </c>
      <c r="F206" s="66" t="s">
        <v>1272</v>
      </c>
      <c r="G206" s="196"/>
      <c r="H206" s="36" t="s">
        <v>254</v>
      </c>
    </row>
    <row r="207" spans="1:8" s="10" customFormat="1" ht="16.5" customHeight="1">
      <c r="A207" s="43">
        <v>36</v>
      </c>
      <c r="B207" s="49" t="s">
        <v>5452</v>
      </c>
      <c r="C207" s="231" t="s">
        <v>177</v>
      </c>
      <c r="D207" s="232" t="s">
        <v>1257</v>
      </c>
      <c r="E207" s="41" t="s">
        <v>4878</v>
      </c>
      <c r="F207" s="66" t="s">
        <v>1272</v>
      </c>
      <c r="G207" s="196"/>
      <c r="H207" s="36" t="s">
        <v>254</v>
      </c>
    </row>
    <row r="208" spans="1:8" s="10" customFormat="1" ht="16.5" customHeight="1">
      <c r="A208" s="43">
        <v>37</v>
      </c>
      <c r="B208" s="49" t="s">
        <v>5453</v>
      </c>
      <c r="C208" s="231" t="s">
        <v>3260</v>
      </c>
      <c r="D208" s="232" t="s">
        <v>8</v>
      </c>
      <c r="E208" s="41" t="s">
        <v>4878</v>
      </c>
      <c r="F208" s="66" t="s">
        <v>1272</v>
      </c>
      <c r="G208" s="196"/>
      <c r="H208" s="36" t="s">
        <v>254</v>
      </c>
    </row>
    <row r="209" spans="1:8" s="10" customFormat="1" ht="16.5" customHeight="1">
      <c r="A209" s="43">
        <v>38</v>
      </c>
      <c r="B209" s="49" t="s">
        <v>5454</v>
      </c>
      <c r="C209" s="231" t="s">
        <v>35</v>
      </c>
      <c r="D209" s="232" t="s">
        <v>169</v>
      </c>
      <c r="E209" s="41" t="s">
        <v>4878</v>
      </c>
      <c r="F209" s="66" t="s">
        <v>1272</v>
      </c>
      <c r="G209" s="196"/>
      <c r="H209" s="36" t="s">
        <v>254</v>
      </c>
    </row>
    <row r="210" spans="1:8" s="10" customFormat="1" ht="16.5" customHeight="1">
      <c r="A210" s="43">
        <v>39</v>
      </c>
      <c r="B210" s="49" t="s">
        <v>5455</v>
      </c>
      <c r="C210" s="231" t="s">
        <v>5456</v>
      </c>
      <c r="D210" s="232" t="s">
        <v>328</v>
      </c>
      <c r="E210" s="41" t="s">
        <v>4878</v>
      </c>
      <c r="F210" s="66" t="s">
        <v>1272</v>
      </c>
      <c r="G210" s="196"/>
      <c r="H210" s="36" t="s">
        <v>254</v>
      </c>
    </row>
    <row r="211" spans="1:8" s="10" customFormat="1" ht="16.5" customHeight="1">
      <c r="A211" s="43">
        <v>40</v>
      </c>
      <c r="B211" s="49" t="s">
        <v>5457</v>
      </c>
      <c r="C211" s="231" t="s">
        <v>5442</v>
      </c>
      <c r="D211" s="232" t="s">
        <v>160</v>
      </c>
      <c r="E211" s="41" t="s">
        <v>4903</v>
      </c>
      <c r="F211" s="66" t="s">
        <v>3393</v>
      </c>
      <c r="G211" s="196"/>
      <c r="H211" s="36" t="s">
        <v>254</v>
      </c>
    </row>
    <row r="212" spans="1:8" s="10" customFormat="1" ht="16.5" customHeight="1">
      <c r="A212" s="43">
        <v>41</v>
      </c>
      <c r="B212" s="49" t="s">
        <v>5458</v>
      </c>
      <c r="C212" s="231" t="s">
        <v>38</v>
      </c>
      <c r="D212" s="232" t="s">
        <v>137</v>
      </c>
      <c r="E212" s="41" t="s">
        <v>4903</v>
      </c>
      <c r="F212" s="66" t="s">
        <v>3393</v>
      </c>
      <c r="G212" s="196"/>
      <c r="H212" s="36" t="s">
        <v>254</v>
      </c>
    </row>
    <row r="213" spans="1:8" s="10" customFormat="1" ht="16.5" customHeight="1">
      <c r="A213" s="43">
        <v>42</v>
      </c>
      <c r="B213" s="49" t="s">
        <v>5459</v>
      </c>
      <c r="C213" s="231" t="s">
        <v>5460</v>
      </c>
      <c r="D213" s="232" t="s">
        <v>87</v>
      </c>
      <c r="E213" s="41" t="s">
        <v>4903</v>
      </c>
      <c r="F213" s="66" t="s">
        <v>3393</v>
      </c>
      <c r="G213" s="196"/>
      <c r="H213" s="36" t="s">
        <v>254</v>
      </c>
    </row>
    <row r="214" spans="1:8" s="10" customFormat="1" ht="16.5" customHeight="1">
      <c r="A214" s="43">
        <v>43</v>
      </c>
      <c r="B214" s="49" t="s">
        <v>5461</v>
      </c>
      <c r="C214" s="231" t="s">
        <v>151</v>
      </c>
      <c r="D214" s="232" t="s">
        <v>142</v>
      </c>
      <c r="E214" s="41" t="s">
        <v>4903</v>
      </c>
      <c r="F214" s="66" t="s">
        <v>3393</v>
      </c>
      <c r="G214" s="196"/>
      <c r="H214" s="36" t="s">
        <v>254</v>
      </c>
    </row>
    <row r="215" spans="1:8" s="10" customFormat="1" ht="16.5" customHeight="1">
      <c r="A215" s="43">
        <v>44</v>
      </c>
      <c r="B215" s="49" t="s">
        <v>5462</v>
      </c>
      <c r="C215" s="231" t="s">
        <v>5463</v>
      </c>
      <c r="D215" s="232" t="s">
        <v>5464</v>
      </c>
      <c r="E215" s="41" t="s">
        <v>4903</v>
      </c>
      <c r="F215" s="66" t="s">
        <v>3393</v>
      </c>
      <c r="G215" s="196"/>
      <c r="H215" s="36" t="s">
        <v>254</v>
      </c>
    </row>
    <row r="216" spans="1:8" s="10" customFormat="1" ht="16.5" customHeight="1">
      <c r="A216" s="43">
        <v>45</v>
      </c>
      <c r="B216" s="49" t="s">
        <v>5465</v>
      </c>
      <c r="C216" s="231" t="s">
        <v>5093</v>
      </c>
      <c r="D216" s="232" t="s">
        <v>6</v>
      </c>
      <c r="E216" s="41" t="s">
        <v>4903</v>
      </c>
      <c r="F216" s="66" t="s">
        <v>3393</v>
      </c>
      <c r="G216" s="196"/>
      <c r="H216" s="36" t="s">
        <v>254</v>
      </c>
    </row>
    <row r="217" spans="1:8" s="10" customFormat="1" ht="16.5" customHeight="1">
      <c r="A217" s="43">
        <v>46</v>
      </c>
      <c r="B217" s="49" t="s">
        <v>5466</v>
      </c>
      <c r="C217" s="231" t="s">
        <v>172</v>
      </c>
      <c r="D217" s="232" t="s">
        <v>69</v>
      </c>
      <c r="E217" s="41" t="s">
        <v>4903</v>
      </c>
      <c r="F217" s="66" t="s">
        <v>3393</v>
      </c>
      <c r="G217" s="582"/>
      <c r="H217" s="36" t="s">
        <v>254</v>
      </c>
    </row>
    <row r="218" spans="1:8" s="10" customFormat="1" ht="16.5" customHeight="1">
      <c r="A218" s="43">
        <v>47</v>
      </c>
      <c r="B218" s="49" t="s">
        <v>5698</v>
      </c>
      <c r="C218" s="231" t="s">
        <v>1591</v>
      </c>
      <c r="D218" s="232" t="s">
        <v>153</v>
      </c>
      <c r="E218" s="41" t="s">
        <v>3205</v>
      </c>
      <c r="F218" s="66" t="s">
        <v>1793</v>
      </c>
      <c r="G218" s="196"/>
      <c r="H218" s="36" t="s">
        <v>254</v>
      </c>
    </row>
    <row r="219" spans="1:8" s="10" customFormat="1" ht="16.5" customHeight="1">
      <c r="A219" s="43">
        <v>48</v>
      </c>
      <c r="B219" s="49" t="s">
        <v>5467</v>
      </c>
      <c r="C219" s="231" t="s">
        <v>143</v>
      </c>
      <c r="D219" s="232" t="s">
        <v>46</v>
      </c>
      <c r="E219" s="41" t="s">
        <v>4960</v>
      </c>
      <c r="F219" s="66" t="s">
        <v>5475</v>
      </c>
      <c r="G219" s="196"/>
      <c r="H219" s="36" t="s">
        <v>254</v>
      </c>
    </row>
    <row r="220" spans="1:8" s="10" customFormat="1" ht="16.5" customHeight="1">
      <c r="A220" s="43">
        <v>49</v>
      </c>
      <c r="B220" s="49" t="s">
        <v>5468</v>
      </c>
      <c r="C220" s="231" t="s">
        <v>5469</v>
      </c>
      <c r="D220" s="232" t="s">
        <v>152</v>
      </c>
      <c r="E220" s="41" t="s">
        <v>4960</v>
      </c>
      <c r="F220" s="66" t="s">
        <v>5475</v>
      </c>
      <c r="G220" s="196"/>
      <c r="H220" s="36" t="s">
        <v>254</v>
      </c>
    </row>
    <row r="221" spans="1:8" s="10" customFormat="1" ht="16.5" customHeight="1">
      <c r="A221" s="43">
        <v>50</v>
      </c>
      <c r="B221" s="49" t="s">
        <v>5470</v>
      </c>
      <c r="C221" s="231" t="s">
        <v>167</v>
      </c>
      <c r="D221" s="232" t="s">
        <v>166</v>
      </c>
      <c r="E221" s="41" t="s">
        <v>4960</v>
      </c>
      <c r="F221" s="66" t="s">
        <v>5475</v>
      </c>
      <c r="G221" s="196"/>
      <c r="H221" s="36" t="s">
        <v>254</v>
      </c>
    </row>
    <row r="222" spans="1:8" s="10" customFormat="1" ht="16.5" customHeight="1">
      <c r="A222" s="43">
        <v>51</v>
      </c>
      <c r="B222" s="49" t="s">
        <v>5471</v>
      </c>
      <c r="C222" s="231" t="s">
        <v>5472</v>
      </c>
      <c r="D222" s="232" t="s">
        <v>153</v>
      </c>
      <c r="E222" s="41" t="s">
        <v>4960</v>
      </c>
      <c r="F222" s="66" t="s">
        <v>5475</v>
      </c>
      <c r="G222" s="196"/>
      <c r="H222" s="36" t="s">
        <v>254</v>
      </c>
    </row>
    <row r="223" spans="1:8" s="10" customFormat="1" ht="16.5" customHeight="1">
      <c r="A223" s="43">
        <v>52</v>
      </c>
      <c r="B223" s="49" t="s">
        <v>5473</v>
      </c>
      <c r="C223" s="231" t="s">
        <v>1530</v>
      </c>
      <c r="D223" s="232" t="s">
        <v>133</v>
      </c>
      <c r="E223" s="41" t="s">
        <v>4960</v>
      </c>
      <c r="F223" s="66" t="s">
        <v>5475</v>
      </c>
      <c r="G223" s="582"/>
      <c r="H223" s="36" t="s">
        <v>254</v>
      </c>
    </row>
    <row r="224" spans="1:8" s="10" customFormat="1" ht="16.5" customHeight="1">
      <c r="A224" s="43">
        <v>53</v>
      </c>
      <c r="B224" s="49" t="s">
        <v>5474</v>
      </c>
      <c r="C224" s="231" t="s">
        <v>563</v>
      </c>
      <c r="D224" s="232" t="s">
        <v>171</v>
      </c>
      <c r="E224" s="41" t="s">
        <v>4960</v>
      </c>
      <c r="F224" s="66" t="s">
        <v>5475</v>
      </c>
      <c r="G224" s="196"/>
      <c r="H224" s="36" t="s">
        <v>254</v>
      </c>
    </row>
    <row r="225" spans="1:8" s="10" customFormat="1" ht="16.5" customHeight="1">
      <c r="A225" s="43">
        <v>54</v>
      </c>
      <c r="B225" s="49" t="s">
        <v>5494</v>
      </c>
      <c r="C225" s="231" t="s">
        <v>841</v>
      </c>
      <c r="D225" s="232" t="s">
        <v>132</v>
      </c>
      <c r="E225" s="41" t="s">
        <v>4920</v>
      </c>
      <c r="F225" s="66" t="s">
        <v>5438</v>
      </c>
      <c r="G225" s="196"/>
      <c r="H225" s="36" t="s">
        <v>254</v>
      </c>
    </row>
    <row r="226" spans="1:8" s="10" customFormat="1" ht="16.5" customHeight="1">
      <c r="A226" s="43">
        <v>55</v>
      </c>
      <c r="B226" s="49" t="s">
        <v>5495</v>
      </c>
      <c r="C226" s="231" t="s">
        <v>5496</v>
      </c>
      <c r="D226" s="232" t="s">
        <v>147</v>
      </c>
      <c r="E226" s="41" t="s">
        <v>4920</v>
      </c>
      <c r="F226" s="66" t="s">
        <v>5475</v>
      </c>
      <c r="G226" s="196"/>
      <c r="H226" s="36" t="s">
        <v>254</v>
      </c>
    </row>
    <row r="227" spans="1:8" s="10" customFormat="1" ht="16.5" customHeight="1">
      <c r="A227" s="43">
        <v>56</v>
      </c>
      <c r="B227" s="49" t="s">
        <v>5497</v>
      </c>
      <c r="C227" s="231" t="s">
        <v>5498</v>
      </c>
      <c r="D227" s="232" t="s">
        <v>4749</v>
      </c>
      <c r="E227" s="41" t="s">
        <v>4920</v>
      </c>
      <c r="F227" s="66" t="s">
        <v>5475</v>
      </c>
      <c r="G227" s="196"/>
      <c r="H227" s="36" t="s">
        <v>254</v>
      </c>
    </row>
    <row r="228" spans="1:8" s="10" customFormat="1" ht="16.5" customHeight="1">
      <c r="A228" s="43">
        <v>57</v>
      </c>
      <c r="B228" s="49" t="s">
        <v>5476</v>
      </c>
      <c r="C228" s="231" t="s">
        <v>5477</v>
      </c>
      <c r="D228" s="232" t="s">
        <v>132</v>
      </c>
      <c r="E228" s="41" t="s">
        <v>5478</v>
      </c>
      <c r="F228" s="66" t="s">
        <v>1558</v>
      </c>
      <c r="G228" s="196"/>
      <c r="H228" s="36" t="s">
        <v>254</v>
      </c>
    </row>
    <row r="229" spans="1:8" s="10" customFormat="1" ht="16.5" customHeight="1">
      <c r="A229" s="43">
        <v>58</v>
      </c>
      <c r="B229" s="49" t="s">
        <v>5502</v>
      </c>
      <c r="C229" s="231" t="s">
        <v>5503</v>
      </c>
      <c r="D229" s="232" t="s">
        <v>5504</v>
      </c>
      <c r="E229" s="41" t="s">
        <v>5160</v>
      </c>
      <c r="F229" s="66" t="s">
        <v>1272</v>
      </c>
      <c r="G229" s="196"/>
      <c r="H229" s="36" t="s">
        <v>254</v>
      </c>
    </row>
    <row r="230" spans="1:8" s="10" customFormat="1" ht="16.5" customHeight="1">
      <c r="A230" s="43">
        <v>59</v>
      </c>
      <c r="B230" s="49" t="s">
        <v>5505</v>
      </c>
      <c r="C230" s="231" t="s">
        <v>5506</v>
      </c>
      <c r="D230" s="232" t="s">
        <v>164</v>
      </c>
      <c r="E230" s="41" t="s">
        <v>5160</v>
      </c>
      <c r="F230" s="66" t="s">
        <v>1272</v>
      </c>
      <c r="G230" s="196"/>
      <c r="H230" s="36" t="s">
        <v>254</v>
      </c>
    </row>
    <row r="231" spans="1:8" s="10" customFormat="1" ht="16.5" customHeight="1">
      <c r="A231" s="43">
        <v>60</v>
      </c>
      <c r="B231" s="49" t="s">
        <v>5507</v>
      </c>
      <c r="C231" s="231" t="s">
        <v>931</v>
      </c>
      <c r="D231" s="232" t="s">
        <v>132</v>
      </c>
      <c r="E231" s="41" t="s">
        <v>5160</v>
      </c>
      <c r="F231" s="66" t="s">
        <v>1272</v>
      </c>
      <c r="G231" s="196"/>
      <c r="H231" s="36" t="s">
        <v>254</v>
      </c>
    </row>
    <row r="232" spans="1:8" s="10" customFormat="1" ht="16.5" customHeight="1">
      <c r="A232" s="43">
        <v>61</v>
      </c>
      <c r="B232" s="49" t="s">
        <v>5508</v>
      </c>
      <c r="C232" s="231" t="s">
        <v>5509</v>
      </c>
      <c r="D232" s="232" t="s">
        <v>51</v>
      </c>
      <c r="E232" s="41" t="s">
        <v>5160</v>
      </c>
      <c r="F232" s="66" t="s">
        <v>1272</v>
      </c>
      <c r="G232" s="196"/>
      <c r="H232" s="36" t="s">
        <v>254</v>
      </c>
    </row>
    <row r="233" spans="1:8" s="10" customFormat="1" ht="16.5" customHeight="1">
      <c r="A233" s="43">
        <v>62</v>
      </c>
      <c r="B233" s="49" t="s">
        <v>5510</v>
      </c>
      <c r="C233" s="231" t="s">
        <v>3763</v>
      </c>
      <c r="D233" s="232" t="s">
        <v>70</v>
      </c>
      <c r="E233" s="41" t="s">
        <v>5160</v>
      </c>
      <c r="F233" s="66" t="s">
        <v>1272</v>
      </c>
      <c r="G233" s="196"/>
      <c r="H233" s="36" t="s">
        <v>254</v>
      </c>
    </row>
    <row r="234" spans="1:8" s="10" customFormat="1" ht="16.5" customHeight="1">
      <c r="A234" s="43">
        <v>63</v>
      </c>
      <c r="B234" s="86" t="s">
        <v>5511</v>
      </c>
      <c r="C234" s="231" t="s">
        <v>437</v>
      </c>
      <c r="D234" s="232" t="s">
        <v>115</v>
      </c>
      <c r="E234" s="41" t="s">
        <v>5160</v>
      </c>
      <c r="F234" s="66" t="s">
        <v>1272</v>
      </c>
      <c r="G234" s="196"/>
      <c r="H234" s="36" t="s">
        <v>254</v>
      </c>
    </row>
    <row r="235" spans="1:8" s="10" customFormat="1" ht="16.5" customHeight="1">
      <c r="A235" s="43">
        <v>64</v>
      </c>
      <c r="B235" s="49" t="s">
        <v>5512</v>
      </c>
      <c r="C235" s="231" t="s">
        <v>5513</v>
      </c>
      <c r="D235" s="232" t="s">
        <v>9</v>
      </c>
      <c r="E235" s="41" t="s">
        <v>5160</v>
      </c>
      <c r="F235" s="66" t="s">
        <v>1272</v>
      </c>
      <c r="G235" s="196"/>
      <c r="H235" s="36" t="s">
        <v>254</v>
      </c>
    </row>
    <row r="236" spans="1:8" s="10" customFormat="1" ht="16.5" customHeight="1">
      <c r="A236" s="43">
        <v>65</v>
      </c>
      <c r="B236" s="86" t="s">
        <v>5514</v>
      </c>
      <c r="C236" s="231" t="s">
        <v>5515</v>
      </c>
      <c r="D236" s="232" t="s">
        <v>127</v>
      </c>
      <c r="E236" s="41" t="s">
        <v>5160</v>
      </c>
      <c r="F236" s="66" t="s">
        <v>1272</v>
      </c>
      <c r="G236" s="196"/>
      <c r="H236" s="36" t="s">
        <v>254</v>
      </c>
    </row>
    <row r="237" spans="1:8" s="10" customFormat="1" ht="16.5" customHeight="1">
      <c r="A237" s="43">
        <v>66</v>
      </c>
      <c r="B237" s="49" t="s">
        <v>5529</v>
      </c>
      <c r="C237" s="231" t="s">
        <v>114</v>
      </c>
      <c r="D237" s="232" t="s">
        <v>127</v>
      </c>
      <c r="E237" s="41" t="s">
        <v>5160</v>
      </c>
      <c r="F237" s="66" t="s">
        <v>1272</v>
      </c>
      <c r="G237" s="196"/>
      <c r="H237" s="36" t="s">
        <v>254</v>
      </c>
    </row>
    <row r="238" spans="1:8" s="10" customFormat="1" ht="16.5" customHeight="1">
      <c r="A238" s="43">
        <v>67</v>
      </c>
      <c r="B238" s="49" t="s">
        <v>5516</v>
      </c>
      <c r="C238" s="231" t="s">
        <v>3733</v>
      </c>
      <c r="D238" s="232" t="s">
        <v>59</v>
      </c>
      <c r="E238" s="41" t="s">
        <v>5160</v>
      </c>
      <c r="F238" s="66" t="s">
        <v>1272</v>
      </c>
      <c r="G238" s="196"/>
      <c r="H238" s="36" t="s">
        <v>254</v>
      </c>
    </row>
    <row r="239" spans="1:8" s="10" customFormat="1" ht="16.5" customHeight="1">
      <c r="A239" s="43">
        <v>68</v>
      </c>
      <c r="B239" s="49" t="s">
        <v>5517</v>
      </c>
      <c r="C239" s="231" t="s">
        <v>154</v>
      </c>
      <c r="D239" s="232" t="s">
        <v>67</v>
      </c>
      <c r="E239" s="41" t="s">
        <v>5160</v>
      </c>
      <c r="F239" s="66" t="s">
        <v>1272</v>
      </c>
      <c r="G239" s="196"/>
      <c r="H239" s="36" t="s">
        <v>254</v>
      </c>
    </row>
    <row r="240" spans="1:8" s="10" customFormat="1" ht="16.5" customHeight="1">
      <c r="A240" s="43">
        <v>69</v>
      </c>
      <c r="B240" s="49" t="s">
        <v>5518</v>
      </c>
      <c r="C240" s="231" t="s">
        <v>5519</v>
      </c>
      <c r="D240" s="232" t="s">
        <v>134</v>
      </c>
      <c r="E240" s="41" t="s">
        <v>5160</v>
      </c>
      <c r="F240" s="66" t="s">
        <v>1272</v>
      </c>
      <c r="G240" s="196"/>
      <c r="H240" s="36" t="s">
        <v>254</v>
      </c>
    </row>
    <row r="241" spans="1:9" s="10" customFormat="1" ht="16.5" customHeight="1">
      <c r="A241" s="43">
        <v>70</v>
      </c>
      <c r="B241" s="86" t="s">
        <v>5520</v>
      </c>
      <c r="C241" s="231" t="s">
        <v>5521</v>
      </c>
      <c r="D241" s="232" t="s">
        <v>13</v>
      </c>
      <c r="E241" s="41" t="s">
        <v>5160</v>
      </c>
      <c r="F241" s="66" t="s">
        <v>1272</v>
      </c>
      <c r="G241" s="196"/>
      <c r="H241" s="36" t="s">
        <v>254</v>
      </c>
    </row>
    <row r="242" spans="1:9" s="10" customFormat="1" ht="16.5" customHeight="1">
      <c r="A242" s="43">
        <v>71</v>
      </c>
      <c r="B242" s="49" t="s">
        <v>5522</v>
      </c>
      <c r="C242" s="231" t="s">
        <v>398</v>
      </c>
      <c r="D242" s="232" t="s">
        <v>5523</v>
      </c>
      <c r="E242" s="41" t="s">
        <v>5160</v>
      </c>
      <c r="F242" s="66" t="s">
        <v>1272</v>
      </c>
      <c r="G242" s="196"/>
      <c r="H242" s="36" t="s">
        <v>254</v>
      </c>
    </row>
    <row r="243" spans="1:9" s="10" customFormat="1" ht="16.5" customHeight="1">
      <c r="A243" s="43">
        <v>72</v>
      </c>
      <c r="B243" s="49" t="s">
        <v>5524</v>
      </c>
      <c r="C243" s="231" t="s">
        <v>5525</v>
      </c>
      <c r="D243" s="232" t="s">
        <v>144</v>
      </c>
      <c r="E243" s="41" t="s">
        <v>5160</v>
      </c>
      <c r="F243" s="66" t="s">
        <v>1272</v>
      </c>
      <c r="G243" s="196"/>
      <c r="H243" s="36" t="s">
        <v>254</v>
      </c>
    </row>
    <row r="244" spans="1:9" s="10" customFormat="1" ht="16.5" customHeight="1">
      <c r="A244" s="43">
        <v>73</v>
      </c>
      <c r="B244" s="49" t="s">
        <v>5526</v>
      </c>
      <c r="C244" s="231" t="s">
        <v>44</v>
      </c>
      <c r="D244" s="232" t="s">
        <v>94</v>
      </c>
      <c r="E244" s="41" t="s">
        <v>5160</v>
      </c>
      <c r="F244" s="66" t="s">
        <v>1272</v>
      </c>
      <c r="G244" s="196"/>
      <c r="H244" s="36" t="s">
        <v>254</v>
      </c>
    </row>
    <row r="245" spans="1:9" s="10" customFormat="1" ht="16.5" customHeight="1">
      <c r="A245" s="43">
        <v>74</v>
      </c>
      <c r="B245" s="49" t="s">
        <v>5527</v>
      </c>
      <c r="C245" s="231" t="s">
        <v>4570</v>
      </c>
      <c r="D245" s="232" t="s">
        <v>75</v>
      </c>
      <c r="E245" s="41" t="s">
        <v>5160</v>
      </c>
      <c r="F245" s="66" t="s">
        <v>1272</v>
      </c>
      <c r="G245" s="196"/>
      <c r="H245" s="36" t="s">
        <v>254</v>
      </c>
    </row>
    <row r="246" spans="1:9" s="10" customFormat="1" ht="16.5" customHeight="1">
      <c r="A246" s="43">
        <v>75</v>
      </c>
      <c r="B246" s="86" t="s">
        <v>5528</v>
      </c>
      <c r="C246" s="231" t="s">
        <v>110</v>
      </c>
      <c r="D246" s="232" t="s">
        <v>64</v>
      </c>
      <c r="E246" s="41" t="s">
        <v>5160</v>
      </c>
      <c r="F246" s="66" t="s">
        <v>1272</v>
      </c>
      <c r="G246" s="196"/>
      <c r="H246" s="36" t="s">
        <v>254</v>
      </c>
    </row>
    <row r="247" spans="1:9" s="10" customFormat="1" ht="16.5" customHeight="1">
      <c r="A247" s="43">
        <v>76</v>
      </c>
      <c r="B247" s="49" t="s">
        <v>5479</v>
      </c>
      <c r="C247" s="231" t="s">
        <v>5480</v>
      </c>
      <c r="D247" s="232" t="s">
        <v>801</v>
      </c>
      <c r="E247" s="41" t="s">
        <v>2653</v>
      </c>
      <c r="F247" s="66" t="s">
        <v>2802</v>
      </c>
      <c r="G247" s="196"/>
      <c r="H247" s="36" t="s">
        <v>254</v>
      </c>
    </row>
    <row r="248" spans="1:9" s="10" customFormat="1" ht="16.5" customHeight="1">
      <c r="A248" s="43">
        <v>77</v>
      </c>
      <c r="B248" s="86" t="s">
        <v>5481</v>
      </c>
      <c r="C248" s="231" t="s">
        <v>167</v>
      </c>
      <c r="D248" s="232" t="s">
        <v>202</v>
      </c>
      <c r="E248" s="41" t="s">
        <v>2653</v>
      </c>
      <c r="F248" s="66" t="s">
        <v>2802</v>
      </c>
      <c r="G248" s="196"/>
      <c r="H248" s="36" t="s">
        <v>254</v>
      </c>
    </row>
    <row r="249" spans="1:9" s="10" customFormat="1" ht="16.5" customHeight="1">
      <c r="A249" s="43">
        <v>78</v>
      </c>
      <c r="B249" s="49" t="s">
        <v>5482</v>
      </c>
      <c r="C249" s="231" t="s">
        <v>2581</v>
      </c>
      <c r="D249" s="232" t="s">
        <v>127</v>
      </c>
      <c r="E249" s="41" t="s">
        <v>2653</v>
      </c>
      <c r="F249" s="66" t="s">
        <v>2802</v>
      </c>
      <c r="G249" s="196"/>
      <c r="H249" s="36" t="s">
        <v>254</v>
      </c>
    </row>
    <row r="250" spans="1:9" s="10" customFormat="1" ht="16.5" customHeight="1">
      <c r="A250" s="43">
        <v>79</v>
      </c>
      <c r="B250" s="86" t="s">
        <v>5483</v>
      </c>
      <c r="C250" s="231" t="s">
        <v>5484</v>
      </c>
      <c r="D250" s="232" t="s">
        <v>142</v>
      </c>
      <c r="E250" s="41" t="s">
        <v>2653</v>
      </c>
      <c r="F250" s="66" t="s">
        <v>2802</v>
      </c>
      <c r="G250" s="196"/>
      <c r="H250" s="36" t="s">
        <v>254</v>
      </c>
    </row>
    <row r="251" spans="1:9" s="10" customFormat="1" ht="21.95" customHeight="1">
      <c r="A251" s="699" t="s">
        <v>28</v>
      </c>
      <c r="B251" s="700"/>
      <c r="C251" s="700"/>
      <c r="D251" s="182">
        <f>SUM(D162,D171)</f>
        <v>87</v>
      </c>
      <c r="E251" s="601" t="s">
        <v>231</v>
      </c>
      <c r="F251" s="701"/>
      <c r="G251" s="702"/>
      <c r="I251" s="10">
        <f>97-12</f>
        <v>85</v>
      </c>
    </row>
    <row r="252" spans="1:9" ht="21.95" customHeight="1">
      <c r="A252" s="598"/>
      <c r="B252" s="27"/>
      <c r="C252" s="28"/>
      <c r="D252" s="27"/>
      <c r="E252" s="87" t="s">
        <v>85</v>
      </c>
      <c r="F252" s="201"/>
      <c r="G252" s="88"/>
    </row>
    <row r="253" spans="1:9" ht="18" customHeight="1">
      <c r="A253" s="598"/>
      <c r="B253" s="33"/>
      <c r="C253" s="34"/>
      <c r="D253" s="33"/>
      <c r="E253" s="93"/>
      <c r="F253" s="299"/>
      <c r="G253" s="88"/>
    </row>
    <row r="254" spans="1:9" s="15" customFormat="1" ht="45" customHeight="1">
      <c r="A254" s="704" t="s">
        <v>4465</v>
      </c>
      <c r="B254" s="691"/>
      <c r="C254" s="705"/>
      <c r="D254" s="705"/>
      <c r="E254" s="705"/>
      <c r="F254" s="705"/>
      <c r="G254" s="705"/>
    </row>
    <row r="255" spans="1:9" s="10" customFormat="1" ht="20.100000000000001" customHeight="1">
      <c r="A255" s="731" t="s">
        <v>1579</v>
      </c>
      <c r="B255" s="731"/>
      <c r="C255" s="731"/>
      <c r="D255" s="731"/>
      <c r="E255" s="731"/>
      <c r="F255" s="731"/>
      <c r="G255" s="731"/>
    </row>
    <row r="256" spans="1:9" s="10" customFormat="1" ht="30" customHeight="1">
      <c r="A256" s="732" t="s">
        <v>5338</v>
      </c>
      <c r="B256" s="732"/>
      <c r="C256" s="732"/>
      <c r="D256" s="732"/>
      <c r="E256" s="732"/>
      <c r="F256" s="732"/>
      <c r="G256" s="732"/>
    </row>
    <row r="257" spans="1:8" ht="9.9499999999999993" customHeight="1">
      <c r="A257" s="6"/>
      <c r="B257" s="6"/>
      <c r="C257" s="6"/>
      <c r="D257" s="6"/>
      <c r="E257" s="6"/>
      <c r="F257" s="179"/>
      <c r="G257" s="202" t="s">
        <v>5348</v>
      </c>
      <c r="H257" s="96" t="s">
        <v>4519</v>
      </c>
    </row>
    <row r="258" spans="1:8" s="8" customFormat="1" ht="20.100000000000001" customHeight="1">
      <c r="A258" s="195" t="s">
        <v>20</v>
      </c>
      <c r="B258" s="535" t="s">
        <v>5</v>
      </c>
      <c r="C258" s="694" t="s">
        <v>23</v>
      </c>
      <c r="D258" s="695"/>
      <c r="E258" s="195" t="s">
        <v>24</v>
      </c>
      <c r="F258" s="195" t="s">
        <v>25</v>
      </c>
      <c r="G258" s="195" t="s">
        <v>26</v>
      </c>
      <c r="H258" s="10" t="s">
        <v>5339</v>
      </c>
    </row>
    <row r="259" spans="1:8" s="8" customFormat="1" ht="17.100000000000001" customHeight="1">
      <c r="A259" s="195"/>
      <c r="B259" s="694" t="s">
        <v>2</v>
      </c>
      <c r="C259" s="728"/>
      <c r="D259" s="536">
        <f>A260</f>
        <v>1</v>
      </c>
      <c r="E259" s="42"/>
      <c r="F259" s="42"/>
      <c r="G259" s="196"/>
      <c r="H259" s="195"/>
    </row>
    <row r="260" spans="1:8" s="10" customFormat="1" ht="17.100000000000001" customHeight="1">
      <c r="A260" s="43">
        <v>1</v>
      </c>
      <c r="B260" s="49" t="s">
        <v>5286</v>
      </c>
      <c r="C260" s="231" t="s">
        <v>5287</v>
      </c>
      <c r="D260" s="232" t="s">
        <v>153</v>
      </c>
      <c r="E260" s="41" t="s">
        <v>1392</v>
      </c>
      <c r="F260" s="66" t="s">
        <v>5288</v>
      </c>
      <c r="G260" s="44" t="s">
        <v>5289</v>
      </c>
      <c r="H260" s="36" t="s">
        <v>254</v>
      </c>
    </row>
    <row r="261" spans="1:8" s="8" customFormat="1" ht="17.100000000000001" customHeight="1">
      <c r="A261" s="43"/>
      <c r="B261" s="694" t="s">
        <v>3</v>
      </c>
      <c r="C261" s="728"/>
      <c r="D261" s="536">
        <f>A358</f>
        <v>97</v>
      </c>
      <c r="E261" s="42"/>
      <c r="F261" s="42"/>
      <c r="G261" s="196"/>
      <c r="H261" s="195"/>
    </row>
    <row r="262" spans="1:8" s="10" customFormat="1" ht="15" customHeight="1">
      <c r="A262" s="43">
        <v>1</v>
      </c>
      <c r="B262" s="49" t="s">
        <v>4943</v>
      </c>
      <c r="C262" s="231" t="s">
        <v>185</v>
      </c>
      <c r="D262" s="232" t="s">
        <v>127</v>
      </c>
      <c r="E262" s="41" t="s">
        <v>1462</v>
      </c>
      <c r="F262" s="66" t="s">
        <v>1272</v>
      </c>
      <c r="G262" s="196"/>
      <c r="H262" s="36" t="s">
        <v>254</v>
      </c>
    </row>
    <row r="263" spans="1:8" s="10" customFormat="1" ht="15" customHeight="1">
      <c r="A263" s="43">
        <v>2</v>
      </c>
      <c r="B263" s="49" t="s">
        <v>4581</v>
      </c>
      <c r="C263" s="231" t="s">
        <v>2844</v>
      </c>
      <c r="D263" s="232" t="s">
        <v>57</v>
      </c>
      <c r="E263" s="41" t="s">
        <v>1460</v>
      </c>
      <c r="F263" s="66" t="s">
        <v>3393</v>
      </c>
      <c r="G263" s="196"/>
      <c r="H263" s="36" t="s">
        <v>254</v>
      </c>
    </row>
    <row r="264" spans="1:8" s="10" customFormat="1" ht="15" customHeight="1">
      <c r="A264" s="43">
        <v>3</v>
      </c>
      <c r="B264" s="49" t="s">
        <v>4582</v>
      </c>
      <c r="C264" s="231" t="s">
        <v>4583</v>
      </c>
      <c r="D264" s="232" t="s">
        <v>32</v>
      </c>
      <c r="E264" s="41" t="s">
        <v>1460</v>
      </c>
      <c r="F264" s="66" t="s">
        <v>3393</v>
      </c>
      <c r="G264" s="196"/>
      <c r="H264" s="36" t="s">
        <v>254</v>
      </c>
    </row>
    <row r="265" spans="1:8" s="10" customFormat="1" ht="15" customHeight="1">
      <c r="A265" s="43">
        <v>4</v>
      </c>
      <c r="B265" s="49" t="s">
        <v>4584</v>
      </c>
      <c r="C265" s="231" t="s">
        <v>326</v>
      </c>
      <c r="D265" s="232" t="s">
        <v>3538</v>
      </c>
      <c r="E265" s="41" t="s">
        <v>1460</v>
      </c>
      <c r="F265" s="66" t="s">
        <v>3393</v>
      </c>
      <c r="G265" s="196"/>
      <c r="H265" s="36" t="s">
        <v>254</v>
      </c>
    </row>
    <row r="266" spans="1:8" s="10" customFormat="1" ht="15" customHeight="1">
      <c r="A266" s="43">
        <v>5</v>
      </c>
      <c r="B266" s="49" t="s">
        <v>4585</v>
      </c>
      <c r="C266" s="231" t="s">
        <v>4586</v>
      </c>
      <c r="D266" s="232" t="s">
        <v>4587</v>
      </c>
      <c r="E266" s="41" t="s">
        <v>1460</v>
      </c>
      <c r="F266" s="66" t="s">
        <v>3393</v>
      </c>
      <c r="G266" s="196"/>
      <c r="H266" s="36" t="s">
        <v>254</v>
      </c>
    </row>
    <row r="267" spans="1:8" s="10" customFormat="1" ht="15" customHeight="1">
      <c r="A267" s="43">
        <v>6</v>
      </c>
      <c r="B267" s="49" t="s">
        <v>4588</v>
      </c>
      <c r="C267" s="231" t="s">
        <v>4589</v>
      </c>
      <c r="D267" s="232" t="s">
        <v>69</v>
      </c>
      <c r="E267" s="41" t="s">
        <v>1460</v>
      </c>
      <c r="F267" s="66" t="s">
        <v>3393</v>
      </c>
      <c r="G267" s="196"/>
      <c r="H267" s="36" t="s">
        <v>254</v>
      </c>
    </row>
    <row r="268" spans="1:8" s="10" customFormat="1" ht="15" customHeight="1">
      <c r="A268" s="43">
        <v>7</v>
      </c>
      <c r="B268" s="49" t="s">
        <v>4968</v>
      </c>
      <c r="C268" s="231" t="s">
        <v>4969</v>
      </c>
      <c r="D268" s="232" t="s">
        <v>385</v>
      </c>
      <c r="E268" s="41" t="s">
        <v>2591</v>
      </c>
      <c r="F268" s="66" t="s">
        <v>2873</v>
      </c>
      <c r="G268" s="196"/>
      <c r="H268" s="36" t="s">
        <v>254</v>
      </c>
    </row>
    <row r="269" spans="1:8" s="10" customFormat="1" ht="15" customHeight="1">
      <c r="A269" s="43">
        <v>8</v>
      </c>
      <c r="B269" s="49" t="s">
        <v>4817</v>
      </c>
      <c r="C269" s="231" t="s">
        <v>845</v>
      </c>
      <c r="D269" s="232" t="s">
        <v>394</v>
      </c>
      <c r="E269" s="41" t="s">
        <v>1127</v>
      </c>
      <c r="F269" s="66" t="s">
        <v>4818</v>
      </c>
      <c r="G269" s="196"/>
      <c r="H269" s="36" t="s">
        <v>254</v>
      </c>
    </row>
    <row r="270" spans="1:8" s="10" customFormat="1" ht="15" customHeight="1">
      <c r="A270" s="43">
        <v>9</v>
      </c>
      <c r="B270" s="49" t="s">
        <v>4970</v>
      </c>
      <c r="C270" s="231" t="s">
        <v>4971</v>
      </c>
      <c r="D270" s="232" t="s">
        <v>8</v>
      </c>
      <c r="E270" s="41" t="s">
        <v>1130</v>
      </c>
      <c r="F270" s="522" t="s">
        <v>5217</v>
      </c>
      <c r="G270" s="582" t="s">
        <v>193</v>
      </c>
      <c r="H270" s="36" t="s">
        <v>254</v>
      </c>
    </row>
    <row r="271" spans="1:8" s="10" customFormat="1" ht="15" customHeight="1">
      <c r="A271" s="43">
        <v>10</v>
      </c>
      <c r="B271" s="49" t="s">
        <v>4972</v>
      </c>
      <c r="C271" s="231" t="s">
        <v>4973</v>
      </c>
      <c r="D271" s="232" t="s">
        <v>3066</v>
      </c>
      <c r="E271" s="41" t="s">
        <v>1130</v>
      </c>
      <c r="F271" s="66" t="s">
        <v>1272</v>
      </c>
      <c r="G271" s="196"/>
      <c r="H271" s="36" t="s">
        <v>254</v>
      </c>
    </row>
    <row r="272" spans="1:8" s="10" customFormat="1" ht="15" customHeight="1">
      <c r="A272" s="43">
        <v>11</v>
      </c>
      <c r="B272" s="49" t="s">
        <v>4974</v>
      </c>
      <c r="C272" s="231" t="s">
        <v>4975</v>
      </c>
      <c r="D272" s="232" t="s">
        <v>1260</v>
      </c>
      <c r="E272" s="41" t="s">
        <v>1130</v>
      </c>
      <c r="F272" s="66" t="s">
        <v>1272</v>
      </c>
      <c r="G272" s="196"/>
      <c r="H272" s="36" t="s">
        <v>254</v>
      </c>
    </row>
    <row r="273" spans="1:8" s="10" customFormat="1" ht="15" customHeight="1">
      <c r="A273" s="43">
        <v>12</v>
      </c>
      <c r="B273" s="49" t="s">
        <v>4976</v>
      </c>
      <c r="C273" s="231" t="s">
        <v>154</v>
      </c>
      <c r="D273" s="232" t="s">
        <v>6</v>
      </c>
      <c r="E273" s="41" t="s">
        <v>1130</v>
      </c>
      <c r="F273" s="522" t="s">
        <v>5218</v>
      </c>
      <c r="G273" s="582" t="s">
        <v>193</v>
      </c>
      <c r="H273" s="36" t="s">
        <v>254</v>
      </c>
    </row>
    <row r="274" spans="1:8" s="10" customFormat="1" ht="15" customHeight="1">
      <c r="A274" s="43">
        <v>13</v>
      </c>
      <c r="B274" s="49" t="s">
        <v>4977</v>
      </c>
      <c r="C274" s="231" t="s">
        <v>43</v>
      </c>
      <c r="D274" s="232" t="s">
        <v>69</v>
      </c>
      <c r="E274" s="41" t="s">
        <v>1130</v>
      </c>
      <c r="F274" s="66" t="s">
        <v>1272</v>
      </c>
      <c r="G274" s="196"/>
      <c r="H274" s="36" t="s">
        <v>254</v>
      </c>
    </row>
    <row r="275" spans="1:8" s="10" customFormat="1" ht="15" customHeight="1">
      <c r="A275" s="43">
        <v>14</v>
      </c>
      <c r="B275" s="49" t="s">
        <v>4819</v>
      </c>
      <c r="C275" s="231" t="s">
        <v>4820</v>
      </c>
      <c r="D275" s="232" t="s">
        <v>11</v>
      </c>
      <c r="E275" s="41" t="s">
        <v>4832</v>
      </c>
      <c r="F275" s="66" t="s">
        <v>1272</v>
      </c>
      <c r="G275" s="196"/>
      <c r="H275" s="36" t="s">
        <v>254</v>
      </c>
    </row>
    <row r="276" spans="1:8" s="10" customFormat="1" ht="15" customHeight="1">
      <c r="A276" s="43">
        <v>15</v>
      </c>
      <c r="B276" s="49" t="s">
        <v>4821</v>
      </c>
      <c r="C276" s="231" t="s">
        <v>62</v>
      </c>
      <c r="D276" s="232" t="s">
        <v>152</v>
      </c>
      <c r="E276" s="41" t="s">
        <v>4832</v>
      </c>
      <c r="F276" s="66" t="s">
        <v>3667</v>
      </c>
      <c r="G276" s="196"/>
      <c r="H276" s="36" t="s">
        <v>254</v>
      </c>
    </row>
    <row r="277" spans="1:8" s="10" customFormat="1" ht="15" customHeight="1">
      <c r="A277" s="43">
        <v>16</v>
      </c>
      <c r="B277" s="49" t="s">
        <v>4822</v>
      </c>
      <c r="C277" s="231" t="s">
        <v>4823</v>
      </c>
      <c r="D277" s="232" t="s">
        <v>132</v>
      </c>
      <c r="E277" s="41" t="s">
        <v>4832</v>
      </c>
      <c r="F277" s="66" t="s">
        <v>1272</v>
      </c>
      <c r="G277" s="196"/>
      <c r="H277" s="36" t="s">
        <v>254</v>
      </c>
    </row>
    <row r="278" spans="1:8" s="10" customFormat="1" ht="15" customHeight="1">
      <c r="A278" s="43">
        <v>17</v>
      </c>
      <c r="B278" s="49" t="s">
        <v>4824</v>
      </c>
      <c r="C278" s="231" t="s">
        <v>4825</v>
      </c>
      <c r="D278" s="232" t="s">
        <v>168</v>
      </c>
      <c r="E278" s="41" t="s">
        <v>4832</v>
      </c>
      <c r="F278" s="522" t="s">
        <v>5219</v>
      </c>
      <c r="G278" s="582" t="s">
        <v>193</v>
      </c>
      <c r="H278" s="36" t="s">
        <v>254</v>
      </c>
    </row>
    <row r="279" spans="1:8" s="10" customFormat="1" ht="15" customHeight="1">
      <c r="A279" s="43">
        <v>18</v>
      </c>
      <c r="B279" s="49" t="s">
        <v>4826</v>
      </c>
      <c r="C279" s="231" t="s">
        <v>4827</v>
      </c>
      <c r="D279" s="232" t="s">
        <v>181</v>
      </c>
      <c r="E279" s="41" t="s">
        <v>4832</v>
      </c>
      <c r="F279" s="66" t="s">
        <v>3667</v>
      </c>
      <c r="G279" s="196"/>
      <c r="H279" s="36" t="s">
        <v>254</v>
      </c>
    </row>
    <row r="280" spans="1:8" s="10" customFormat="1" ht="15" customHeight="1">
      <c r="A280" s="43">
        <v>19</v>
      </c>
      <c r="B280" s="49" t="s">
        <v>4828</v>
      </c>
      <c r="C280" s="231" t="s">
        <v>4829</v>
      </c>
      <c r="D280" s="232" t="s">
        <v>383</v>
      </c>
      <c r="E280" s="41" t="s">
        <v>4832</v>
      </c>
      <c r="F280" s="66" t="s">
        <v>1272</v>
      </c>
      <c r="G280" s="196"/>
      <c r="H280" s="36" t="s">
        <v>254</v>
      </c>
    </row>
    <row r="281" spans="1:8" s="10" customFormat="1" ht="15" customHeight="1">
      <c r="A281" s="43">
        <v>20</v>
      </c>
      <c r="B281" s="49" t="s">
        <v>4830</v>
      </c>
      <c r="C281" s="231" t="s">
        <v>4831</v>
      </c>
      <c r="D281" s="232" t="s">
        <v>134</v>
      </c>
      <c r="E281" s="41" t="s">
        <v>4832</v>
      </c>
      <c r="F281" s="66" t="s">
        <v>1272</v>
      </c>
      <c r="G281" s="196"/>
      <c r="H281" s="36" t="s">
        <v>254</v>
      </c>
    </row>
    <row r="282" spans="1:8" s="10" customFormat="1" ht="15" customHeight="1">
      <c r="A282" s="43">
        <v>21</v>
      </c>
      <c r="B282" s="49" t="s">
        <v>4833</v>
      </c>
      <c r="C282" s="231" t="s">
        <v>185</v>
      </c>
      <c r="D282" s="232" t="s">
        <v>4834</v>
      </c>
      <c r="E282" s="41" t="s">
        <v>2801</v>
      </c>
      <c r="F282" s="66" t="s">
        <v>1272</v>
      </c>
      <c r="G282" s="196"/>
      <c r="H282" s="36" t="s">
        <v>254</v>
      </c>
    </row>
    <row r="283" spans="1:8" s="10" customFormat="1" ht="15" customHeight="1">
      <c r="A283" s="43">
        <v>22</v>
      </c>
      <c r="B283" s="49" t="s">
        <v>4835</v>
      </c>
      <c r="C283" s="231" t="s">
        <v>128</v>
      </c>
      <c r="D283" s="232" t="s">
        <v>70</v>
      </c>
      <c r="E283" s="41" t="s">
        <v>2801</v>
      </c>
      <c r="F283" s="66" t="s">
        <v>1272</v>
      </c>
      <c r="G283" s="196"/>
      <c r="H283" s="36" t="s">
        <v>254</v>
      </c>
    </row>
    <row r="284" spans="1:8" s="10" customFormat="1" ht="15" customHeight="1">
      <c r="A284" s="43">
        <v>23</v>
      </c>
      <c r="B284" s="49" t="s">
        <v>4836</v>
      </c>
      <c r="C284" s="231" t="s">
        <v>3260</v>
      </c>
      <c r="D284" s="232" t="s">
        <v>52</v>
      </c>
      <c r="E284" s="41" t="s">
        <v>2801</v>
      </c>
      <c r="F284" s="66" t="s">
        <v>1272</v>
      </c>
      <c r="G284" s="196"/>
      <c r="H284" s="36" t="s">
        <v>254</v>
      </c>
    </row>
    <row r="285" spans="1:8" s="10" customFormat="1" ht="15" customHeight="1">
      <c r="A285" s="43">
        <v>24</v>
      </c>
      <c r="B285" s="49" t="s">
        <v>4837</v>
      </c>
      <c r="C285" s="231" t="s">
        <v>4838</v>
      </c>
      <c r="D285" s="232" t="s">
        <v>52</v>
      </c>
      <c r="E285" s="41" t="s">
        <v>2801</v>
      </c>
      <c r="F285" s="66" t="s">
        <v>1272</v>
      </c>
      <c r="G285" s="196"/>
      <c r="H285" s="36" t="s">
        <v>254</v>
      </c>
    </row>
    <row r="286" spans="1:8" s="10" customFormat="1" ht="15" customHeight="1">
      <c r="A286" s="43">
        <v>25</v>
      </c>
      <c r="B286" s="49" t="s">
        <v>4839</v>
      </c>
      <c r="C286" s="231" t="s">
        <v>112</v>
      </c>
      <c r="D286" s="232" t="s">
        <v>8</v>
      </c>
      <c r="E286" s="41" t="s">
        <v>2801</v>
      </c>
      <c r="F286" s="522" t="s">
        <v>5214</v>
      </c>
      <c r="G286" s="582" t="s">
        <v>193</v>
      </c>
      <c r="H286" s="36" t="s">
        <v>254</v>
      </c>
    </row>
    <row r="287" spans="1:8" s="10" customFormat="1" ht="15" customHeight="1">
      <c r="A287" s="43">
        <v>26</v>
      </c>
      <c r="B287" s="49" t="s">
        <v>4840</v>
      </c>
      <c r="C287" s="231" t="s">
        <v>4841</v>
      </c>
      <c r="D287" s="232" t="s">
        <v>138</v>
      </c>
      <c r="E287" s="41" t="s">
        <v>2801</v>
      </c>
      <c r="F287" s="66" t="s">
        <v>2151</v>
      </c>
      <c r="G287" s="196"/>
      <c r="H287" s="36" t="s">
        <v>254</v>
      </c>
    </row>
    <row r="288" spans="1:8" s="10" customFormat="1" ht="15" customHeight="1">
      <c r="A288" s="43">
        <v>27</v>
      </c>
      <c r="B288" s="49" t="s">
        <v>4842</v>
      </c>
      <c r="C288" s="231" t="s">
        <v>167</v>
      </c>
      <c r="D288" s="232" t="s">
        <v>138</v>
      </c>
      <c r="E288" s="41" t="s">
        <v>2801</v>
      </c>
      <c r="F288" s="66" t="s">
        <v>1272</v>
      </c>
      <c r="G288" s="196"/>
      <c r="H288" s="36" t="s">
        <v>254</v>
      </c>
    </row>
    <row r="289" spans="1:8" s="10" customFormat="1" ht="15" customHeight="1">
      <c r="A289" s="43">
        <v>28</v>
      </c>
      <c r="B289" s="49" t="s">
        <v>4843</v>
      </c>
      <c r="C289" s="231" t="s">
        <v>4844</v>
      </c>
      <c r="D289" s="232" t="s">
        <v>63</v>
      </c>
      <c r="E289" s="41" t="s">
        <v>2801</v>
      </c>
      <c r="F289" s="66" t="s">
        <v>2151</v>
      </c>
      <c r="G289" s="196"/>
      <c r="H289" s="36" t="s">
        <v>254</v>
      </c>
    </row>
    <row r="290" spans="1:8" s="10" customFormat="1" ht="15" customHeight="1">
      <c r="A290" s="43">
        <v>29</v>
      </c>
      <c r="B290" s="49" t="s">
        <v>4845</v>
      </c>
      <c r="C290" s="231" t="s">
        <v>2036</v>
      </c>
      <c r="D290" s="232" t="s">
        <v>105</v>
      </c>
      <c r="E290" s="41" t="s">
        <v>2801</v>
      </c>
      <c r="F290" s="66" t="s">
        <v>1272</v>
      </c>
      <c r="G290" s="196"/>
      <c r="H290" s="36" t="s">
        <v>254</v>
      </c>
    </row>
    <row r="291" spans="1:8" s="10" customFormat="1" ht="15" customHeight="1">
      <c r="A291" s="43">
        <v>30</v>
      </c>
      <c r="B291" s="49" t="s">
        <v>4846</v>
      </c>
      <c r="C291" s="231" t="s">
        <v>4847</v>
      </c>
      <c r="D291" s="232" t="s">
        <v>4848</v>
      </c>
      <c r="E291" s="41" t="s">
        <v>4866</v>
      </c>
      <c r="F291" s="66" t="s">
        <v>1272</v>
      </c>
      <c r="G291" s="196"/>
      <c r="H291" s="36" t="s">
        <v>254</v>
      </c>
    </row>
    <row r="292" spans="1:8" s="10" customFormat="1" ht="15" customHeight="1">
      <c r="A292" s="43">
        <v>31</v>
      </c>
      <c r="B292" s="49" t="s">
        <v>4849</v>
      </c>
      <c r="C292" s="82" t="s">
        <v>76</v>
      </c>
      <c r="D292" s="83" t="s">
        <v>8</v>
      </c>
      <c r="E292" s="41" t="s">
        <v>4866</v>
      </c>
      <c r="F292" s="66" t="s">
        <v>2151</v>
      </c>
      <c r="G292" s="196"/>
      <c r="H292" s="36" t="s">
        <v>254</v>
      </c>
    </row>
    <row r="293" spans="1:8" s="10" customFormat="1" ht="15" customHeight="1">
      <c r="A293" s="43">
        <v>32</v>
      </c>
      <c r="B293" s="49" t="s">
        <v>4850</v>
      </c>
      <c r="C293" s="231" t="s">
        <v>4851</v>
      </c>
      <c r="D293" s="232" t="s">
        <v>153</v>
      </c>
      <c r="E293" s="41" t="s">
        <v>4866</v>
      </c>
      <c r="F293" s="66" t="s">
        <v>1272</v>
      </c>
      <c r="G293" s="196"/>
      <c r="H293" s="36" t="s">
        <v>254</v>
      </c>
    </row>
    <row r="294" spans="1:8" s="10" customFormat="1" ht="15" customHeight="1">
      <c r="A294" s="43">
        <v>33</v>
      </c>
      <c r="B294" s="49" t="s">
        <v>4852</v>
      </c>
      <c r="C294" s="231" t="s">
        <v>390</v>
      </c>
      <c r="D294" s="232" t="s">
        <v>153</v>
      </c>
      <c r="E294" s="41" t="s">
        <v>4866</v>
      </c>
      <c r="F294" s="66" t="s">
        <v>3667</v>
      </c>
      <c r="G294" s="196"/>
      <c r="H294" s="36" t="s">
        <v>254</v>
      </c>
    </row>
    <row r="295" spans="1:8" s="10" customFormat="1" ht="15" customHeight="1">
      <c r="A295" s="43">
        <v>34</v>
      </c>
      <c r="B295" s="49" t="s">
        <v>4853</v>
      </c>
      <c r="C295" s="231" t="s">
        <v>632</v>
      </c>
      <c r="D295" s="232" t="s">
        <v>111</v>
      </c>
      <c r="E295" s="41" t="s">
        <v>4866</v>
      </c>
      <c r="F295" s="66" t="s">
        <v>1272</v>
      </c>
      <c r="G295" s="196"/>
      <c r="H295" s="36" t="s">
        <v>254</v>
      </c>
    </row>
    <row r="296" spans="1:8" s="10" customFormat="1" ht="15" customHeight="1">
      <c r="A296" s="43">
        <v>35</v>
      </c>
      <c r="B296" s="49" t="s">
        <v>4854</v>
      </c>
      <c r="C296" s="231" t="s">
        <v>1480</v>
      </c>
      <c r="D296" s="232" t="s">
        <v>111</v>
      </c>
      <c r="E296" s="41" t="s">
        <v>4866</v>
      </c>
      <c r="F296" s="66" t="s">
        <v>3667</v>
      </c>
      <c r="G296" s="196"/>
      <c r="H296" s="36" t="s">
        <v>254</v>
      </c>
    </row>
    <row r="297" spans="1:8" s="10" customFormat="1" ht="15" customHeight="1">
      <c r="A297" s="43">
        <v>36</v>
      </c>
      <c r="B297" s="49" t="s">
        <v>4855</v>
      </c>
      <c r="C297" s="231" t="s">
        <v>4856</v>
      </c>
      <c r="D297" s="232" t="s">
        <v>155</v>
      </c>
      <c r="E297" s="41" t="s">
        <v>4866</v>
      </c>
      <c r="F297" s="66" t="s">
        <v>3667</v>
      </c>
      <c r="G297" s="196"/>
      <c r="H297" s="36" t="s">
        <v>254</v>
      </c>
    </row>
    <row r="298" spans="1:8" s="10" customFormat="1" ht="15" customHeight="1">
      <c r="A298" s="43">
        <v>37</v>
      </c>
      <c r="B298" s="49" t="s">
        <v>4857</v>
      </c>
      <c r="C298" s="231" t="s">
        <v>4858</v>
      </c>
      <c r="D298" s="232" t="s">
        <v>31</v>
      </c>
      <c r="E298" s="41" t="s">
        <v>4866</v>
      </c>
      <c r="F298" s="66" t="s">
        <v>1272</v>
      </c>
      <c r="G298" s="196"/>
      <c r="H298" s="36" t="s">
        <v>254</v>
      </c>
    </row>
    <row r="299" spans="1:8" s="10" customFormat="1" ht="15" customHeight="1">
      <c r="A299" s="43">
        <v>38</v>
      </c>
      <c r="B299" s="49" t="s">
        <v>4859</v>
      </c>
      <c r="C299" s="231" t="s">
        <v>4525</v>
      </c>
      <c r="D299" s="232" t="s">
        <v>134</v>
      </c>
      <c r="E299" s="41" t="s">
        <v>4866</v>
      </c>
      <c r="F299" s="66" t="s">
        <v>3667</v>
      </c>
      <c r="G299" s="196"/>
      <c r="H299" s="36" t="s">
        <v>254</v>
      </c>
    </row>
    <row r="300" spans="1:8" s="10" customFormat="1" ht="15" customHeight="1">
      <c r="A300" s="43">
        <v>39</v>
      </c>
      <c r="B300" s="49" t="s">
        <v>4860</v>
      </c>
      <c r="C300" s="231" t="s">
        <v>4861</v>
      </c>
      <c r="D300" s="232" t="s">
        <v>32</v>
      </c>
      <c r="E300" s="41" t="s">
        <v>4866</v>
      </c>
      <c r="F300" s="66" t="s">
        <v>3667</v>
      </c>
      <c r="G300" s="196"/>
      <c r="H300" s="36" t="s">
        <v>254</v>
      </c>
    </row>
    <row r="301" spans="1:8" s="10" customFormat="1" ht="15" customHeight="1">
      <c r="A301" s="43">
        <v>40</v>
      </c>
      <c r="B301" s="49" t="s">
        <v>4862</v>
      </c>
      <c r="C301" s="231" t="s">
        <v>4863</v>
      </c>
      <c r="D301" s="232" t="s">
        <v>144</v>
      </c>
      <c r="E301" s="41" t="s">
        <v>4866</v>
      </c>
      <c r="F301" s="66" t="s">
        <v>1272</v>
      </c>
      <c r="G301" s="196"/>
      <c r="H301" s="36" t="s">
        <v>254</v>
      </c>
    </row>
    <row r="302" spans="1:8" s="10" customFormat="1" ht="15" customHeight="1">
      <c r="A302" s="43">
        <v>41</v>
      </c>
      <c r="B302" s="49" t="s">
        <v>4864</v>
      </c>
      <c r="C302" s="231" t="s">
        <v>2186</v>
      </c>
      <c r="D302" s="232" t="s">
        <v>140</v>
      </c>
      <c r="E302" s="41" t="s">
        <v>4866</v>
      </c>
      <c r="F302" s="66" t="s">
        <v>2151</v>
      </c>
      <c r="G302" s="196"/>
      <c r="H302" s="36" t="s">
        <v>254</v>
      </c>
    </row>
    <row r="303" spans="1:8" s="10" customFormat="1" ht="15" customHeight="1">
      <c r="A303" s="43">
        <v>42</v>
      </c>
      <c r="B303" s="49" t="s">
        <v>4865</v>
      </c>
      <c r="C303" s="231" t="s">
        <v>1900</v>
      </c>
      <c r="D303" s="232" t="s">
        <v>75</v>
      </c>
      <c r="E303" s="41" t="s">
        <v>4866</v>
      </c>
      <c r="F303" s="66" t="s">
        <v>1272</v>
      </c>
      <c r="G303" s="196"/>
      <c r="H303" s="36" t="s">
        <v>254</v>
      </c>
    </row>
    <row r="304" spans="1:8" s="10" customFormat="1" ht="15" customHeight="1">
      <c r="A304" s="43">
        <v>43</v>
      </c>
      <c r="B304" s="49" t="s">
        <v>4944</v>
      </c>
      <c r="C304" s="231" t="s">
        <v>434</v>
      </c>
      <c r="D304" s="232" t="s">
        <v>51</v>
      </c>
      <c r="E304" s="41" t="s">
        <v>4952</v>
      </c>
      <c r="F304" s="522" t="s">
        <v>5132</v>
      </c>
      <c r="G304" s="582" t="s">
        <v>193</v>
      </c>
      <c r="H304" s="36" t="s">
        <v>254</v>
      </c>
    </row>
    <row r="305" spans="1:8" s="10" customFormat="1" ht="15" customHeight="1">
      <c r="A305" s="43">
        <v>44</v>
      </c>
      <c r="B305" s="49" t="s">
        <v>4945</v>
      </c>
      <c r="C305" s="231" t="s">
        <v>154</v>
      </c>
      <c r="D305" s="232" t="s">
        <v>927</v>
      </c>
      <c r="E305" s="41" t="s">
        <v>4952</v>
      </c>
      <c r="F305" s="66" t="s">
        <v>1272</v>
      </c>
      <c r="G305" s="196"/>
      <c r="H305" s="36" t="s">
        <v>254</v>
      </c>
    </row>
    <row r="306" spans="1:8" s="10" customFormat="1" ht="15" customHeight="1">
      <c r="A306" s="43">
        <v>45</v>
      </c>
      <c r="B306" s="49" t="s">
        <v>4946</v>
      </c>
      <c r="C306" s="231" t="s">
        <v>76</v>
      </c>
      <c r="D306" s="232" t="s">
        <v>153</v>
      </c>
      <c r="E306" s="41" t="s">
        <v>4952</v>
      </c>
      <c r="F306" s="66" t="s">
        <v>1272</v>
      </c>
      <c r="G306" s="196"/>
      <c r="H306" s="36" t="s">
        <v>254</v>
      </c>
    </row>
    <row r="307" spans="1:8" s="10" customFormat="1" ht="15" customHeight="1">
      <c r="A307" s="43">
        <v>46</v>
      </c>
      <c r="B307" s="49" t="s">
        <v>4947</v>
      </c>
      <c r="C307" s="231" t="s">
        <v>180</v>
      </c>
      <c r="D307" s="232" t="s">
        <v>168</v>
      </c>
      <c r="E307" s="41" t="s">
        <v>4952</v>
      </c>
      <c r="F307" s="66" t="s">
        <v>1272</v>
      </c>
      <c r="G307" s="196"/>
      <c r="H307" s="36" t="s">
        <v>254</v>
      </c>
    </row>
    <row r="308" spans="1:8" s="10" customFormat="1" ht="15" customHeight="1">
      <c r="A308" s="43">
        <v>47</v>
      </c>
      <c r="B308" s="49" t="s">
        <v>4948</v>
      </c>
      <c r="C308" s="231" t="s">
        <v>434</v>
      </c>
      <c r="D308" s="232" t="s">
        <v>127</v>
      </c>
      <c r="E308" s="41" t="s">
        <v>4952</v>
      </c>
      <c r="F308" s="66" t="s">
        <v>1272</v>
      </c>
      <c r="G308" s="196"/>
      <c r="H308" s="36" t="s">
        <v>254</v>
      </c>
    </row>
    <row r="309" spans="1:8" s="10" customFormat="1" ht="15" customHeight="1">
      <c r="A309" s="43">
        <v>48</v>
      </c>
      <c r="B309" s="49" t="s">
        <v>4949</v>
      </c>
      <c r="C309" s="231" t="s">
        <v>38</v>
      </c>
      <c r="D309" s="232" t="s">
        <v>186</v>
      </c>
      <c r="E309" s="41" t="s">
        <v>4952</v>
      </c>
      <c r="F309" s="66" t="s">
        <v>1272</v>
      </c>
      <c r="G309" s="196"/>
      <c r="H309" s="36" t="s">
        <v>254</v>
      </c>
    </row>
    <row r="310" spans="1:8" s="10" customFormat="1" ht="15" customHeight="1">
      <c r="A310" s="43">
        <v>49</v>
      </c>
      <c r="B310" s="49" t="s">
        <v>4950</v>
      </c>
      <c r="C310" s="231" t="s">
        <v>4951</v>
      </c>
      <c r="D310" s="232" t="s">
        <v>2652</v>
      </c>
      <c r="E310" s="41" t="s">
        <v>4952</v>
      </c>
      <c r="F310" s="522" t="s">
        <v>5130</v>
      </c>
      <c r="G310" s="582" t="s">
        <v>193</v>
      </c>
      <c r="H310" s="36" t="s">
        <v>254</v>
      </c>
    </row>
    <row r="311" spans="1:8" s="10" customFormat="1" ht="15" customHeight="1">
      <c r="A311" s="43">
        <v>50</v>
      </c>
      <c r="B311" s="49" t="s">
        <v>4867</v>
      </c>
      <c r="C311" s="231" t="s">
        <v>1414</v>
      </c>
      <c r="D311" s="232" t="s">
        <v>46</v>
      </c>
      <c r="E311" s="41" t="s">
        <v>4878</v>
      </c>
      <c r="F311" s="66" t="s">
        <v>1272</v>
      </c>
      <c r="G311" s="196"/>
      <c r="H311" s="36" t="s">
        <v>254</v>
      </c>
    </row>
    <row r="312" spans="1:8" s="10" customFormat="1" ht="15" customHeight="1">
      <c r="A312" s="43">
        <v>51</v>
      </c>
      <c r="B312" s="49" t="s">
        <v>4868</v>
      </c>
      <c r="C312" s="231" t="s">
        <v>299</v>
      </c>
      <c r="D312" s="232" t="s">
        <v>1257</v>
      </c>
      <c r="E312" s="41" t="s">
        <v>4878</v>
      </c>
      <c r="F312" s="66" t="s">
        <v>1272</v>
      </c>
      <c r="G312" s="196"/>
      <c r="H312" s="36" t="s">
        <v>254</v>
      </c>
    </row>
    <row r="313" spans="1:8" s="10" customFormat="1" ht="15" customHeight="1">
      <c r="A313" s="43">
        <v>52</v>
      </c>
      <c r="B313" s="49" t="s">
        <v>4869</v>
      </c>
      <c r="C313" s="231" t="s">
        <v>180</v>
      </c>
      <c r="D313" s="232" t="s">
        <v>43</v>
      </c>
      <c r="E313" s="41" t="s">
        <v>4878</v>
      </c>
      <c r="F313" s="66" t="s">
        <v>1272</v>
      </c>
      <c r="G313" s="196"/>
      <c r="H313" s="36" t="s">
        <v>254</v>
      </c>
    </row>
    <row r="314" spans="1:8" s="10" customFormat="1" ht="15" customHeight="1">
      <c r="A314" s="43">
        <v>53</v>
      </c>
      <c r="B314" s="49" t="s">
        <v>4870</v>
      </c>
      <c r="C314" s="231" t="s">
        <v>4871</v>
      </c>
      <c r="D314" s="232" t="s">
        <v>43</v>
      </c>
      <c r="E314" s="41" t="s">
        <v>4878</v>
      </c>
      <c r="F314" s="66" t="s">
        <v>1272</v>
      </c>
      <c r="G314" s="196"/>
      <c r="H314" s="36" t="s">
        <v>254</v>
      </c>
    </row>
    <row r="315" spans="1:8" s="10" customFormat="1" ht="15" customHeight="1">
      <c r="A315" s="43">
        <v>54</v>
      </c>
      <c r="B315" s="49" t="s">
        <v>4872</v>
      </c>
      <c r="C315" s="231" t="s">
        <v>4873</v>
      </c>
      <c r="D315" s="232" t="s">
        <v>133</v>
      </c>
      <c r="E315" s="41" t="s">
        <v>4878</v>
      </c>
      <c r="F315" s="66" t="s">
        <v>1272</v>
      </c>
      <c r="G315" s="196"/>
      <c r="H315" s="36" t="s">
        <v>254</v>
      </c>
    </row>
    <row r="316" spans="1:8" s="10" customFormat="1" ht="15" customHeight="1">
      <c r="A316" s="43">
        <v>55</v>
      </c>
      <c r="B316" s="49" t="s">
        <v>4874</v>
      </c>
      <c r="C316" s="231" t="s">
        <v>130</v>
      </c>
      <c r="D316" s="232" t="s">
        <v>3127</v>
      </c>
      <c r="E316" s="41" t="s">
        <v>4878</v>
      </c>
      <c r="F316" s="66" t="s">
        <v>1272</v>
      </c>
      <c r="G316" s="196"/>
      <c r="H316" s="36" t="s">
        <v>254</v>
      </c>
    </row>
    <row r="317" spans="1:8" s="10" customFormat="1" ht="15" customHeight="1">
      <c r="A317" s="43">
        <v>56</v>
      </c>
      <c r="B317" s="49" t="s">
        <v>4875</v>
      </c>
      <c r="C317" s="231" t="s">
        <v>4876</v>
      </c>
      <c r="D317" s="232" t="s">
        <v>10</v>
      </c>
      <c r="E317" s="41" t="s">
        <v>4878</v>
      </c>
      <c r="F317" s="66" t="s">
        <v>1272</v>
      </c>
      <c r="G317" s="196"/>
      <c r="H317" s="36" t="s">
        <v>254</v>
      </c>
    </row>
    <row r="318" spans="1:8" s="10" customFormat="1" ht="15" customHeight="1">
      <c r="A318" s="43">
        <v>57</v>
      </c>
      <c r="B318" s="49" t="s">
        <v>4877</v>
      </c>
      <c r="C318" s="231" t="s">
        <v>102</v>
      </c>
      <c r="D318" s="232" t="s">
        <v>82</v>
      </c>
      <c r="E318" s="41" t="s">
        <v>4878</v>
      </c>
      <c r="F318" s="66" t="s">
        <v>1272</v>
      </c>
      <c r="G318" s="196"/>
      <c r="H318" s="36" t="s">
        <v>254</v>
      </c>
    </row>
    <row r="319" spans="1:8" s="10" customFormat="1" ht="15" customHeight="1">
      <c r="A319" s="43">
        <v>58</v>
      </c>
      <c r="B319" s="49" t="s">
        <v>4879</v>
      </c>
      <c r="C319" s="231" t="s">
        <v>185</v>
      </c>
      <c r="D319" s="232" t="s">
        <v>70</v>
      </c>
      <c r="E319" s="41" t="s">
        <v>4903</v>
      </c>
      <c r="F319" s="66" t="s">
        <v>1272</v>
      </c>
      <c r="G319" s="196"/>
      <c r="H319" s="36" t="s">
        <v>254</v>
      </c>
    </row>
    <row r="320" spans="1:8" s="10" customFormat="1" ht="15" customHeight="1">
      <c r="A320" s="43">
        <v>59</v>
      </c>
      <c r="B320" s="49" t="s">
        <v>4880</v>
      </c>
      <c r="C320" s="231" t="s">
        <v>187</v>
      </c>
      <c r="D320" s="232" t="s">
        <v>70</v>
      </c>
      <c r="E320" s="41" t="s">
        <v>4903</v>
      </c>
      <c r="F320" s="66" t="s">
        <v>1272</v>
      </c>
      <c r="G320" s="196"/>
      <c r="H320" s="36" t="s">
        <v>254</v>
      </c>
    </row>
    <row r="321" spans="1:8" s="10" customFormat="1" ht="15" customHeight="1">
      <c r="A321" s="43">
        <v>60</v>
      </c>
      <c r="B321" s="49" t="s">
        <v>4881</v>
      </c>
      <c r="C321" s="231" t="s">
        <v>4882</v>
      </c>
      <c r="D321" s="232" t="s">
        <v>1513</v>
      </c>
      <c r="E321" s="41" t="s">
        <v>4903</v>
      </c>
      <c r="F321" s="66" t="s">
        <v>1272</v>
      </c>
      <c r="G321" s="196"/>
      <c r="H321" s="36" t="s">
        <v>254</v>
      </c>
    </row>
    <row r="322" spans="1:8" s="10" customFormat="1" ht="15" customHeight="1">
      <c r="A322" s="43">
        <v>61</v>
      </c>
      <c r="B322" s="49" t="s">
        <v>4883</v>
      </c>
      <c r="C322" s="231" t="s">
        <v>362</v>
      </c>
      <c r="D322" s="232" t="s">
        <v>8</v>
      </c>
      <c r="E322" s="41" t="s">
        <v>4903</v>
      </c>
      <c r="F322" s="66" t="s">
        <v>1272</v>
      </c>
      <c r="G322" s="196"/>
      <c r="H322" s="36" t="s">
        <v>254</v>
      </c>
    </row>
    <row r="323" spans="1:8" s="10" customFormat="1" ht="15" customHeight="1">
      <c r="A323" s="43">
        <v>62</v>
      </c>
      <c r="B323" s="49" t="s">
        <v>4884</v>
      </c>
      <c r="C323" s="231" t="s">
        <v>156</v>
      </c>
      <c r="D323" s="232" t="s">
        <v>3545</v>
      </c>
      <c r="E323" s="41" t="s">
        <v>4903</v>
      </c>
      <c r="F323" s="66" t="s">
        <v>1272</v>
      </c>
      <c r="G323" s="196"/>
      <c r="H323" s="36" t="s">
        <v>254</v>
      </c>
    </row>
    <row r="324" spans="1:8" s="10" customFormat="1" ht="15" customHeight="1">
      <c r="A324" s="43">
        <v>63</v>
      </c>
      <c r="B324" s="49" t="s">
        <v>4885</v>
      </c>
      <c r="C324" s="231" t="s">
        <v>65</v>
      </c>
      <c r="D324" s="232" t="s">
        <v>9</v>
      </c>
      <c r="E324" s="41" t="s">
        <v>4903</v>
      </c>
      <c r="F324" s="66" t="s">
        <v>1272</v>
      </c>
      <c r="G324" s="196"/>
      <c r="H324" s="36" t="s">
        <v>254</v>
      </c>
    </row>
    <row r="325" spans="1:8" s="10" customFormat="1" ht="15" customHeight="1">
      <c r="A325" s="43">
        <v>64</v>
      </c>
      <c r="B325" s="49" t="s">
        <v>4886</v>
      </c>
      <c r="C325" s="231" t="s">
        <v>4887</v>
      </c>
      <c r="D325" s="232" t="s">
        <v>153</v>
      </c>
      <c r="E325" s="41" t="s">
        <v>4903</v>
      </c>
      <c r="F325" s="66" t="s">
        <v>1272</v>
      </c>
      <c r="G325" s="196"/>
      <c r="H325" s="36" t="s">
        <v>254</v>
      </c>
    </row>
    <row r="326" spans="1:8" s="10" customFormat="1" ht="15" customHeight="1">
      <c r="A326" s="43">
        <v>65</v>
      </c>
      <c r="B326" s="49" t="s">
        <v>4888</v>
      </c>
      <c r="C326" s="231" t="s">
        <v>437</v>
      </c>
      <c r="D326" s="232" t="s">
        <v>153</v>
      </c>
      <c r="E326" s="41" t="s">
        <v>4903</v>
      </c>
      <c r="F326" s="66" t="s">
        <v>1272</v>
      </c>
      <c r="G326" s="196"/>
      <c r="H326" s="36" t="s">
        <v>254</v>
      </c>
    </row>
    <row r="327" spans="1:8" s="10" customFormat="1" ht="15" customHeight="1">
      <c r="A327" s="43">
        <v>66</v>
      </c>
      <c r="B327" s="49" t="s">
        <v>4889</v>
      </c>
      <c r="C327" s="231" t="s">
        <v>4890</v>
      </c>
      <c r="D327" s="232" t="s">
        <v>2428</v>
      </c>
      <c r="E327" s="41" t="s">
        <v>4903</v>
      </c>
      <c r="F327" s="66" t="s">
        <v>1272</v>
      </c>
      <c r="G327" s="196"/>
      <c r="H327" s="36" t="s">
        <v>254</v>
      </c>
    </row>
    <row r="328" spans="1:8" s="10" customFormat="1" ht="15" customHeight="1">
      <c r="A328" s="43">
        <v>67</v>
      </c>
      <c r="B328" s="49" t="s">
        <v>4891</v>
      </c>
      <c r="C328" s="231" t="s">
        <v>162</v>
      </c>
      <c r="D328" s="232" t="s">
        <v>171</v>
      </c>
      <c r="E328" s="41" t="s">
        <v>4903</v>
      </c>
      <c r="F328" s="66" t="s">
        <v>1272</v>
      </c>
      <c r="G328" s="196"/>
      <c r="H328" s="36" t="s">
        <v>254</v>
      </c>
    </row>
    <row r="329" spans="1:8" s="10" customFormat="1" ht="15" customHeight="1">
      <c r="A329" s="43">
        <v>68</v>
      </c>
      <c r="B329" s="49" t="s">
        <v>4892</v>
      </c>
      <c r="C329" s="231" t="s">
        <v>4893</v>
      </c>
      <c r="D329" s="232" t="s">
        <v>104</v>
      </c>
      <c r="E329" s="41" t="s">
        <v>4903</v>
      </c>
      <c r="F329" s="66" t="s">
        <v>1272</v>
      </c>
      <c r="G329" s="196"/>
      <c r="H329" s="36" t="s">
        <v>254</v>
      </c>
    </row>
    <row r="330" spans="1:8" s="10" customFormat="1" ht="15" customHeight="1">
      <c r="A330" s="43">
        <v>69</v>
      </c>
      <c r="B330" s="49" t="s">
        <v>4894</v>
      </c>
      <c r="C330" s="231" t="s">
        <v>4895</v>
      </c>
      <c r="D330" s="232" t="s">
        <v>104</v>
      </c>
      <c r="E330" s="41" t="s">
        <v>4903</v>
      </c>
      <c r="F330" s="66" t="s">
        <v>1272</v>
      </c>
      <c r="G330" s="196"/>
      <c r="H330" s="36" t="s">
        <v>254</v>
      </c>
    </row>
    <row r="331" spans="1:8" s="10" customFormat="1" ht="15" customHeight="1">
      <c r="A331" s="43">
        <v>70</v>
      </c>
      <c r="B331" s="49" t="s">
        <v>4896</v>
      </c>
      <c r="C331" s="231" t="s">
        <v>68</v>
      </c>
      <c r="D331" s="232" t="s">
        <v>109</v>
      </c>
      <c r="E331" s="41" t="s">
        <v>4903</v>
      </c>
      <c r="F331" s="66" t="s">
        <v>1272</v>
      </c>
      <c r="G331" s="196"/>
      <c r="H331" s="36" t="s">
        <v>254</v>
      </c>
    </row>
    <row r="332" spans="1:8" s="10" customFormat="1" ht="15" customHeight="1">
      <c r="A332" s="43">
        <v>71</v>
      </c>
      <c r="B332" s="49" t="s">
        <v>4897</v>
      </c>
      <c r="C332" s="231" t="s">
        <v>4898</v>
      </c>
      <c r="D332" s="232" t="s">
        <v>60</v>
      </c>
      <c r="E332" s="41" t="s">
        <v>4903</v>
      </c>
      <c r="F332" s="66" t="s">
        <v>1272</v>
      </c>
      <c r="G332" s="196"/>
      <c r="H332" s="36" t="s">
        <v>254</v>
      </c>
    </row>
    <row r="333" spans="1:8" s="10" customFormat="1" ht="15" customHeight="1">
      <c r="A333" s="43">
        <v>72</v>
      </c>
      <c r="B333" s="49" t="s">
        <v>4899</v>
      </c>
      <c r="C333" s="231" t="s">
        <v>4900</v>
      </c>
      <c r="D333" s="232" t="s">
        <v>3538</v>
      </c>
      <c r="E333" s="41" t="s">
        <v>4903</v>
      </c>
      <c r="F333" s="66" t="s">
        <v>1272</v>
      </c>
      <c r="G333" s="196"/>
      <c r="H333" s="36" t="s">
        <v>254</v>
      </c>
    </row>
    <row r="334" spans="1:8" s="10" customFormat="1" ht="15" customHeight="1">
      <c r="A334" s="43">
        <v>73</v>
      </c>
      <c r="B334" s="49" t="s">
        <v>4901</v>
      </c>
      <c r="C334" s="231" t="s">
        <v>2780</v>
      </c>
      <c r="D334" s="232" t="s">
        <v>149</v>
      </c>
      <c r="E334" s="41" t="s">
        <v>4903</v>
      </c>
      <c r="F334" s="66" t="s">
        <v>1272</v>
      </c>
      <c r="G334" s="196" t="s">
        <v>4904</v>
      </c>
      <c r="H334" s="36" t="s">
        <v>254</v>
      </c>
    </row>
    <row r="335" spans="1:8" s="10" customFormat="1" ht="15" customHeight="1">
      <c r="A335" s="43">
        <v>74</v>
      </c>
      <c r="B335" s="49" t="s">
        <v>4902</v>
      </c>
      <c r="C335" s="231" t="s">
        <v>2242</v>
      </c>
      <c r="D335" s="232" t="s">
        <v>64</v>
      </c>
      <c r="E335" s="41" t="s">
        <v>4903</v>
      </c>
      <c r="F335" s="66" t="s">
        <v>1272</v>
      </c>
      <c r="G335" s="196"/>
      <c r="H335" s="36" t="s">
        <v>254</v>
      </c>
    </row>
    <row r="336" spans="1:8" s="10" customFormat="1" ht="15" customHeight="1">
      <c r="A336" s="43">
        <v>75</v>
      </c>
      <c r="B336" s="49" t="s">
        <v>4905</v>
      </c>
      <c r="C336" s="231" t="s">
        <v>4906</v>
      </c>
      <c r="D336" s="232" t="s">
        <v>72</v>
      </c>
      <c r="E336" s="41" t="s">
        <v>3205</v>
      </c>
      <c r="F336" s="66" t="s">
        <v>2151</v>
      </c>
      <c r="G336" s="196"/>
      <c r="H336" s="36" t="s">
        <v>254</v>
      </c>
    </row>
    <row r="337" spans="1:9" s="10" customFormat="1" ht="15" customHeight="1">
      <c r="A337" s="43">
        <v>76</v>
      </c>
      <c r="B337" s="49" t="s">
        <v>4953</v>
      </c>
      <c r="C337" s="231" t="s">
        <v>2242</v>
      </c>
      <c r="D337" s="232" t="s">
        <v>70</v>
      </c>
      <c r="E337" s="41" t="s">
        <v>4960</v>
      </c>
      <c r="F337" s="66" t="s">
        <v>1272</v>
      </c>
      <c r="G337" s="196"/>
      <c r="H337" s="36" t="s">
        <v>254</v>
      </c>
    </row>
    <row r="338" spans="1:9" s="10" customFormat="1" ht="15" customHeight="1">
      <c r="A338" s="43">
        <v>77</v>
      </c>
      <c r="B338" s="49" t="s">
        <v>4954</v>
      </c>
      <c r="C338" s="231" t="s">
        <v>54</v>
      </c>
      <c r="D338" s="232" t="s">
        <v>2745</v>
      </c>
      <c r="E338" s="41" t="s">
        <v>4960</v>
      </c>
      <c r="F338" s="66" t="s">
        <v>1272</v>
      </c>
      <c r="G338" s="196"/>
      <c r="H338" s="36" t="s">
        <v>254</v>
      </c>
    </row>
    <row r="339" spans="1:9" s="10" customFormat="1" ht="15" customHeight="1">
      <c r="A339" s="43">
        <v>78</v>
      </c>
      <c r="B339" s="49" t="s">
        <v>4955</v>
      </c>
      <c r="C339" s="231" t="s">
        <v>4956</v>
      </c>
      <c r="D339" s="232" t="s">
        <v>59</v>
      </c>
      <c r="E339" s="41" t="s">
        <v>4960</v>
      </c>
      <c r="F339" s="66" t="s">
        <v>1272</v>
      </c>
      <c r="G339" s="196"/>
      <c r="H339" s="36" t="s">
        <v>254</v>
      </c>
    </row>
    <row r="340" spans="1:9" s="10" customFormat="1" ht="15" customHeight="1">
      <c r="A340" s="43">
        <v>79</v>
      </c>
      <c r="B340" s="49" t="s">
        <v>4957</v>
      </c>
      <c r="C340" s="231" t="s">
        <v>78</v>
      </c>
      <c r="D340" s="232" t="s">
        <v>100</v>
      </c>
      <c r="E340" s="41" t="s">
        <v>4960</v>
      </c>
      <c r="F340" s="66" t="s">
        <v>1272</v>
      </c>
      <c r="G340" s="196"/>
      <c r="H340" s="36" t="s">
        <v>254</v>
      </c>
    </row>
    <row r="341" spans="1:9" s="10" customFormat="1" ht="15" customHeight="1">
      <c r="A341" s="43">
        <v>80</v>
      </c>
      <c r="B341" s="49" t="s">
        <v>4958</v>
      </c>
      <c r="C341" s="231" t="s">
        <v>4959</v>
      </c>
      <c r="D341" s="232" t="s">
        <v>45</v>
      </c>
      <c r="E341" s="41" t="s">
        <v>4960</v>
      </c>
      <c r="F341" s="66" t="s">
        <v>1272</v>
      </c>
      <c r="G341" s="196"/>
      <c r="H341" s="36" t="s">
        <v>254</v>
      </c>
    </row>
    <row r="342" spans="1:9" s="10" customFormat="1" ht="15" customHeight="1">
      <c r="A342" s="43">
        <v>81</v>
      </c>
      <c r="B342" s="49" t="s">
        <v>4961</v>
      </c>
      <c r="C342" s="231" t="s">
        <v>4962</v>
      </c>
      <c r="D342" s="232" t="s">
        <v>166</v>
      </c>
      <c r="E342" s="41" t="s">
        <v>4967</v>
      </c>
      <c r="F342" s="66" t="s">
        <v>3667</v>
      </c>
      <c r="G342" s="196"/>
      <c r="H342" s="36" t="s">
        <v>254</v>
      </c>
    </row>
    <row r="343" spans="1:9" s="10" customFormat="1" ht="15" customHeight="1">
      <c r="A343" s="43">
        <v>82</v>
      </c>
      <c r="B343" s="49" t="s">
        <v>4963</v>
      </c>
      <c r="C343" s="231" t="s">
        <v>2635</v>
      </c>
      <c r="D343" s="232" t="s">
        <v>4964</v>
      </c>
      <c r="E343" s="41" t="s">
        <v>4967</v>
      </c>
      <c r="F343" s="66" t="s">
        <v>3667</v>
      </c>
      <c r="G343" s="196"/>
      <c r="H343" s="36" t="s">
        <v>254</v>
      </c>
    </row>
    <row r="344" spans="1:9" s="10" customFormat="1" ht="15" customHeight="1">
      <c r="A344" s="43">
        <v>83</v>
      </c>
      <c r="B344" s="49" t="s">
        <v>4965</v>
      </c>
      <c r="C344" s="231" t="s">
        <v>76</v>
      </c>
      <c r="D344" s="232" t="s">
        <v>186</v>
      </c>
      <c r="E344" s="41" t="s">
        <v>4967</v>
      </c>
      <c r="F344" s="66" t="s">
        <v>3667</v>
      </c>
      <c r="G344" s="196"/>
      <c r="H344" s="36" t="s">
        <v>254</v>
      </c>
    </row>
    <row r="345" spans="1:9" s="10" customFormat="1" ht="15" customHeight="1">
      <c r="A345" s="43">
        <v>84</v>
      </c>
      <c r="B345" s="49" t="s">
        <v>4966</v>
      </c>
      <c r="C345" s="231" t="s">
        <v>54</v>
      </c>
      <c r="D345" s="232" t="s">
        <v>385</v>
      </c>
      <c r="E345" s="41" t="s">
        <v>4967</v>
      </c>
      <c r="F345" s="66" t="s">
        <v>1272</v>
      </c>
      <c r="G345" s="196"/>
      <c r="H345" s="36" t="s">
        <v>254</v>
      </c>
    </row>
    <row r="346" spans="1:9" s="10" customFormat="1" ht="15" customHeight="1">
      <c r="A346" s="43">
        <v>85</v>
      </c>
      <c r="B346" s="49" t="s">
        <v>4907</v>
      </c>
      <c r="C346" s="231" t="s">
        <v>3524</v>
      </c>
      <c r="D346" s="232" t="s">
        <v>164</v>
      </c>
      <c r="E346" s="41" t="s">
        <v>4920</v>
      </c>
      <c r="F346" s="66" t="s">
        <v>4921</v>
      </c>
      <c r="G346" s="196"/>
      <c r="H346" s="36" t="s">
        <v>254</v>
      </c>
    </row>
    <row r="347" spans="1:9" s="10" customFormat="1" ht="15" customHeight="1">
      <c r="A347" s="43">
        <v>86</v>
      </c>
      <c r="B347" s="49" t="s">
        <v>4908</v>
      </c>
      <c r="C347" s="231" t="s">
        <v>4909</v>
      </c>
      <c r="D347" s="232" t="s">
        <v>4910</v>
      </c>
      <c r="E347" s="41" t="s">
        <v>4920</v>
      </c>
      <c r="F347" s="66" t="s">
        <v>4921</v>
      </c>
      <c r="G347" s="196"/>
      <c r="H347" s="36" t="s">
        <v>254</v>
      </c>
    </row>
    <row r="348" spans="1:9" s="10" customFormat="1" ht="15" customHeight="1">
      <c r="A348" s="43">
        <v>87</v>
      </c>
      <c r="B348" s="49" t="s">
        <v>4911</v>
      </c>
      <c r="C348" s="231" t="s">
        <v>2349</v>
      </c>
      <c r="D348" s="232" t="s">
        <v>137</v>
      </c>
      <c r="E348" s="41" t="s">
        <v>4920</v>
      </c>
      <c r="F348" s="66" t="s">
        <v>4921</v>
      </c>
      <c r="G348" s="196"/>
      <c r="H348" s="36" t="s">
        <v>254</v>
      </c>
    </row>
    <row r="349" spans="1:9" s="10" customFormat="1" ht="15" customHeight="1">
      <c r="A349" s="43">
        <v>88</v>
      </c>
      <c r="B349" s="49" t="s">
        <v>4912</v>
      </c>
      <c r="C349" s="231" t="s">
        <v>4900</v>
      </c>
      <c r="D349" s="232" t="s">
        <v>133</v>
      </c>
      <c r="E349" s="41" t="s">
        <v>4920</v>
      </c>
      <c r="F349" s="66" t="s">
        <v>4921</v>
      </c>
      <c r="G349" s="196"/>
      <c r="H349" s="36" t="s">
        <v>254</v>
      </c>
    </row>
    <row r="350" spans="1:9" s="10" customFormat="1" ht="15" customHeight="1">
      <c r="A350" s="43">
        <v>89</v>
      </c>
      <c r="B350" s="49" t="s">
        <v>4913</v>
      </c>
      <c r="C350" s="231" t="s">
        <v>4914</v>
      </c>
      <c r="D350" s="232" t="s">
        <v>171</v>
      </c>
      <c r="E350" s="41" t="s">
        <v>4920</v>
      </c>
      <c r="F350" s="66" t="s">
        <v>4921</v>
      </c>
      <c r="G350" s="196"/>
      <c r="H350" s="36" t="s">
        <v>254</v>
      </c>
      <c r="I350" s="10">
        <v>1</v>
      </c>
    </row>
    <row r="351" spans="1:9" s="10" customFormat="1" ht="15" customHeight="1">
      <c r="A351" s="43">
        <v>90</v>
      </c>
      <c r="B351" s="49" t="s">
        <v>4915</v>
      </c>
      <c r="C351" s="231" t="s">
        <v>531</v>
      </c>
      <c r="D351" s="232" t="s">
        <v>149</v>
      </c>
      <c r="E351" s="41" t="s">
        <v>4920</v>
      </c>
      <c r="F351" s="522" t="s">
        <v>5237</v>
      </c>
      <c r="G351" s="583" t="s">
        <v>193</v>
      </c>
      <c r="H351" s="66" t="s">
        <v>254</v>
      </c>
      <c r="I351" s="10">
        <v>2</v>
      </c>
    </row>
    <row r="352" spans="1:9" s="10" customFormat="1" ht="15" customHeight="1">
      <c r="A352" s="43">
        <v>91</v>
      </c>
      <c r="B352" s="49" t="s">
        <v>4916</v>
      </c>
      <c r="C352" s="231" t="s">
        <v>3244</v>
      </c>
      <c r="D352" s="232" t="s">
        <v>4917</v>
      </c>
      <c r="E352" s="41" t="s">
        <v>4920</v>
      </c>
      <c r="F352" s="66" t="s">
        <v>4921</v>
      </c>
      <c r="G352" s="196"/>
      <c r="H352" s="66" t="s">
        <v>254</v>
      </c>
      <c r="I352" s="10">
        <v>4</v>
      </c>
    </row>
    <row r="353" spans="1:9" s="10" customFormat="1" ht="15" customHeight="1">
      <c r="A353" s="43">
        <v>92</v>
      </c>
      <c r="B353" s="49" t="s">
        <v>4918</v>
      </c>
      <c r="C353" s="231" t="s">
        <v>4919</v>
      </c>
      <c r="D353" s="232" t="s">
        <v>45</v>
      </c>
      <c r="E353" s="41" t="s">
        <v>4920</v>
      </c>
      <c r="F353" s="66" t="s">
        <v>4921</v>
      </c>
      <c r="G353" s="196"/>
      <c r="H353" s="36" t="s">
        <v>254</v>
      </c>
      <c r="I353" s="10">
        <v>8</v>
      </c>
    </row>
    <row r="354" spans="1:9" s="10" customFormat="1" ht="15" customHeight="1">
      <c r="A354" s="43">
        <v>93</v>
      </c>
      <c r="B354" s="49" t="s">
        <v>5159</v>
      </c>
      <c r="C354" s="231" t="s">
        <v>2633</v>
      </c>
      <c r="D354" s="232" t="s">
        <v>11</v>
      </c>
      <c r="E354" s="41" t="s">
        <v>5160</v>
      </c>
      <c r="F354" s="522" t="s">
        <v>5228</v>
      </c>
      <c r="G354" s="583" t="s">
        <v>5238</v>
      </c>
      <c r="H354" s="36" t="s">
        <v>254</v>
      </c>
    </row>
    <row r="355" spans="1:9" s="10" customFormat="1" ht="15" customHeight="1">
      <c r="A355" s="43">
        <v>94</v>
      </c>
      <c r="B355" s="86" t="s">
        <v>5161</v>
      </c>
      <c r="C355" s="231" t="s">
        <v>921</v>
      </c>
      <c r="D355" s="232" t="s">
        <v>11</v>
      </c>
      <c r="E355" s="41" t="s">
        <v>5160</v>
      </c>
      <c r="F355" s="522" t="s">
        <v>5228</v>
      </c>
      <c r="G355" s="207" t="s">
        <v>1</v>
      </c>
      <c r="H355" s="36" t="s">
        <v>254</v>
      </c>
    </row>
    <row r="356" spans="1:9" s="10" customFormat="1" ht="15" customHeight="1">
      <c r="A356" s="43">
        <v>95</v>
      </c>
      <c r="B356" s="49" t="s">
        <v>5162</v>
      </c>
      <c r="C356" s="231" t="s">
        <v>5163</v>
      </c>
      <c r="D356" s="232" t="s">
        <v>132</v>
      </c>
      <c r="E356" s="41" t="s">
        <v>5160</v>
      </c>
      <c r="F356" s="522" t="s">
        <v>5228</v>
      </c>
      <c r="G356" s="207" t="s">
        <v>1</v>
      </c>
      <c r="H356" s="36" t="s">
        <v>254</v>
      </c>
    </row>
    <row r="357" spans="1:9" s="10" customFormat="1" ht="15" customHeight="1">
      <c r="A357" s="43">
        <v>96</v>
      </c>
      <c r="B357" s="49" t="s">
        <v>5164</v>
      </c>
      <c r="C357" s="231" t="s">
        <v>1178</v>
      </c>
      <c r="D357" s="232" t="s">
        <v>153</v>
      </c>
      <c r="E357" s="41" t="s">
        <v>5160</v>
      </c>
      <c r="F357" s="522" t="s">
        <v>5228</v>
      </c>
      <c r="G357" s="207" t="s">
        <v>1</v>
      </c>
      <c r="H357" s="36" t="s">
        <v>254</v>
      </c>
    </row>
    <row r="358" spans="1:9" s="10" customFormat="1" ht="15" customHeight="1">
      <c r="A358" s="43">
        <v>97</v>
      </c>
      <c r="B358" s="49" t="s">
        <v>5165</v>
      </c>
      <c r="C358" s="231" t="s">
        <v>141</v>
      </c>
      <c r="D358" s="232" t="s">
        <v>42</v>
      </c>
      <c r="E358" s="41" t="s">
        <v>5160</v>
      </c>
      <c r="F358" s="522" t="s">
        <v>5225</v>
      </c>
      <c r="G358" s="207" t="s">
        <v>1</v>
      </c>
      <c r="H358" s="36" t="s">
        <v>254</v>
      </c>
    </row>
    <row r="359" spans="1:9" s="10" customFormat="1" ht="18" customHeight="1">
      <c r="A359" s="699" t="s">
        <v>28</v>
      </c>
      <c r="B359" s="700"/>
      <c r="C359" s="700"/>
      <c r="D359" s="182">
        <f>SUM(D259,D261)</f>
        <v>98</v>
      </c>
      <c r="E359" s="538" t="s">
        <v>231</v>
      </c>
      <c r="F359" s="701" t="s">
        <v>5327</v>
      </c>
      <c r="G359" s="702"/>
      <c r="I359" s="10">
        <f>97-12</f>
        <v>85</v>
      </c>
    </row>
    <row r="360" spans="1:9" ht="18" customHeight="1">
      <c r="A360" s="537"/>
      <c r="B360" s="27"/>
      <c r="C360" s="28"/>
      <c r="D360" s="27"/>
      <c r="E360" s="87" t="s">
        <v>85</v>
      </c>
      <c r="F360" s="201"/>
      <c r="G360" s="88"/>
    </row>
    <row r="361" spans="1:9" ht="9.9499999999999993" customHeight="1">
      <c r="A361" s="537"/>
      <c r="B361" s="33"/>
      <c r="C361" s="34"/>
      <c r="D361" s="33"/>
      <c r="E361" s="93"/>
      <c r="F361" s="299"/>
      <c r="G361" s="88"/>
    </row>
    <row r="362" spans="1:9" s="15" customFormat="1" ht="54.95" customHeight="1">
      <c r="A362" s="704" t="s">
        <v>2862</v>
      </c>
      <c r="B362" s="691"/>
      <c r="C362" s="705"/>
      <c r="D362" s="705"/>
      <c r="E362" s="705"/>
      <c r="F362" s="705"/>
      <c r="G362" s="705"/>
    </row>
    <row r="363" spans="1:9" s="10" customFormat="1" ht="24.95" customHeight="1">
      <c r="A363" s="731" t="s">
        <v>1579</v>
      </c>
      <c r="B363" s="731"/>
      <c r="C363" s="731"/>
      <c r="D363" s="731"/>
      <c r="E363" s="731"/>
      <c r="F363" s="731"/>
      <c r="G363" s="731"/>
    </row>
    <row r="364" spans="1:9" s="10" customFormat="1" ht="35.1" customHeight="1">
      <c r="A364" s="735" t="s">
        <v>4507</v>
      </c>
      <c r="B364" s="735"/>
      <c r="C364" s="735"/>
      <c r="D364" s="735"/>
      <c r="E364" s="735"/>
      <c r="F364" s="735"/>
      <c r="G364" s="735"/>
    </row>
    <row r="365" spans="1:9" ht="15" customHeight="1">
      <c r="A365" s="6"/>
      <c r="B365" s="6"/>
      <c r="C365" s="6"/>
      <c r="D365" s="6"/>
      <c r="E365" s="6"/>
      <c r="F365" s="179"/>
      <c r="G365" s="202" t="s">
        <v>4518</v>
      </c>
      <c r="H365" s="4" t="s">
        <v>4519</v>
      </c>
    </row>
    <row r="366" spans="1:9" s="8" customFormat="1" ht="24.95" customHeight="1">
      <c r="A366" s="195" t="s">
        <v>20</v>
      </c>
      <c r="B366" s="494" t="s">
        <v>5</v>
      </c>
      <c r="C366" s="694" t="s">
        <v>23</v>
      </c>
      <c r="D366" s="695"/>
      <c r="E366" s="195" t="s">
        <v>24</v>
      </c>
      <c r="F366" s="195" t="s">
        <v>25</v>
      </c>
      <c r="G366" s="195" t="s">
        <v>26</v>
      </c>
    </row>
    <row r="367" spans="1:9" s="8" customFormat="1" ht="20.100000000000001" customHeight="1">
      <c r="A367" s="195"/>
      <c r="B367" s="694" t="s">
        <v>2</v>
      </c>
      <c r="C367" s="728"/>
      <c r="D367" s="495">
        <f>A442</f>
        <v>75</v>
      </c>
      <c r="E367" s="42"/>
      <c r="F367" s="42"/>
      <c r="G367" s="196"/>
      <c r="H367" s="195"/>
    </row>
    <row r="368" spans="1:9" s="10" customFormat="1" ht="18" customHeight="1">
      <c r="A368" s="43">
        <v>1</v>
      </c>
      <c r="B368" s="49" t="s">
        <v>3650</v>
      </c>
      <c r="C368" s="231" t="s">
        <v>3651</v>
      </c>
      <c r="D368" s="232" t="s">
        <v>2809</v>
      </c>
      <c r="E368" s="41" t="s">
        <v>3657</v>
      </c>
      <c r="F368" s="66" t="s">
        <v>1272</v>
      </c>
      <c r="G368" s="44" t="s">
        <v>3658</v>
      </c>
      <c r="H368" s="36" t="s">
        <v>254</v>
      </c>
    </row>
    <row r="369" spans="1:8" s="10" customFormat="1" ht="18" customHeight="1">
      <c r="A369" s="43">
        <v>2</v>
      </c>
      <c r="B369" s="49" t="s">
        <v>3652</v>
      </c>
      <c r="C369" s="231" t="s">
        <v>18</v>
      </c>
      <c r="D369" s="232" t="s">
        <v>43</v>
      </c>
      <c r="E369" s="41" t="s">
        <v>3657</v>
      </c>
      <c r="F369" s="66" t="s">
        <v>1272</v>
      </c>
      <c r="G369" s="43" t="s">
        <v>1</v>
      </c>
      <c r="H369" s="36" t="s">
        <v>254</v>
      </c>
    </row>
    <row r="370" spans="1:8" s="10" customFormat="1" ht="18" customHeight="1">
      <c r="A370" s="43">
        <v>3</v>
      </c>
      <c r="B370" s="49" t="s">
        <v>3653</v>
      </c>
      <c r="C370" s="231" t="s">
        <v>38</v>
      </c>
      <c r="D370" s="232" t="s">
        <v>71</v>
      </c>
      <c r="E370" s="41" t="s">
        <v>3657</v>
      </c>
      <c r="F370" s="66" t="s">
        <v>1272</v>
      </c>
      <c r="G370" s="43" t="s">
        <v>1</v>
      </c>
      <c r="H370" s="36" t="s">
        <v>254</v>
      </c>
    </row>
    <row r="371" spans="1:8" s="10" customFormat="1" ht="18" customHeight="1">
      <c r="A371" s="43">
        <v>4</v>
      </c>
      <c r="B371" s="49" t="s">
        <v>3654</v>
      </c>
      <c r="C371" s="231" t="s">
        <v>185</v>
      </c>
      <c r="D371" s="232" t="s">
        <v>171</v>
      </c>
      <c r="E371" s="41" t="s">
        <v>3657</v>
      </c>
      <c r="F371" s="66" t="s">
        <v>1272</v>
      </c>
      <c r="G371" s="43" t="s">
        <v>1</v>
      </c>
      <c r="H371" s="36" t="s">
        <v>254</v>
      </c>
    </row>
    <row r="372" spans="1:8" s="10" customFormat="1" ht="18" customHeight="1">
      <c r="A372" s="43">
        <v>5</v>
      </c>
      <c r="B372" s="49" t="s">
        <v>3655</v>
      </c>
      <c r="C372" s="231" t="s">
        <v>3656</v>
      </c>
      <c r="D372" s="232" t="s">
        <v>383</v>
      </c>
      <c r="E372" s="41" t="s">
        <v>3657</v>
      </c>
      <c r="F372" s="66" t="s">
        <v>1272</v>
      </c>
      <c r="G372" s="43" t="s">
        <v>1</v>
      </c>
      <c r="H372" s="36" t="s">
        <v>254</v>
      </c>
    </row>
    <row r="373" spans="1:8" s="10" customFormat="1" ht="18" customHeight="1">
      <c r="A373" s="43">
        <v>6</v>
      </c>
      <c r="B373" s="86" t="s">
        <v>3659</v>
      </c>
      <c r="C373" s="231" t="s">
        <v>1552</v>
      </c>
      <c r="D373" s="232" t="s">
        <v>8</v>
      </c>
      <c r="E373" s="41" t="s">
        <v>3665</v>
      </c>
      <c r="F373" s="66" t="s">
        <v>1373</v>
      </c>
      <c r="G373" s="44" t="s">
        <v>3666</v>
      </c>
      <c r="H373" s="36" t="s">
        <v>254</v>
      </c>
    </row>
    <row r="374" spans="1:8" s="10" customFormat="1" ht="18" customHeight="1">
      <c r="A374" s="43">
        <v>7</v>
      </c>
      <c r="B374" s="86" t="s">
        <v>3660</v>
      </c>
      <c r="C374" s="231" t="s">
        <v>2924</v>
      </c>
      <c r="D374" s="232" t="s">
        <v>104</v>
      </c>
      <c r="E374" s="41" t="s">
        <v>3665</v>
      </c>
      <c r="F374" s="66" t="s">
        <v>1373</v>
      </c>
      <c r="G374" s="43" t="s">
        <v>1</v>
      </c>
      <c r="H374" s="36" t="s">
        <v>254</v>
      </c>
    </row>
    <row r="375" spans="1:8" s="10" customFormat="1" ht="18" customHeight="1">
      <c r="A375" s="43">
        <v>8</v>
      </c>
      <c r="B375" s="86" t="s">
        <v>3661</v>
      </c>
      <c r="C375" s="231" t="s">
        <v>3662</v>
      </c>
      <c r="D375" s="232" t="s">
        <v>155</v>
      </c>
      <c r="E375" s="41" t="s">
        <v>3665</v>
      </c>
      <c r="F375" s="66" t="s">
        <v>1373</v>
      </c>
      <c r="G375" s="43" t="s">
        <v>1</v>
      </c>
      <c r="H375" s="36" t="s">
        <v>254</v>
      </c>
    </row>
    <row r="376" spans="1:8" s="10" customFormat="1" ht="18" customHeight="1">
      <c r="A376" s="43">
        <v>9</v>
      </c>
      <c r="B376" s="86" t="s">
        <v>3663</v>
      </c>
      <c r="C376" s="231" t="s">
        <v>350</v>
      </c>
      <c r="D376" s="232" t="s">
        <v>385</v>
      </c>
      <c r="E376" s="41" t="s">
        <v>3665</v>
      </c>
      <c r="F376" s="66" t="s">
        <v>1373</v>
      </c>
      <c r="G376" s="43" t="s">
        <v>1</v>
      </c>
      <c r="H376" s="36" t="s">
        <v>254</v>
      </c>
    </row>
    <row r="377" spans="1:8" s="10" customFormat="1" ht="18" customHeight="1">
      <c r="A377" s="43">
        <v>10</v>
      </c>
      <c r="B377" s="86" t="s">
        <v>3664</v>
      </c>
      <c r="C377" s="231" t="s">
        <v>163</v>
      </c>
      <c r="D377" s="232" t="s">
        <v>69</v>
      </c>
      <c r="E377" s="41" t="s">
        <v>3665</v>
      </c>
      <c r="F377" s="66" t="s">
        <v>3667</v>
      </c>
      <c r="G377" s="43" t="s">
        <v>1</v>
      </c>
      <c r="H377" s="36" t="s">
        <v>254</v>
      </c>
    </row>
    <row r="378" spans="1:8" s="10" customFormat="1" ht="18" customHeight="1">
      <c r="A378" s="43">
        <v>11</v>
      </c>
      <c r="B378" s="49" t="s">
        <v>3668</v>
      </c>
      <c r="C378" s="231" t="s">
        <v>3669</v>
      </c>
      <c r="D378" s="232" t="s">
        <v>10</v>
      </c>
      <c r="E378" s="41" t="s">
        <v>3681</v>
      </c>
      <c r="F378" s="66" t="s">
        <v>1272</v>
      </c>
      <c r="G378" s="44" t="s">
        <v>3682</v>
      </c>
      <c r="H378" s="36" t="s">
        <v>254</v>
      </c>
    </row>
    <row r="379" spans="1:8" s="10" customFormat="1" ht="18" customHeight="1">
      <c r="A379" s="43">
        <v>12</v>
      </c>
      <c r="B379" s="49" t="s">
        <v>3670</v>
      </c>
      <c r="C379" s="231" t="s">
        <v>3671</v>
      </c>
      <c r="D379" s="232" t="s">
        <v>1904</v>
      </c>
      <c r="E379" s="41" t="s">
        <v>3681</v>
      </c>
      <c r="F379" s="66" t="s">
        <v>2751</v>
      </c>
      <c r="G379" s="44" t="s">
        <v>3658</v>
      </c>
      <c r="H379" s="36" t="s">
        <v>254</v>
      </c>
    </row>
    <row r="380" spans="1:8" s="10" customFormat="1" ht="18" customHeight="1">
      <c r="A380" s="43">
        <v>13</v>
      </c>
      <c r="B380" s="49" t="s">
        <v>3672</v>
      </c>
      <c r="C380" s="231" t="s">
        <v>3673</v>
      </c>
      <c r="D380" s="232" t="s">
        <v>186</v>
      </c>
      <c r="E380" s="41" t="s">
        <v>3681</v>
      </c>
      <c r="F380" s="66" t="s">
        <v>1272</v>
      </c>
      <c r="G380" s="44" t="s">
        <v>3682</v>
      </c>
      <c r="H380" s="36" t="s">
        <v>254</v>
      </c>
    </row>
    <row r="381" spans="1:8" s="10" customFormat="1" ht="18" customHeight="1">
      <c r="A381" s="43">
        <v>14</v>
      </c>
      <c r="B381" s="49" t="s">
        <v>3674</v>
      </c>
      <c r="C381" s="231" t="s">
        <v>3675</v>
      </c>
      <c r="D381" s="232" t="s">
        <v>63</v>
      </c>
      <c r="E381" s="41" t="s">
        <v>3681</v>
      </c>
      <c r="F381" s="66" t="s">
        <v>1272</v>
      </c>
      <c r="G381" s="43" t="s">
        <v>1</v>
      </c>
      <c r="H381" s="36" t="s">
        <v>254</v>
      </c>
    </row>
    <row r="382" spans="1:8" s="10" customFormat="1" ht="18" customHeight="1">
      <c r="A382" s="43">
        <v>15</v>
      </c>
      <c r="B382" s="49" t="s">
        <v>3676</v>
      </c>
      <c r="C382" s="231" t="s">
        <v>3163</v>
      </c>
      <c r="D382" s="232" t="s">
        <v>79</v>
      </c>
      <c r="E382" s="41" t="s">
        <v>3681</v>
      </c>
      <c r="F382" s="66" t="s">
        <v>1690</v>
      </c>
      <c r="G382" s="43" t="s">
        <v>1</v>
      </c>
      <c r="H382" s="36" t="s">
        <v>254</v>
      </c>
    </row>
    <row r="383" spans="1:8" s="10" customFormat="1" ht="18" customHeight="1">
      <c r="A383" s="43">
        <v>16</v>
      </c>
      <c r="B383" s="49" t="s">
        <v>3677</v>
      </c>
      <c r="C383" s="231" t="s">
        <v>113</v>
      </c>
      <c r="D383" s="232" t="s">
        <v>149</v>
      </c>
      <c r="E383" s="41" t="s">
        <v>3681</v>
      </c>
      <c r="F383" s="66" t="s">
        <v>1272</v>
      </c>
      <c r="G383" s="43" t="s">
        <v>1</v>
      </c>
      <c r="H383" s="36" t="s">
        <v>254</v>
      </c>
    </row>
    <row r="384" spans="1:8" s="10" customFormat="1" ht="18" customHeight="1">
      <c r="A384" s="43">
        <v>17</v>
      </c>
      <c r="B384" s="49" t="s">
        <v>3678</v>
      </c>
      <c r="C384" s="231" t="s">
        <v>76</v>
      </c>
      <c r="D384" s="232" t="s">
        <v>385</v>
      </c>
      <c r="E384" s="41" t="s">
        <v>3681</v>
      </c>
      <c r="F384" s="66" t="s">
        <v>1272</v>
      </c>
      <c r="G384" s="43" t="s">
        <v>1</v>
      </c>
      <c r="H384" s="36" t="s">
        <v>254</v>
      </c>
    </row>
    <row r="385" spans="1:8" s="10" customFormat="1" ht="18" customHeight="1">
      <c r="A385" s="43">
        <v>18</v>
      </c>
      <c r="B385" s="49" t="s">
        <v>3679</v>
      </c>
      <c r="C385" s="231" t="s">
        <v>3680</v>
      </c>
      <c r="D385" s="232" t="s">
        <v>2894</v>
      </c>
      <c r="E385" s="41" t="s">
        <v>3681</v>
      </c>
      <c r="F385" s="66" t="s">
        <v>1272</v>
      </c>
      <c r="G385" s="43" t="s">
        <v>1</v>
      </c>
      <c r="H385" s="36" t="s">
        <v>254</v>
      </c>
    </row>
    <row r="386" spans="1:8" s="10" customFormat="1" ht="18" customHeight="1">
      <c r="A386" s="43">
        <v>19</v>
      </c>
      <c r="B386" s="49" t="s">
        <v>3738</v>
      </c>
      <c r="C386" s="231" t="s">
        <v>3739</v>
      </c>
      <c r="D386" s="232" t="s">
        <v>57</v>
      </c>
      <c r="E386" s="41" t="s">
        <v>3687</v>
      </c>
      <c r="F386" s="66" t="s">
        <v>1677</v>
      </c>
      <c r="G386" s="44" t="s">
        <v>3688</v>
      </c>
      <c r="H386" s="36" t="s">
        <v>254</v>
      </c>
    </row>
    <row r="387" spans="1:8" s="10" customFormat="1" ht="18" customHeight="1">
      <c r="A387" s="43">
        <v>20</v>
      </c>
      <c r="B387" s="49" t="s">
        <v>3683</v>
      </c>
      <c r="C387" s="231" t="s">
        <v>3684</v>
      </c>
      <c r="D387" s="232" t="s">
        <v>3685</v>
      </c>
      <c r="E387" s="41" t="s">
        <v>3687</v>
      </c>
      <c r="F387" s="66" t="s">
        <v>1677</v>
      </c>
      <c r="G387" s="43" t="s">
        <v>1</v>
      </c>
      <c r="H387" s="36" t="s">
        <v>254</v>
      </c>
    </row>
    <row r="388" spans="1:8" s="10" customFormat="1" ht="18" customHeight="1">
      <c r="A388" s="43">
        <v>21</v>
      </c>
      <c r="B388" s="49" t="s">
        <v>3686</v>
      </c>
      <c r="C388" s="231" t="s">
        <v>859</v>
      </c>
      <c r="D388" s="232" t="s">
        <v>186</v>
      </c>
      <c r="E388" s="41" t="s">
        <v>3687</v>
      </c>
      <c r="F388" s="66" t="s">
        <v>1677</v>
      </c>
      <c r="G388" s="43" t="s">
        <v>1</v>
      </c>
      <c r="H388" s="36" t="s">
        <v>254</v>
      </c>
    </row>
    <row r="389" spans="1:8" s="10" customFormat="1" ht="18" customHeight="1">
      <c r="A389" s="43">
        <v>22</v>
      </c>
      <c r="B389" s="49" t="s">
        <v>3689</v>
      </c>
      <c r="C389" s="231" t="s">
        <v>3690</v>
      </c>
      <c r="D389" s="232" t="s">
        <v>169</v>
      </c>
      <c r="E389" s="41" t="s">
        <v>3693</v>
      </c>
      <c r="F389" s="66" t="s">
        <v>1272</v>
      </c>
      <c r="G389" s="44" t="s">
        <v>2968</v>
      </c>
      <c r="H389" s="36" t="s">
        <v>254</v>
      </c>
    </row>
    <row r="390" spans="1:8" s="10" customFormat="1" ht="18" customHeight="1">
      <c r="A390" s="43">
        <v>23</v>
      </c>
      <c r="B390" s="49" t="s">
        <v>3691</v>
      </c>
      <c r="C390" s="231" t="s">
        <v>114</v>
      </c>
      <c r="D390" s="232" t="s">
        <v>104</v>
      </c>
      <c r="E390" s="41" t="s">
        <v>3693</v>
      </c>
      <c r="F390" s="66" t="s">
        <v>1272</v>
      </c>
      <c r="G390" s="43" t="s">
        <v>1</v>
      </c>
      <c r="H390" s="36" t="s">
        <v>254</v>
      </c>
    </row>
    <row r="391" spans="1:8" s="10" customFormat="1" ht="18" customHeight="1">
      <c r="A391" s="43">
        <v>24</v>
      </c>
      <c r="B391" s="49" t="s">
        <v>3692</v>
      </c>
      <c r="C391" s="231" t="s">
        <v>442</v>
      </c>
      <c r="D391" s="232" t="s">
        <v>77</v>
      </c>
      <c r="E391" s="41" t="s">
        <v>3693</v>
      </c>
      <c r="F391" s="66" t="s">
        <v>1272</v>
      </c>
      <c r="G391" s="43" t="s">
        <v>1</v>
      </c>
      <c r="H391" s="36" t="s">
        <v>254</v>
      </c>
    </row>
    <row r="392" spans="1:8" s="10" customFormat="1" ht="18" customHeight="1">
      <c r="A392" s="43">
        <v>25</v>
      </c>
      <c r="B392" s="49" t="s">
        <v>3006</v>
      </c>
      <c r="C392" s="82" t="s">
        <v>156</v>
      </c>
      <c r="D392" s="83" t="s">
        <v>11</v>
      </c>
      <c r="E392" s="41" t="s">
        <v>3014</v>
      </c>
      <c r="F392" s="66" t="s">
        <v>1373</v>
      </c>
      <c r="G392" s="44" t="s">
        <v>2968</v>
      </c>
      <c r="H392" s="36" t="s">
        <v>254</v>
      </c>
    </row>
    <row r="393" spans="1:8" s="10" customFormat="1" ht="18" customHeight="1">
      <c r="A393" s="43">
        <v>26</v>
      </c>
      <c r="B393" s="49" t="s">
        <v>3007</v>
      </c>
      <c r="C393" s="82" t="s">
        <v>3008</v>
      </c>
      <c r="D393" s="83" t="s">
        <v>152</v>
      </c>
      <c r="E393" s="41" t="s">
        <v>3014</v>
      </c>
      <c r="F393" s="66" t="s">
        <v>1373</v>
      </c>
      <c r="G393" s="43" t="s">
        <v>1</v>
      </c>
      <c r="H393" s="36" t="s">
        <v>254</v>
      </c>
    </row>
    <row r="394" spans="1:8" s="10" customFormat="1" ht="18" customHeight="1">
      <c r="A394" s="43">
        <v>27</v>
      </c>
      <c r="B394" s="49" t="s">
        <v>3009</v>
      </c>
      <c r="C394" s="82" t="s">
        <v>3010</v>
      </c>
      <c r="D394" s="83" t="s">
        <v>31</v>
      </c>
      <c r="E394" s="41" t="s">
        <v>3014</v>
      </c>
      <c r="F394" s="66" t="s">
        <v>1373</v>
      </c>
      <c r="G394" s="43" t="s">
        <v>1</v>
      </c>
      <c r="H394" s="36" t="s">
        <v>254</v>
      </c>
    </row>
    <row r="395" spans="1:8" s="10" customFormat="1" ht="18" customHeight="1">
      <c r="A395" s="43">
        <v>28</v>
      </c>
      <c r="B395" s="49" t="s">
        <v>3011</v>
      </c>
      <c r="C395" s="82" t="s">
        <v>3012</v>
      </c>
      <c r="D395" s="83" t="s">
        <v>50</v>
      </c>
      <c r="E395" s="41" t="s">
        <v>3014</v>
      </c>
      <c r="F395" s="66" t="s">
        <v>1373</v>
      </c>
      <c r="G395" s="43" t="s">
        <v>1</v>
      </c>
      <c r="H395" s="36" t="s">
        <v>254</v>
      </c>
    </row>
    <row r="396" spans="1:8" s="10" customFormat="1" ht="18" customHeight="1">
      <c r="A396" s="43">
        <v>29</v>
      </c>
      <c r="B396" s="49" t="s">
        <v>3013</v>
      </c>
      <c r="C396" s="82" t="s">
        <v>864</v>
      </c>
      <c r="D396" s="83" t="s">
        <v>42</v>
      </c>
      <c r="E396" s="41" t="s">
        <v>3014</v>
      </c>
      <c r="F396" s="66" t="s">
        <v>1373</v>
      </c>
      <c r="G396" s="43" t="s">
        <v>1</v>
      </c>
      <c r="H396" s="36" t="s">
        <v>254</v>
      </c>
    </row>
    <row r="397" spans="1:8" s="10" customFormat="1" ht="18" customHeight="1">
      <c r="A397" s="43">
        <v>30</v>
      </c>
      <c r="B397" s="86" t="s">
        <v>4142</v>
      </c>
      <c r="C397" s="513" t="s">
        <v>177</v>
      </c>
      <c r="D397" s="514" t="s">
        <v>81</v>
      </c>
      <c r="E397" s="92" t="s">
        <v>1372</v>
      </c>
      <c r="F397" s="66" t="s">
        <v>3393</v>
      </c>
      <c r="G397" s="44" t="s">
        <v>4143</v>
      </c>
      <c r="H397" s="36" t="s">
        <v>254</v>
      </c>
    </row>
    <row r="398" spans="1:8" s="10" customFormat="1" ht="18" customHeight="1">
      <c r="A398" s="43">
        <v>31</v>
      </c>
      <c r="B398" s="49" t="s">
        <v>2957</v>
      </c>
      <c r="C398" s="334" t="s">
        <v>150</v>
      </c>
      <c r="D398" s="335" t="s">
        <v>1502</v>
      </c>
      <c r="E398" s="41" t="s">
        <v>1384</v>
      </c>
      <c r="F398" s="66" t="s">
        <v>2802</v>
      </c>
      <c r="G398" s="44" t="s">
        <v>2964</v>
      </c>
      <c r="H398" s="36" t="s">
        <v>254</v>
      </c>
    </row>
    <row r="399" spans="1:8" s="10" customFormat="1" ht="18" customHeight="1">
      <c r="A399" s="43">
        <v>32</v>
      </c>
      <c r="B399" s="49" t="s">
        <v>2958</v>
      </c>
      <c r="C399" s="334" t="s">
        <v>2959</v>
      </c>
      <c r="D399" s="335" t="s">
        <v>133</v>
      </c>
      <c r="E399" s="41" t="s">
        <v>1384</v>
      </c>
      <c r="F399" s="66" t="s">
        <v>2802</v>
      </c>
      <c r="G399" s="43" t="s">
        <v>1</v>
      </c>
      <c r="H399" s="36" t="s">
        <v>254</v>
      </c>
    </row>
    <row r="400" spans="1:8" s="10" customFormat="1" ht="18" customHeight="1">
      <c r="A400" s="43">
        <v>33</v>
      </c>
      <c r="B400" s="49" t="s">
        <v>2960</v>
      </c>
      <c r="C400" s="334" t="s">
        <v>827</v>
      </c>
      <c r="D400" s="335" t="s">
        <v>108</v>
      </c>
      <c r="E400" s="41" t="s">
        <v>1384</v>
      </c>
      <c r="F400" s="66" t="s">
        <v>2802</v>
      </c>
      <c r="G400" s="43" t="s">
        <v>1</v>
      </c>
      <c r="H400" s="36" t="s">
        <v>254</v>
      </c>
    </row>
    <row r="401" spans="1:9" s="10" customFormat="1" ht="18" customHeight="1">
      <c r="A401" s="43">
        <v>34</v>
      </c>
      <c r="B401" s="49" t="s">
        <v>2961</v>
      </c>
      <c r="C401" s="334" t="s">
        <v>2857</v>
      </c>
      <c r="D401" s="335" t="s">
        <v>155</v>
      </c>
      <c r="E401" s="41" t="s">
        <v>1384</v>
      </c>
      <c r="F401" s="66" t="s">
        <v>2802</v>
      </c>
      <c r="G401" s="43" t="s">
        <v>1</v>
      </c>
      <c r="H401" s="36" t="s">
        <v>254</v>
      </c>
    </row>
    <row r="402" spans="1:9" s="10" customFormat="1" ht="18" customHeight="1">
      <c r="A402" s="43">
        <v>35</v>
      </c>
      <c r="B402" s="49" t="s">
        <v>2962</v>
      </c>
      <c r="C402" s="334" t="s">
        <v>2963</v>
      </c>
      <c r="D402" s="335" t="s">
        <v>60</v>
      </c>
      <c r="E402" s="41" t="s">
        <v>1384</v>
      </c>
      <c r="F402" s="66" t="s">
        <v>2802</v>
      </c>
      <c r="G402" s="43" t="s">
        <v>1</v>
      </c>
      <c r="H402" s="36" t="s">
        <v>254</v>
      </c>
    </row>
    <row r="403" spans="1:9" s="10" customFormat="1" ht="18" customHeight="1">
      <c r="A403" s="43">
        <v>36</v>
      </c>
      <c r="B403" s="49" t="s">
        <v>2965</v>
      </c>
      <c r="C403" s="334" t="s">
        <v>2966</v>
      </c>
      <c r="D403" s="335" t="s">
        <v>170</v>
      </c>
      <c r="E403" s="41" t="s">
        <v>1387</v>
      </c>
      <c r="F403" s="66" t="s">
        <v>2967</v>
      </c>
      <c r="G403" s="44" t="s">
        <v>2968</v>
      </c>
      <c r="H403" s="36" t="s">
        <v>254</v>
      </c>
    </row>
    <row r="404" spans="1:9" s="10" customFormat="1" ht="18" customHeight="1">
      <c r="A404" s="43">
        <v>37</v>
      </c>
      <c r="B404" s="49" t="s">
        <v>4380</v>
      </c>
      <c r="C404" s="334" t="s">
        <v>38</v>
      </c>
      <c r="D404" s="335" t="s">
        <v>132</v>
      </c>
      <c r="E404" s="41" t="s">
        <v>4390</v>
      </c>
      <c r="F404" s="66" t="s">
        <v>1272</v>
      </c>
      <c r="G404" s="573" t="s">
        <v>5127</v>
      </c>
      <c r="H404" s="36" t="s">
        <v>254</v>
      </c>
      <c r="I404" s="10">
        <v>1</v>
      </c>
    </row>
    <row r="405" spans="1:9" s="10" customFormat="1" ht="18" customHeight="1">
      <c r="A405" s="43">
        <v>38</v>
      </c>
      <c r="B405" s="49" t="s">
        <v>4381</v>
      </c>
      <c r="C405" s="231" t="s">
        <v>4382</v>
      </c>
      <c r="D405" s="232" t="s">
        <v>166</v>
      </c>
      <c r="E405" s="41" t="s">
        <v>4390</v>
      </c>
      <c r="F405" s="66" t="s">
        <v>1272</v>
      </c>
      <c r="G405" s="44" t="s">
        <v>4391</v>
      </c>
      <c r="H405" s="36" t="s">
        <v>254</v>
      </c>
      <c r="I405" s="10">
        <v>2</v>
      </c>
    </row>
    <row r="406" spans="1:9" s="10" customFormat="1" ht="18" customHeight="1">
      <c r="A406" s="43">
        <v>39</v>
      </c>
      <c r="B406" s="49" t="s">
        <v>4383</v>
      </c>
      <c r="C406" s="231" t="s">
        <v>4384</v>
      </c>
      <c r="D406" s="232" t="s">
        <v>8</v>
      </c>
      <c r="E406" s="41" t="s">
        <v>4390</v>
      </c>
      <c r="F406" s="66" t="s">
        <v>1272</v>
      </c>
      <c r="G406" s="43" t="s">
        <v>1</v>
      </c>
      <c r="H406" s="36" t="s">
        <v>254</v>
      </c>
      <c r="I406" s="10">
        <v>3</v>
      </c>
    </row>
    <row r="407" spans="1:9" s="10" customFormat="1" ht="18" customHeight="1">
      <c r="A407" s="43">
        <v>40</v>
      </c>
      <c r="B407" s="49" t="s">
        <v>4385</v>
      </c>
      <c r="C407" s="231" t="s">
        <v>4386</v>
      </c>
      <c r="D407" s="232" t="s">
        <v>409</v>
      </c>
      <c r="E407" s="41" t="s">
        <v>4390</v>
      </c>
      <c r="F407" s="66" t="s">
        <v>1272</v>
      </c>
      <c r="G407" s="43" t="s">
        <v>1</v>
      </c>
      <c r="H407" s="36" t="s">
        <v>254</v>
      </c>
      <c r="I407" s="10">
        <v>4</v>
      </c>
    </row>
    <row r="408" spans="1:9" s="10" customFormat="1" ht="18" customHeight="1">
      <c r="A408" s="43">
        <v>41</v>
      </c>
      <c r="B408" s="49" t="s">
        <v>4387</v>
      </c>
      <c r="C408" s="231" t="s">
        <v>38</v>
      </c>
      <c r="D408" s="232" t="s">
        <v>168</v>
      </c>
      <c r="E408" s="41" t="s">
        <v>4390</v>
      </c>
      <c r="F408" s="66" t="s">
        <v>1272</v>
      </c>
      <c r="G408" s="43" t="s">
        <v>1</v>
      </c>
      <c r="H408" s="36" t="s">
        <v>254</v>
      </c>
      <c r="I408" s="10">
        <v>5</v>
      </c>
    </row>
    <row r="409" spans="1:9" s="10" customFormat="1" ht="18" customHeight="1">
      <c r="A409" s="43">
        <v>42</v>
      </c>
      <c r="B409" s="49" t="s">
        <v>4388</v>
      </c>
      <c r="C409" s="231" t="s">
        <v>130</v>
      </c>
      <c r="D409" s="232" t="s">
        <v>144</v>
      </c>
      <c r="E409" s="41" t="s">
        <v>4390</v>
      </c>
      <c r="F409" s="66" t="s">
        <v>1272</v>
      </c>
      <c r="G409" s="43" t="s">
        <v>1</v>
      </c>
      <c r="H409" s="36" t="s">
        <v>254</v>
      </c>
      <c r="I409" s="10">
        <v>6</v>
      </c>
    </row>
    <row r="410" spans="1:9" s="10" customFormat="1" ht="18" customHeight="1">
      <c r="A410" s="43">
        <v>43</v>
      </c>
      <c r="B410" s="49" t="s">
        <v>4389</v>
      </c>
      <c r="C410" s="231" t="s">
        <v>78</v>
      </c>
      <c r="D410" s="232" t="s">
        <v>105</v>
      </c>
      <c r="E410" s="41" t="s">
        <v>4390</v>
      </c>
      <c r="F410" s="66" t="s">
        <v>1272</v>
      </c>
      <c r="G410" s="43" t="s">
        <v>1</v>
      </c>
      <c r="H410" s="36" t="s">
        <v>254</v>
      </c>
      <c r="I410" s="10">
        <v>7</v>
      </c>
    </row>
    <row r="411" spans="1:9" s="10" customFormat="1" ht="18" customHeight="1">
      <c r="A411" s="43">
        <v>44</v>
      </c>
      <c r="B411" s="49" t="s">
        <v>4392</v>
      </c>
      <c r="C411" s="231" t="s">
        <v>4393</v>
      </c>
      <c r="D411" s="232" t="s">
        <v>124</v>
      </c>
      <c r="E411" s="41" t="s">
        <v>4403</v>
      </c>
      <c r="F411" s="66" t="s">
        <v>1272</v>
      </c>
      <c r="G411" s="44" t="s">
        <v>4404</v>
      </c>
      <c r="H411" s="36" t="s">
        <v>254</v>
      </c>
      <c r="I411" s="10">
        <v>8</v>
      </c>
    </row>
    <row r="412" spans="1:9" s="10" customFormat="1" ht="18" customHeight="1">
      <c r="A412" s="43">
        <v>45</v>
      </c>
      <c r="B412" s="49" t="s">
        <v>4394</v>
      </c>
      <c r="C412" s="231" t="s">
        <v>2345</v>
      </c>
      <c r="D412" s="232" t="s">
        <v>8</v>
      </c>
      <c r="E412" s="41" t="s">
        <v>4403</v>
      </c>
      <c r="F412" s="66" t="s">
        <v>1272</v>
      </c>
      <c r="G412" s="43" t="s">
        <v>1</v>
      </c>
      <c r="H412" s="36" t="s">
        <v>254</v>
      </c>
      <c r="I412" s="10">
        <v>9</v>
      </c>
    </row>
    <row r="413" spans="1:9" s="10" customFormat="1" ht="18" customHeight="1">
      <c r="A413" s="43">
        <v>46</v>
      </c>
      <c r="B413" s="49" t="s">
        <v>4395</v>
      </c>
      <c r="C413" s="231" t="s">
        <v>37</v>
      </c>
      <c r="D413" s="232" t="s">
        <v>153</v>
      </c>
      <c r="E413" s="41" t="s">
        <v>4403</v>
      </c>
      <c r="F413" s="66" t="s">
        <v>1272</v>
      </c>
      <c r="G413" s="43" t="s">
        <v>1</v>
      </c>
      <c r="H413" s="36" t="s">
        <v>254</v>
      </c>
      <c r="I413" s="10">
        <v>10</v>
      </c>
    </row>
    <row r="414" spans="1:9" s="10" customFormat="1" ht="18" customHeight="1">
      <c r="A414" s="43">
        <v>47</v>
      </c>
      <c r="B414" s="49" t="s">
        <v>4396</v>
      </c>
      <c r="C414" s="231" t="s">
        <v>4397</v>
      </c>
      <c r="D414" s="232" t="s">
        <v>153</v>
      </c>
      <c r="E414" s="41" t="s">
        <v>4403</v>
      </c>
      <c r="F414" s="66" t="s">
        <v>1272</v>
      </c>
      <c r="G414" s="43" t="s">
        <v>1</v>
      </c>
      <c r="H414" s="36" t="s">
        <v>254</v>
      </c>
      <c r="I414" s="10">
        <v>11</v>
      </c>
    </row>
    <row r="415" spans="1:9" s="10" customFormat="1" ht="18" customHeight="1">
      <c r="A415" s="43">
        <v>48</v>
      </c>
      <c r="B415" s="49" t="s">
        <v>4398</v>
      </c>
      <c r="C415" s="231" t="s">
        <v>4399</v>
      </c>
      <c r="D415" s="232" t="s">
        <v>168</v>
      </c>
      <c r="E415" s="41" t="s">
        <v>4403</v>
      </c>
      <c r="F415" s="66" t="s">
        <v>1272</v>
      </c>
      <c r="G415" s="43" t="s">
        <v>1</v>
      </c>
      <c r="H415" s="36" t="s">
        <v>254</v>
      </c>
      <c r="I415" s="10">
        <v>12</v>
      </c>
    </row>
    <row r="416" spans="1:9" s="10" customFormat="1" ht="18" customHeight="1">
      <c r="A416" s="43">
        <v>49</v>
      </c>
      <c r="B416" s="49" t="s">
        <v>4400</v>
      </c>
      <c r="C416" s="231" t="s">
        <v>442</v>
      </c>
      <c r="D416" s="232" t="s">
        <v>169</v>
      </c>
      <c r="E416" s="41" t="s">
        <v>4403</v>
      </c>
      <c r="F416" s="66" t="s">
        <v>1272</v>
      </c>
      <c r="G416" s="43" t="s">
        <v>1</v>
      </c>
      <c r="H416" s="36" t="s">
        <v>254</v>
      </c>
      <c r="I416" s="10">
        <v>13</v>
      </c>
    </row>
    <row r="417" spans="1:9" s="10" customFormat="1" ht="18" customHeight="1">
      <c r="A417" s="43">
        <v>50</v>
      </c>
      <c r="B417" s="49" t="s">
        <v>4401</v>
      </c>
      <c r="C417" s="231" t="s">
        <v>3820</v>
      </c>
      <c r="D417" s="232" t="s">
        <v>169</v>
      </c>
      <c r="E417" s="41" t="s">
        <v>4403</v>
      </c>
      <c r="F417" s="66" t="s">
        <v>1272</v>
      </c>
      <c r="G417" s="43" t="s">
        <v>1</v>
      </c>
      <c r="H417" s="36" t="s">
        <v>254</v>
      </c>
      <c r="I417" s="10">
        <v>14</v>
      </c>
    </row>
    <row r="418" spans="1:9" s="10" customFormat="1" ht="18" customHeight="1">
      <c r="A418" s="43">
        <v>51</v>
      </c>
      <c r="B418" s="49" t="s">
        <v>4402</v>
      </c>
      <c r="C418" s="231" t="s">
        <v>320</v>
      </c>
      <c r="D418" s="232" t="s">
        <v>184</v>
      </c>
      <c r="E418" s="41" t="s">
        <v>4403</v>
      </c>
      <c r="F418" s="66" t="s">
        <v>1272</v>
      </c>
      <c r="G418" s="43" t="s">
        <v>1</v>
      </c>
      <c r="H418" s="36" t="s">
        <v>254</v>
      </c>
      <c r="I418" s="10">
        <v>15</v>
      </c>
    </row>
    <row r="419" spans="1:9" s="10" customFormat="1" ht="18" customHeight="1">
      <c r="A419" s="43">
        <v>52</v>
      </c>
      <c r="B419" s="49" t="s">
        <v>4462</v>
      </c>
      <c r="C419" s="231" t="s">
        <v>102</v>
      </c>
      <c r="D419" s="232" t="s">
        <v>138</v>
      </c>
      <c r="E419" s="41" t="s">
        <v>4403</v>
      </c>
      <c r="F419" s="66" t="s">
        <v>1272</v>
      </c>
      <c r="G419" s="43" t="s">
        <v>1</v>
      </c>
      <c r="H419" s="36" t="s">
        <v>254</v>
      </c>
      <c r="I419" s="10">
        <v>16</v>
      </c>
    </row>
    <row r="420" spans="1:9" s="10" customFormat="1" ht="18" customHeight="1">
      <c r="A420" s="43">
        <v>53</v>
      </c>
      <c r="B420" s="49" t="s">
        <v>4463</v>
      </c>
      <c r="C420" s="231" t="s">
        <v>4464</v>
      </c>
      <c r="D420" s="232" t="s">
        <v>45</v>
      </c>
      <c r="E420" s="41" t="s">
        <v>4403</v>
      </c>
      <c r="F420" s="66" t="s">
        <v>3393</v>
      </c>
      <c r="G420" s="43" t="s">
        <v>1</v>
      </c>
      <c r="H420" s="36" t="s">
        <v>254</v>
      </c>
      <c r="I420" s="10">
        <v>17</v>
      </c>
    </row>
    <row r="421" spans="1:9" s="10" customFormat="1" ht="18" customHeight="1">
      <c r="A421" s="43">
        <v>54</v>
      </c>
      <c r="B421" s="49" t="s">
        <v>4405</v>
      </c>
      <c r="C421" s="231" t="s">
        <v>845</v>
      </c>
      <c r="D421" s="232" t="s">
        <v>164</v>
      </c>
      <c r="E421" s="41" t="s">
        <v>1149</v>
      </c>
      <c r="F421" s="66" t="s">
        <v>1930</v>
      </c>
      <c r="G421" s="43" t="s">
        <v>1</v>
      </c>
      <c r="H421" s="36" t="s">
        <v>254</v>
      </c>
      <c r="I421" s="10">
        <v>18</v>
      </c>
    </row>
    <row r="422" spans="1:9" s="10" customFormat="1" ht="18" customHeight="1">
      <c r="A422" s="43">
        <v>55</v>
      </c>
      <c r="B422" s="49" t="s">
        <v>4406</v>
      </c>
      <c r="C422" s="231" t="s">
        <v>4407</v>
      </c>
      <c r="D422" s="232" t="s">
        <v>132</v>
      </c>
      <c r="E422" s="41" t="s">
        <v>1149</v>
      </c>
      <c r="F422" s="66" t="s">
        <v>1930</v>
      </c>
      <c r="G422" s="43" t="s">
        <v>1</v>
      </c>
      <c r="H422" s="36" t="s">
        <v>254</v>
      </c>
      <c r="I422" s="10">
        <v>19</v>
      </c>
    </row>
    <row r="423" spans="1:9" s="10" customFormat="1" ht="18" customHeight="1">
      <c r="A423" s="43">
        <v>56</v>
      </c>
      <c r="B423" s="49" t="s">
        <v>4408</v>
      </c>
      <c r="C423" s="231" t="s">
        <v>4409</v>
      </c>
      <c r="D423" s="232" t="s">
        <v>51</v>
      </c>
      <c r="E423" s="41" t="s">
        <v>1149</v>
      </c>
      <c r="F423" s="66" t="s">
        <v>1930</v>
      </c>
      <c r="G423" s="43" t="s">
        <v>1</v>
      </c>
      <c r="H423" s="36" t="s">
        <v>254</v>
      </c>
      <c r="I423" s="10">
        <v>20</v>
      </c>
    </row>
    <row r="424" spans="1:9" s="10" customFormat="1" ht="18" customHeight="1">
      <c r="A424" s="43">
        <v>57</v>
      </c>
      <c r="B424" s="49" t="s">
        <v>4410</v>
      </c>
      <c r="C424" s="231" t="s">
        <v>180</v>
      </c>
      <c r="D424" s="232" t="s">
        <v>70</v>
      </c>
      <c r="E424" s="41" t="s">
        <v>1149</v>
      </c>
      <c r="F424" s="66" t="s">
        <v>1930</v>
      </c>
      <c r="G424" s="43" t="s">
        <v>1</v>
      </c>
      <c r="H424" s="36" t="s">
        <v>254</v>
      </c>
      <c r="I424" s="10">
        <v>21</v>
      </c>
    </row>
    <row r="425" spans="1:9" s="10" customFormat="1" ht="18" customHeight="1">
      <c r="A425" s="43">
        <v>58</v>
      </c>
      <c r="B425" s="49" t="s">
        <v>4411</v>
      </c>
      <c r="C425" s="231" t="s">
        <v>159</v>
      </c>
      <c r="D425" s="232" t="s">
        <v>111</v>
      </c>
      <c r="E425" s="41" t="s">
        <v>1149</v>
      </c>
      <c r="F425" s="66" t="s">
        <v>1930</v>
      </c>
      <c r="G425" s="43" t="s">
        <v>1</v>
      </c>
      <c r="H425" s="36" t="s">
        <v>254</v>
      </c>
      <c r="I425" s="10">
        <v>22</v>
      </c>
    </row>
    <row r="426" spans="1:9" s="10" customFormat="1" ht="18" customHeight="1">
      <c r="A426" s="43">
        <v>59</v>
      </c>
      <c r="B426" s="49" t="s">
        <v>4412</v>
      </c>
      <c r="C426" s="231" t="s">
        <v>76</v>
      </c>
      <c r="D426" s="232" t="s">
        <v>107</v>
      </c>
      <c r="E426" s="41" t="s">
        <v>1149</v>
      </c>
      <c r="F426" s="66" t="s">
        <v>1930</v>
      </c>
      <c r="G426" s="43" t="s">
        <v>1</v>
      </c>
      <c r="H426" s="36" t="s">
        <v>254</v>
      </c>
      <c r="I426" s="10">
        <v>23</v>
      </c>
    </row>
    <row r="427" spans="1:9" s="10" customFormat="1" ht="18" customHeight="1">
      <c r="A427" s="43">
        <v>60</v>
      </c>
      <c r="B427" s="49" t="s">
        <v>4413</v>
      </c>
      <c r="C427" s="231" t="s">
        <v>4414</v>
      </c>
      <c r="D427" s="232" t="s">
        <v>31</v>
      </c>
      <c r="E427" s="41" t="s">
        <v>1149</v>
      </c>
      <c r="F427" s="66" t="s">
        <v>1930</v>
      </c>
      <c r="G427" s="43" t="s">
        <v>1</v>
      </c>
      <c r="H427" s="36" t="s">
        <v>254</v>
      </c>
      <c r="I427" s="10">
        <v>24</v>
      </c>
    </row>
    <row r="428" spans="1:9" s="10" customFormat="1" ht="18" customHeight="1">
      <c r="A428" s="43">
        <v>61</v>
      </c>
      <c r="B428" s="49" t="s">
        <v>4415</v>
      </c>
      <c r="C428" s="231" t="s">
        <v>183</v>
      </c>
      <c r="D428" s="232" t="s">
        <v>13</v>
      </c>
      <c r="E428" s="41" t="s">
        <v>1149</v>
      </c>
      <c r="F428" s="66" t="s">
        <v>1930</v>
      </c>
      <c r="G428" s="43" t="s">
        <v>1</v>
      </c>
      <c r="H428" s="36" t="s">
        <v>254</v>
      </c>
      <c r="I428" s="10">
        <v>25</v>
      </c>
    </row>
    <row r="429" spans="1:9" s="10" customFormat="1" ht="18" customHeight="1">
      <c r="A429" s="43">
        <v>62</v>
      </c>
      <c r="B429" s="49" t="s">
        <v>4416</v>
      </c>
      <c r="C429" s="231" t="s">
        <v>180</v>
      </c>
      <c r="D429" s="232" t="s">
        <v>11</v>
      </c>
      <c r="E429" s="41" t="s">
        <v>4430</v>
      </c>
      <c r="F429" s="66" t="s">
        <v>3886</v>
      </c>
      <c r="G429" s="573" t="s">
        <v>5128</v>
      </c>
      <c r="H429" s="36" t="s">
        <v>254</v>
      </c>
      <c r="I429" s="10">
        <v>26</v>
      </c>
    </row>
    <row r="430" spans="1:9" s="10" customFormat="1" ht="18" customHeight="1">
      <c r="A430" s="43">
        <v>63</v>
      </c>
      <c r="B430" s="49" t="s">
        <v>4417</v>
      </c>
      <c r="C430" s="231" t="s">
        <v>4418</v>
      </c>
      <c r="D430" s="232" t="s">
        <v>4419</v>
      </c>
      <c r="E430" s="41" t="s">
        <v>4430</v>
      </c>
      <c r="F430" s="66" t="s">
        <v>1393</v>
      </c>
      <c r="G430" s="44" t="s">
        <v>2577</v>
      </c>
      <c r="H430" s="36" t="s">
        <v>254</v>
      </c>
      <c r="I430" s="10">
        <v>27</v>
      </c>
    </row>
    <row r="431" spans="1:9" s="10" customFormat="1" ht="18" customHeight="1">
      <c r="A431" s="43">
        <v>64</v>
      </c>
      <c r="B431" s="49" t="s">
        <v>4420</v>
      </c>
      <c r="C431" s="231" t="s">
        <v>4421</v>
      </c>
      <c r="D431" s="232" t="s">
        <v>153</v>
      </c>
      <c r="E431" s="41" t="s">
        <v>4430</v>
      </c>
      <c r="F431" s="66" t="s">
        <v>3886</v>
      </c>
      <c r="G431" s="573" t="s">
        <v>5129</v>
      </c>
      <c r="H431" s="36" t="s">
        <v>254</v>
      </c>
      <c r="I431" s="10">
        <v>28</v>
      </c>
    </row>
    <row r="432" spans="1:9" s="10" customFormat="1" ht="18" customHeight="1">
      <c r="A432" s="43">
        <v>65</v>
      </c>
      <c r="B432" s="49" t="s">
        <v>4422</v>
      </c>
      <c r="C432" s="231" t="s">
        <v>864</v>
      </c>
      <c r="D432" s="232" t="s">
        <v>107</v>
      </c>
      <c r="E432" s="41" t="s">
        <v>4430</v>
      </c>
      <c r="F432" s="66" t="s">
        <v>3886</v>
      </c>
      <c r="G432" s="44" t="s">
        <v>2577</v>
      </c>
      <c r="H432" s="36" t="s">
        <v>254</v>
      </c>
      <c r="I432" s="10">
        <v>29</v>
      </c>
    </row>
    <row r="433" spans="1:9" s="10" customFormat="1" ht="18" customHeight="1">
      <c r="A433" s="43">
        <v>66</v>
      </c>
      <c r="B433" s="49" t="s">
        <v>4423</v>
      </c>
      <c r="C433" s="231" t="s">
        <v>4424</v>
      </c>
      <c r="D433" s="232" t="s">
        <v>89</v>
      </c>
      <c r="E433" s="41" t="s">
        <v>4430</v>
      </c>
      <c r="F433" s="66" t="s">
        <v>3886</v>
      </c>
      <c r="G433" s="44" t="s">
        <v>4432</v>
      </c>
      <c r="H433" s="36" t="s">
        <v>254</v>
      </c>
      <c r="I433" s="10">
        <v>30</v>
      </c>
    </row>
    <row r="434" spans="1:9" s="10" customFormat="1" ht="18" customHeight="1">
      <c r="A434" s="43">
        <v>67</v>
      </c>
      <c r="B434" s="49" t="s">
        <v>4425</v>
      </c>
      <c r="C434" s="231" t="s">
        <v>93</v>
      </c>
      <c r="D434" s="232" t="s">
        <v>142</v>
      </c>
      <c r="E434" s="41" t="s">
        <v>4430</v>
      </c>
      <c r="F434" s="66" t="s">
        <v>1690</v>
      </c>
      <c r="G434" s="44" t="s">
        <v>2577</v>
      </c>
      <c r="H434" s="36" t="s">
        <v>254</v>
      </c>
      <c r="I434" s="10">
        <v>31</v>
      </c>
    </row>
    <row r="435" spans="1:9" s="10" customFormat="1" ht="18" customHeight="1">
      <c r="A435" s="43">
        <v>68</v>
      </c>
      <c r="B435" s="49" t="s">
        <v>4426</v>
      </c>
      <c r="C435" s="231" t="s">
        <v>4427</v>
      </c>
      <c r="D435" s="232" t="s">
        <v>13</v>
      </c>
      <c r="E435" s="41" t="s">
        <v>4430</v>
      </c>
      <c r="F435" s="66" t="s">
        <v>3886</v>
      </c>
      <c r="G435" s="43" t="s">
        <v>1</v>
      </c>
      <c r="H435" s="36" t="s">
        <v>254</v>
      </c>
      <c r="I435" s="10">
        <v>32</v>
      </c>
    </row>
    <row r="436" spans="1:9" s="10" customFormat="1" ht="18" customHeight="1">
      <c r="A436" s="43">
        <v>69</v>
      </c>
      <c r="B436" s="49" t="s">
        <v>4428</v>
      </c>
      <c r="C436" s="231" t="s">
        <v>4429</v>
      </c>
      <c r="D436" s="232" t="s">
        <v>69</v>
      </c>
      <c r="E436" s="41" t="s">
        <v>4430</v>
      </c>
      <c r="F436" s="66" t="s">
        <v>4431</v>
      </c>
      <c r="G436" s="43" t="s">
        <v>1</v>
      </c>
      <c r="H436" s="36" t="s">
        <v>254</v>
      </c>
      <c r="I436" s="10">
        <v>33</v>
      </c>
    </row>
    <row r="437" spans="1:9" s="10" customFormat="1" ht="18" customHeight="1">
      <c r="A437" s="43">
        <v>70</v>
      </c>
      <c r="B437" s="49" t="s">
        <v>4433</v>
      </c>
      <c r="C437" s="231" t="s">
        <v>4434</v>
      </c>
      <c r="D437" s="232" t="s">
        <v>166</v>
      </c>
      <c r="E437" s="41" t="s">
        <v>4443</v>
      </c>
      <c r="F437" s="66" t="s">
        <v>1272</v>
      </c>
      <c r="G437" s="44" t="s">
        <v>1578</v>
      </c>
      <c r="H437" s="36" t="s">
        <v>254</v>
      </c>
      <c r="I437" s="10">
        <v>34</v>
      </c>
    </row>
    <row r="438" spans="1:9" s="10" customFormat="1" ht="18" customHeight="1">
      <c r="A438" s="43">
        <v>71</v>
      </c>
      <c r="B438" s="49" t="s">
        <v>4435</v>
      </c>
      <c r="C438" s="231" t="s">
        <v>4436</v>
      </c>
      <c r="D438" s="232" t="s">
        <v>8</v>
      </c>
      <c r="E438" s="41" t="s">
        <v>4443</v>
      </c>
      <c r="F438" s="66" t="s">
        <v>1272</v>
      </c>
      <c r="G438" s="573" t="s">
        <v>5130</v>
      </c>
      <c r="H438" s="36" t="s">
        <v>254</v>
      </c>
      <c r="I438" s="10">
        <v>35</v>
      </c>
    </row>
    <row r="439" spans="1:9" s="10" customFormat="1" ht="18" customHeight="1">
      <c r="A439" s="43">
        <v>72</v>
      </c>
      <c r="B439" s="49" t="s">
        <v>4437</v>
      </c>
      <c r="C439" s="231" t="s">
        <v>3158</v>
      </c>
      <c r="D439" s="232" t="s">
        <v>153</v>
      </c>
      <c r="E439" s="41" t="s">
        <v>4443</v>
      </c>
      <c r="F439" s="66" t="s">
        <v>1272</v>
      </c>
      <c r="G439" s="44" t="s">
        <v>1578</v>
      </c>
      <c r="H439" s="36" t="s">
        <v>254</v>
      </c>
      <c r="I439" s="10">
        <v>36</v>
      </c>
    </row>
    <row r="440" spans="1:9" s="10" customFormat="1" ht="18" customHeight="1">
      <c r="A440" s="43">
        <v>73</v>
      </c>
      <c r="B440" s="49" t="s">
        <v>4438</v>
      </c>
      <c r="C440" s="231" t="s">
        <v>442</v>
      </c>
      <c r="D440" s="232" t="s">
        <v>104</v>
      </c>
      <c r="E440" s="41" t="s">
        <v>4443</v>
      </c>
      <c r="F440" s="66" t="s">
        <v>1272</v>
      </c>
      <c r="G440" s="43" t="s">
        <v>1</v>
      </c>
      <c r="H440" s="36" t="s">
        <v>254</v>
      </c>
      <c r="I440" s="10">
        <v>37</v>
      </c>
    </row>
    <row r="441" spans="1:9" s="10" customFormat="1" ht="18" customHeight="1">
      <c r="A441" s="43">
        <v>74</v>
      </c>
      <c r="B441" s="49" t="s">
        <v>4439</v>
      </c>
      <c r="C441" s="231" t="s">
        <v>4440</v>
      </c>
      <c r="D441" s="232" t="s">
        <v>134</v>
      </c>
      <c r="E441" s="41" t="s">
        <v>4443</v>
      </c>
      <c r="F441" s="66" t="s">
        <v>1272</v>
      </c>
      <c r="G441" s="43" t="s">
        <v>1</v>
      </c>
      <c r="H441" s="36" t="s">
        <v>254</v>
      </c>
      <c r="I441" s="10">
        <v>38</v>
      </c>
    </row>
    <row r="442" spans="1:9" s="10" customFormat="1" ht="18" customHeight="1">
      <c r="A442" s="43">
        <v>75</v>
      </c>
      <c r="B442" s="49" t="s">
        <v>4441</v>
      </c>
      <c r="C442" s="231" t="s">
        <v>4442</v>
      </c>
      <c r="D442" s="232" t="s">
        <v>142</v>
      </c>
      <c r="E442" s="41" t="s">
        <v>4443</v>
      </c>
      <c r="F442" s="66" t="s">
        <v>1272</v>
      </c>
      <c r="G442" s="43" t="s">
        <v>1</v>
      </c>
      <c r="H442" s="36" t="s">
        <v>254</v>
      </c>
      <c r="I442" s="10">
        <v>39</v>
      </c>
    </row>
    <row r="443" spans="1:9" s="8" customFormat="1" ht="20.100000000000001" customHeight="1">
      <c r="A443" s="43"/>
      <c r="B443" s="694" t="s">
        <v>3</v>
      </c>
      <c r="C443" s="728"/>
      <c r="D443" s="495">
        <f>A538</f>
        <v>95</v>
      </c>
      <c r="E443" s="42"/>
      <c r="F443" s="42"/>
      <c r="G443" s="196"/>
      <c r="H443" s="195"/>
    </row>
    <row r="444" spans="1:9" s="10" customFormat="1" ht="18" customHeight="1">
      <c r="A444" s="43">
        <v>1</v>
      </c>
      <c r="B444" s="49" t="s">
        <v>3999</v>
      </c>
      <c r="C444" s="231" t="s">
        <v>3130</v>
      </c>
      <c r="D444" s="232" t="s">
        <v>132</v>
      </c>
      <c r="E444" s="41" t="s">
        <v>1494</v>
      </c>
      <c r="F444" s="66" t="s">
        <v>2151</v>
      </c>
      <c r="G444" s="196"/>
      <c r="H444" s="36" t="s">
        <v>254</v>
      </c>
    </row>
    <row r="445" spans="1:9" s="10" customFormat="1" ht="18" customHeight="1">
      <c r="A445" s="43">
        <v>2</v>
      </c>
      <c r="B445" s="49" t="s">
        <v>4000</v>
      </c>
      <c r="C445" s="231" t="s">
        <v>4001</v>
      </c>
      <c r="D445" s="232" t="s">
        <v>133</v>
      </c>
      <c r="E445" s="41" t="s">
        <v>1494</v>
      </c>
      <c r="F445" s="66" t="s">
        <v>4002</v>
      </c>
      <c r="G445" s="196"/>
      <c r="H445" s="36" t="s">
        <v>254</v>
      </c>
    </row>
    <row r="446" spans="1:9" s="10" customFormat="1" ht="18" customHeight="1">
      <c r="A446" s="43">
        <v>3</v>
      </c>
      <c r="B446" s="49" t="s">
        <v>4124</v>
      </c>
      <c r="C446" s="231" t="s">
        <v>4125</v>
      </c>
      <c r="D446" s="232" t="s">
        <v>132</v>
      </c>
      <c r="E446" s="41" t="s">
        <v>1395</v>
      </c>
      <c r="F446" s="66" t="s">
        <v>1272</v>
      </c>
      <c r="G446" s="196"/>
      <c r="H446" s="36" t="s">
        <v>254</v>
      </c>
    </row>
    <row r="447" spans="1:9" s="10" customFormat="1" ht="18" customHeight="1">
      <c r="A447" s="43">
        <v>4</v>
      </c>
      <c r="B447" s="49" t="s">
        <v>4126</v>
      </c>
      <c r="C447" s="231" t="s">
        <v>78</v>
      </c>
      <c r="D447" s="232" t="s">
        <v>100</v>
      </c>
      <c r="E447" s="41" t="s">
        <v>1395</v>
      </c>
      <c r="F447" s="66" t="s">
        <v>1272</v>
      </c>
      <c r="G447" s="196"/>
      <c r="H447" s="36" t="s">
        <v>254</v>
      </c>
    </row>
    <row r="448" spans="1:9" s="10" customFormat="1" ht="18" customHeight="1">
      <c r="A448" s="43">
        <v>5</v>
      </c>
      <c r="B448" s="49" t="s">
        <v>4003</v>
      </c>
      <c r="C448" s="231" t="s">
        <v>177</v>
      </c>
      <c r="D448" s="232" t="s">
        <v>4004</v>
      </c>
      <c r="E448" s="41" t="s">
        <v>1499</v>
      </c>
      <c r="F448" s="66" t="s">
        <v>4007</v>
      </c>
      <c r="G448" s="196"/>
      <c r="H448" s="36" t="s">
        <v>254</v>
      </c>
    </row>
    <row r="449" spans="1:9" s="10" customFormat="1" ht="18" customHeight="1">
      <c r="A449" s="43">
        <v>6</v>
      </c>
      <c r="B449" s="49" t="s">
        <v>4005</v>
      </c>
      <c r="C449" s="231" t="s">
        <v>4006</v>
      </c>
      <c r="D449" s="232" t="s">
        <v>70</v>
      </c>
      <c r="E449" s="41" t="s">
        <v>1499</v>
      </c>
      <c r="F449" s="66" t="s">
        <v>4007</v>
      </c>
      <c r="G449" s="196"/>
      <c r="H449" s="36" t="s">
        <v>254</v>
      </c>
    </row>
    <row r="450" spans="1:9" s="10" customFormat="1" ht="18" customHeight="1">
      <c r="A450" s="43">
        <v>7</v>
      </c>
      <c r="B450" s="49" t="s">
        <v>4141</v>
      </c>
      <c r="C450" s="231" t="s">
        <v>123</v>
      </c>
      <c r="D450" s="232" t="s">
        <v>152</v>
      </c>
      <c r="E450" s="41" t="s">
        <v>1445</v>
      </c>
      <c r="F450" s="66" t="s">
        <v>2555</v>
      </c>
      <c r="G450" s="196"/>
      <c r="H450" s="36" t="s">
        <v>254</v>
      </c>
    </row>
    <row r="451" spans="1:9" s="10" customFormat="1" ht="18" customHeight="1">
      <c r="A451" s="43">
        <v>8</v>
      </c>
      <c r="B451" s="49" t="s">
        <v>4008</v>
      </c>
      <c r="C451" s="231" t="s">
        <v>180</v>
      </c>
      <c r="D451" s="232" t="s">
        <v>8</v>
      </c>
      <c r="E451" s="41" t="s">
        <v>1400</v>
      </c>
      <c r="F451" s="66" t="s">
        <v>1272</v>
      </c>
      <c r="G451" s="196"/>
      <c r="H451" s="36" t="s">
        <v>254</v>
      </c>
    </row>
    <row r="452" spans="1:9" s="10" customFormat="1" ht="18" customHeight="1">
      <c r="A452" s="43">
        <v>9</v>
      </c>
      <c r="B452" s="49" t="s">
        <v>3959</v>
      </c>
      <c r="C452" s="231" t="s">
        <v>2270</v>
      </c>
      <c r="D452" s="232" t="s">
        <v>127</v>
      </c>
      <c r="E452" s="41" t="s">
        <v>1448</v>
      </c>
      <c r="F452" s="66" t="s">
        <v>3960</v>
      </c>
      <c r="G452" s="196"/>
      <c r="H452" s="36" t="s">
        <v>254</v>
      </c>
    </row>
    <row r="453" spans="1:9" s="10" customFormat="1" ht="18" customHeight="1">
      <c r="A453" s="43">
        <v>10</v>
      </c>
      <c r="B453" s="49" t="s">
        <v>3961</v>
      </c>
      <c r="C453" s="231" t="s">
        <v>2768</v>
      </c>
      <c r="D453" s="232" t="s">
        <v>132</v>
      </c>
      <c r="E453" s="41" t="s">
        <v>1452</v>
      </c>
      <c r="F453" s="66" t="s">
        <v>1272</v>
      </c>
      <c r="G453" s="196"/>
      <c r="H453" s="36" t="s">
        <v>254</v>
      </c>
    </row>
    <row r="454" spans="1:9" s="10" customFormat="1" ht="18" customHeight="1">
      <c r="A454" s="43">
        <v>11</v>
      </c>
      <c r="B454" s="49" t="s">
        <v>3962</v>
      </c>
      <c r="C454" s="231" t="s">
        <v>3963</v>
      </c>
      <c r="D454" s="232" t="s">
        <v>87</v>
      </c>
      <c r="E454" s="41" t="s">
        <v>1452</v>
      </c>
      <c r="F454" s="66" t="s">
        <v>1272</v>
      </c>
      <c r="G454" s="196"/>
      <c r="H454" s="36" t="s">
        <v>254</v>
      </c>
    </row>
    <row r="455" spans="1:9" s="10" customFormat="1" ht="18" customHeight="1">
      <c r="A455" s="43">
        <v>12</v>
      </c>
      <c r="B455" s="49" t="s">
        <v>4127</v>
      </c>
      <c r="C455" s="231" t="s">
        <v>4128</v>
      </c>
      <c r="D455" s="232" t="s">
        <v>115</v>
      </c>
      <c r="E455" s="41" t="s">
        <v>4131</v>
      </c>
      <c r="F455" s="66" t="s">
        <v>1272</v>
      </c>
      <c r="G455" s="196"/>
      <c r="H455" s="36" t="s">
        <v>254</v>
      </c>
    </row>
    <row r="456" spans="1:9" s="10" customFormat="1" ht="18" customHeight="1">
      <c r="A456" s="43">
        <v>13</v>
      </c>
      <c r="B456" s="49" t="s">
        <v>4129</v>
      </c>
      <c r="C456" s="231" t="s">
        <v>4130</v>
      </c>
      <c r="D456" s="232" t="s">
        <v>59</v>
      </c>
      <c r="E456" s="41" t="s">
        <v>4131</v>
      </c>
      <c r="F456" s="66" t="s">
        <v>1272</v>
      </c>
      <c r="G456" s="196"/>
      <c r="H456" s="36" t="s">
        <v>254</v>
      </c>
    </row>
    <row r="457" spans="1:9" s="10" customFormat="1" ht="18" customHeight="1">
      <c r="A457" s="43">
        <v>14</v>
      </c>
      <c r="B457" s="49" t="s">
        <v>4009</v>
      </c>
      <c r="C457" s="231" t="s">
        <v>4010</v>
      </c>
      <c r="D457" s="232" t="s">
        <v>132</v>
      </c>
      <c r="E457" s="41" t="s">
        <v>4011</v>
      </c>
      <c r="F457" s="66" t="s">
        <v>1272</v>
      </c>
      <c r="G457" s="196"/>
      <c r="H457" s="36" t="s">
        <v>254</v>
      </c>
    </row>
    <row r="458" spans="1:9" s="10" customFormat="1" ht="18" customHeight="1">
      <c r="A458" s="43">
        <v>15</v>
      </c>
      <c r="B458" s="49" t="s">
        <v>3518</v>
      </c>
      <c r="C458" s="231" t="s">
        <v>3519</v>
      </c>
      <c r="D458" s="232" t="s">
        <v>56</v>
      </c>
      <c r="E458" s="41" t="s">
        <v>1798</v>
      </c>
      <c r="F458" s="66" t="s">
        <v>1272</v>
      </c>
      <c r="G458" s="196"/>
      <c r="H458" s="36" t="s">
        <v>254</v>
      </c>
    </row>
    <row r="459" spans="1:9" s="10" customFormat="1" ht="18" customHeight="1">
      <c r="A459" s="43">
        <v>16</v>
      </c>
      <c r="B459" s="49" t="s">
        <v>3284</v>
      </c>
      <c r="C459" s="82" t="s">
        <v>3285</v>
      </c>
      <c r="D459" s="83" t="s">
        <v>153</v>
      </c>
      <c r="E459" s="41" t="s">
        <v>3286</v>
      </c>
      <c r="F459" s="66" t="s">
        <v>2151</v>
      </c>
      <c r="G459" s="196"/>
      <c r="H459" s="36" t="s">
        <v>254</v>
      </c>
      <c r="I459" s="10">
        <v>1</v>
      </c>
    </row>
    <row r="460" spans="1:9" s="10" customFormat="1" ht="18" customHeight="1">
      <c r="A460" s="43">
        <v>17</v>
      </c>
      <c r="B460" s="49" t="s">
        <v>3287</v>
      </c>
      <c r="C460" s="82" t="s">
        <v>187</v>
      </c>
      <c r="D460" s="83" t="s">
        <v>142</v>
      </c>
      <c r="E460" s="41" t="s">
        <v>3289</v>
      </c>
      <c r="F460" s="66" t="s">
        <v>1272</v>
      </c>
      <c r="G460" s="196"/>
      <c r="H460" s="66" t="s">
        <v>254</v>
      </c>
      <c r="I460" s="10">
        <v>2</v>
      </c>
    </row>
    <row r="461" spans="1:9" s="10" customFormat="1" ht="18" customHeight="1">
      <c r="A461" s="43">
        <v>18</v>
      </c>
      <c r="B461" s="49" t="s">
        <v>3288</v>
      </c>
      <c r="C461" s="82" t="s">
        <v>18</v>
      </c>
      <c r="D461" s="83" t="s">
        <v>42</v>
      </c>
      <c r="E461" s="41" t="s">
        <v>3289</v>
      </c>
      <c r="F461" s="66" t="s">
        <v>928</v>
      </c>
      <c r="G461" s="196"/>
      <c r="H461" s="66" t="s">
        <v>254</v>
      </c>
      <c r="I461" s="10">
        <v>3</v>
      </c>
    </row>
    <row r="462" spans="1:9" s="10" customFormat="1" ht="18" customHeight="1">
      <c r="A462" s="43">
        <v>19</v>
      </c>
      <c r="B462" s="49" t="s">
        <v>3290</v>
      </c>
      <c r="C462" s="82" t="s">
        <v>3291</v>
      </c>
      <c r="D462" s="83" t="s">
        <v>11</v>
      </c>
      <c r="E462" s="41" t="s">
        <v>3299</v>
      </c>
      <c r="F462" s="66" t="s">
        <v>1272</v>
      </c>
      <c r="G462" s="196"/>
      <c r="H462" s="66" t="s">
        <v>254</v>
      </c>
      <c r="I462" s="10">
        <v>4</v>
      </c>
    </row>
    <row r="463" spans="1:9" s="10" customFormat="1" ht="18" customHeight="1">
      <c r="A463" s="43">
        <v>20</v>
      </c>
      <c r="B463" s="49" t="s">
        <v>3292</v>
      </c>
      <c r="C463" s="82" t="s">
        <v>3293</v>
      </c>
      <c r="D463" s="83" t="s">
        <v>153</v>
      </c>
      <c r="E463" s="41" t="s">
        <v>3299</v>
      </c>
      <c r="F463" s="66" t="s">
        <v>1272</v>
      </c>
      <c r="G463" s="196"/>
      <c r="H463" s="66" t="s">
        <v>254</v>
      </c>
      <c r="I463" s="10">
        <v>5</v>
      </c>
    </row>
    <row r="464" spans="1:9" s="10" customFormat="1" ht="18" customHeight="1">
      <c r="A464" s="43">
        <v>21</v>
      </c>
      <c r="B464" s="49" t="s">
        <v>3294</v>
      </c>
      <c r="C464" s="82" t="s">
        <v>450</v>
      </c>
      <c r="D464" s="83" t="s">
        <v>60</v>
      </c>
      <c r="E464" s="41" t="s">
        <v>3299</v>
      </c>
      <c r="F464" s="66" t="s">
        <v>1272</v>
      </c>
      <c r="G464" s="196"/>
      <c r="H464" s="66" t="s">
        <v>254</v>
      </c>
      <c r="I464" s="10">
        <v>6</v>
      </c>
    </row>
    <row r="465" spans="1:9" s="10" customFormat="1" ht="18" customHeight="1">
      <c r="A465" s="43">
        <v>22</v>
      </c>
      <c r="B465" s="49" t="s">
        <v>3295</v>
      </c>
      <c r="C465" s="82" t="s">
        <v>3296</v>
      </c>
      <c r="D465" s="83" t="s">
        <v>41</v>
      </c>
      <c r="E465" s="41" t="s">
        <v>3299</v>
      </c>
      <c r="F465" s="66" t="s">
        <v>1272</v>
      </c>
      <c r="G465" s="196"/>
      <c r="H465" s="66" t="s">
        <v>254</v>
      </c>
      <c r="I465" s="10">
        <v>7</v>
      </c>
    </row>
    <row r="466" spans="1:9" s="10" customFormat="1" ht="18" customHeight="1">
      <c r="A466" s="43">
        <v>23</v>
      </c>
      <c r="B466" s="49" t="s">
        <v>3297</v>
      </c>
      <c r="C466" s="82" t="s">
        <v>3298</v>
      </c>
      <c r="D466" s="83" t="s">
        <v>458</v>
      </c>
      <c r="E466" s="41" t="s">
        <v>3299</v>
      </c>
      <c r="F466" s="66" t="s">
        <v>1272</v>
      </c>
      <c r="G466" s="196"/>
      <c r="H466" s="66" t="s">
        <v>254</v>
      </c>
      <c r="I466" s="10">
        <v>8</v>
      </c>
    </row>
    <row r="467" spans="1:9" s="10" customFormat="1" ht="18" customHeight="1">
      <c r="A467" s="43">
        <v>24</v>
      </c>
      <c r="B467" s="49" t="s">
        <v>3694</v>
      </c>
      <c r="C467" s="82" t="s">
        <v>123</v>
      </c>
      <c r="D467" s="83" t="s">
        <v>152</v>
      </c>
      <c r="E467" s="41" t="s">
        <v>3699</v>
      </c>
      <c r="F467" s="66" t="s">
        <v>1793</v>
      </c>
      <c r="G467" s="196"/>
      <c r="H467" s="66" t="s">
        <v>254</v>
      </c>
      <c r="I467" s="10">
        <v>9</v>
      </c>
    </row>
    <row r="468" spans="1:9" s="10" customFormat="1" ht="18" customHeight="1">
      <c r="A468" s="43">
        <v>25</v>
      </c>
      <c r="B468" s="49" t="s">
        <v>3695</v>
      </c>
      <c r="C468" s="82" t="s">
        <v>1530</v>
      </c>
      <c r="D468" s="83" t="s">
        <v>152</v>
      </c>
      <c r="E468" s="41" t="s">
        <v>3699</v>
      </c>
      <c r="F468" s="66" t="s">
        <v>1793</v>
      </c>
      <c r="G468" s="196"/>
      <c r="H468" s="66" t="s">
        <v>254</v>
      </c>
      <c r="I468" s="10">
        <v>10</v>
      </c>
    </row>
    <row r="469" spans="1:9" s="10" customFormat="1" ht="18" customHeight="1">
      <c r="A469" s="43">
        <v>26</v>
      </c>
      <c r="B469" s="49" t="s">
        <v>3696</v>
      </c>
      <c r="C469" s="82" t="s">
        <v>323</v>
      </c>
      <c r="D469" s="83" t="s">
        <v>3570</v>
      </c>
      <c r="E469" s="41" t="s">
        <v>3699</v>
      </c>
      <c r="F469" s="66" t="s">
        <v>1793</v>
      </c>
      <c r="G469" s="196"/>
      <c r="H469" s="66" t="s">
        <v>254</v>
      </c>
      <c r="I469" s="10">
        <v>11</v>
      </c>
    </row>
    <row r="470" spans="1:9" s="10" customFormat="1" ht="18" customHeight="1">
      <c r="A470" s="43">
        <v>27</v>
      </c>
      <c r="B470" s="49" t="s">
        <v>3697</v>
      </c>
      <c r="C470" s="82" t="s">
        <v>301</v>
      </c>
      <c r="D470" s="83" t="s">
        <v>87</v>
      </c>
      <c r="E470" s="41" t="s">
        <v>3699</v>
      </c>
      <c r="F470" s="66" t="s">
        <v>1793</v>
      </c>
      <c r="G470" s="196"/>
      <c r="H470" s="66" t="s">
        <v>254</v>
      </c>
      <c r="I470" s="10">
        <v>12</v>
      </c>
    </row>
    <row r="471" spans="1:9" s="10" customFormat="1" ht="18" customHeight="1">
      <c r="A471" s="43">
        <v>28</v>
      </c>
      <c r="B471" s="49" t="s">
        <v>3698</v>
      </c>
      <c r="C471" s="82" t="s">
        <v>78</v>
      </c>
      <c r="D471" s="83" t="s">
        <v>186</v>
      </c>
      <c r="E471" s="41" t="s">
        <v>3699</v>
      </c>
      <c r="F471" s="66" t="s">
        <v>1793</v>
      </c>
      <c r="G471" s="196"/>
      <c r="H471" s="66" t="s">
        <v>254</v>
      </c>
      <c r="I471" s="10">
        <v>13</v>
      </c>
    </row>
    <row r="472" spans="1:9" s="10" customFormat="1" ht="18" customHeight="1">
      <c r="A472" s="43">
        <v>29</v>
      </c>
      <c r="B472" s="49" t="s">
        <v>3300</v>
      </c>
      <c r="C472" s="82" t="s">
        <v>3301</v>
      </c>
      <c r="D472" s="83" t="s">
        <v>89</v>
      </c>
      <c r="E472" s="41" t="s">
        <v>3306</v>
      </c>
      <c r="F472" s="66" t="s">
        <v>3307</v>
      </c>
      <c r="G472" s="196"/>
      <c r="H472" s="66" t="s">
        <v>254</v>
      </c>
      <c r="I472" s="10">
        <v>14</v>
      </c>
    </row>
    <row r="473" spans="1:9" s="10" customFormat="1" ht="18" customHeight="1">
      <c r="A473" s="43">
        <v>30</v>
      </c>
      <c r="B473" s="49" t="s">
        <v>3302</v>
      </c>
      <c r="C473" s="82" t="s">
        <v>54</v>
      </c>
      <c r="D473" s="83" t="s">
        <v>155</v>
      </c>
      <c r="E473" s="41" t="s">
        <v>3306</v>
      </c>
      <c r="F473" s="66" t="s">
        <v>3308</v>
      </c>
      <c r="G473" s="196"/>
      <c r="H473" s="66" t="s">
        <v>254</v>
      </c>
      <c r="I473" s="10">
        <v>15</v>
      </c>
    </row>
    <row r="474" spans="1:9" s="10" customFormat="1" ht="18" customHeight="1">
      <c r="A474" s="43">
        <v>31</v>
      </c>
      <c r="B474" s="49" t="s">
        <v>3303</v>
      </c>
      <c r="C474" s="82" t="s">
        <v>180</v>
      </c>
      <c r="D474" s="83" t="s">
        <v>3304</v>
      </c>
      <c r="E474" s="41" t="s">
        <v>3306</v>
      </c>
      <c r="F474" s="66" t="s">
        <v>3309</v>
      </c>
      <c r="G474" s="196"/>
      <c r="H474" s="66" t="s">
        <v>254</v>
      </c>
      <c r="I474" s="10">
        <v>16</v>
      </c>
    </row>
    <row r="475" spans="1:9" s="10" customFormat="1" ht="18" customHeight="1">
      <c r="A475" s="43">
        <v>32</v>
      </c>
      <c r="B475" s="49" t="s">
        <v>3305</v>
      </c>
      <c r="C475" s="82" t="s">
        <v>183</v>
      </c>
      <c r="D475" s="83" t="s">
        <v>101</v>
      </c>
      <c r="E475" s="41" t="s">
        <v>3306</v>
      </c>
      <c r="F475" s="66" t="s">
        <v>3309</v>
      </c>
      <c r="G475" s="196"/>
      <c r="H475" s="66" t="s">
        <v>254</v>
      </c>
      <c r="I475" s="10">
        <v>17</v>
      </c>
    </row>
    <row r="476" spans="1:9" s="10" customFormat="1" ht="18" customHeight="1">
      <c r="A476" s="43">
        <v>33</v>
      </c>
      <c r="B476" s="49" t="s">
        <v>3700</v>
      </c>
      <c r="C476" s="231" t="s">
        <v>3701</v>
      </c>
      <c r="D476" s="232" t="s">
        <v>1619</v>
      </c>
      <c r="E476" s="41" t="s">
        <v>3709</v>
      </c>
      <c r="F476" s="66" t="s">
        <v>1677</v>
      </c>
      <c r="G476" s="196"/>
      <c r="H476" s="66" t="s">
        <v>254</v>
      </c>
      <c r="I476" s="10">
        <v>18</v>
      </c>
    </row>
    <row r="477" spans="1:9" s="10" customFormat="1" ht="18" customHeight="1">
      <c r="A477" s="43">
        <v>34</v>
      </c>
      <c r="B477" s="49" t="s">
        <v>3702</v>
      </c>
      <c r="C477" s="82" t="s">
        <v>172</v>
      </c>
      <c r="D477" s="83" t="s">
        <v>70</v>
      </c>
      <c r="E477" s="41" t="s">
        <v>3709</v>
      </c>
      <c r="F477" s="66" t="s">
        <v>1690</v>
      </c>
      <c r="G477" s="196"/>
      <c r="H477" s="66" t="s">
        <v>254</v>
      </c>
      <c r="I477" s="10">
        <v>19</v>
      </c>
    </row>
    <row r="478" spans="1:9" s="10" customFormat="1" ht="18" customHeight="1">
      <c r="A478" s="43">
        <v>35</v>
      </c>
      <c r="B478" s="49" t="s">
        <v>3703</v>
      </c>
      <c r="C478" s="82" t="s">
        <v>3704</v>
      </c>
      <c r="D478" s="83" t="s">
        <v>72</v>
      </c>
      <c r="E478" s="41" t="s">
        <v>3709</v>
      </c>
      <c r="F478" s="66" t="s">
        <v>3309</v>
      </c>
      <c r="G478" s="196"/>
      <c r="H478" s="66" t="s">
        <v>254</v>
      </c>
      <c r="I478" s="10">
        <v>20</v>
      </c>
    </row>
    <row r="479" spans="1:9" s="10" customFormat="1" ht="18" customHeight="1">
      <c r="A479" s="43">
        <v>36</v>
      </c>
      <c r="B479" s="49" t="s">
        <v>3705</v>
      </c>
      <c r="C479" s="82" t="s">
        <v>3706</v>
      </c>
      <c r="D479" s="83" t="s">
        <v>8</v>
      </c>
      <c r="E479" s="41" t="s">
        <v>3709</v>
      </c>
      <c r="F479" s="66" t="s">
        <v>1677</v>
      </c>
      <c r="G479" s="196"/>
      <c r="H479" s="66" t="s">
        <v>254</v>
      </c>
      <c r="I479" s="10">
        <v>21</v>
      </c>
    </row>
    <row r="480" spans="1:9" s="10" customFormat="1" ht="18" customHeight="1">
      <c r="A480" s="43">
        <v>37</v>
      </c>
      <c r="B480" s="49" t="s">
        <v>3707</v>
      </c>
      <c r="C480" s="82" t="s">
        <v>3708</v>
      </c>
      <c r="D480" s="83" t="s">
        <v>59</v>
      </c>
      <c r="E480" s="41" t="s">
        <v>3709</v>
      </c>
      <c r="F480" s="66" t="s">
        <v>3710</v>
      </c>
      <c r="G480" s="196"/>
      <c r="H480" s="66" t="s">
        <v>254</v>
      </c>
      <c r="I480" s="10">
        <v>22</v>
      </c>
    </row>
    <row r="481" spans="1:9" s="10" customFormat="1" ht="18" customHeight="1">
      <c r="A481" s="43">
        <v>38</v>
      </c>
      <c r="B481" s="49" t="s">
        <v>3721</v>
      </c>
      <c r="C481" s="82" t="s">
        <v>76</v>
      </c>
      <c r="D481" s="83" t="s">
        <v>115</v>
      </c>
      <c r="E481" s="41" t="s">
        <v>2116</v>
      </c>
      <c r="F481" s="66" t="s">
        <v>1272</v>
      </c>
      <c r="G481" s="196"/>
      <c r="H481" s="66" t="s">
        <v>254</v>
      </c>
      <c r="I481" s="10">
        <v>23</v>
      </c>
    </row>
    <row r="482" spans="1:9" s="10" customFormat="1" ht="18" customHeight="1">
      <c r="A482" s="43">
        <v>39</v>
      </c>
      <c r="B482" s="49" t="s">
        <v>3722</v>
      </c>
      <c r="C482" s="82" t="s">
        <v>3198</v>
      </c>
      <c r="D482" s="83" t="s">
        <v>59</v>
      </c>
      <c r="E482" s="41" t="s">
        <v>2116</v>
      </c>
      <c r="F482" s="66" t="s">
        <v>1272</v>
      </c>
      <c r="G482" s="196"/>
      <c r="H482" s="66" t="s">
        <v>254</v>
      </c>
      <c r="I482" s="10">
        <v>24</v>
      </c>
    </row>
    <row r="483" spans="1:9" s="10" customFormat="1" ht="18" customHeight="1">
      <c r="A483" s="43">
        <v>40</v>
      </c>
      <c r="B483" s="49" t="s">
        <v>3723</v>
      </c>
      <c r="C483" s="82" t="s">
        <v>183</v>
      </c>
      <c r="D483" s="83" t="s">
        <v>41</v>
      </c>
      <c r="E483" s="41" t="s">
        <v>2116</v>
      </c>
      <c r="F483" s="66" t="s">
        <v>1272</v>
      </c>
      <c r="G483" s="196"/>
      <c r="H483" s="66" t="s">
        <v>254</v>
      </c>
      <c r="I483" s="10">
        <v>25</v>
      </c>
    </row>
    <row r="484" spans="1:9" s="10" customFormat="1" ht="18" customHeight="1">
      <c r="A484" s="43">
        <v>41</v>
      </c>
      <c r="B484" s="49" t="s">
        <v>3310</v>
      </c>
      <c r="C484" s="82" t="s">
        <v>3311</v>
      </c>
      <c r="D484" s="83" t="s">
        <v>164</v>
      </c>
      <c r="E484" s="41" t="s">
        <v>3316</v>
      </c>
      <c r="F484" s="66" t="s">
        <v>1373</v>
      </c>
      <c r="G484" s="196"/>
      <c r="H484" s="66" t="s">
        <v>254</v>
      </c>
      <c r="I484" s="10">
        <v>26</v>
      </c>
    </row>
    <row r="485" spans="1:9" s="10" customFormat="1" ht="18" customHeight="1">
      <c r="A485" s="43">
        <v>42</v>
      </c>
      <c r="B485" s="49" t="s">
        <v>3312</v>
      </c>
      <c r="C485" s="82" t="s">
        <v>3313</v>
      </c>
      <c r="D485" s="83" t="s">
        <v>51</v>
      </c>
      <c r="E485" s="41" t="s">
        <v>3316</v>
      </c>
      <c r="F485" s="66" t="s">
        <v>1373</v>
      </c>
      <c r="G485" s="196"/>
      <c r="H485" s="66" t="s">
        <v>254</v>
      </c>
      <c r="I485" s="10">
        <v>27</v>
      </c>
    </row>
    <row r="486" spans="1:9" s="10" customFormat="1" ht="18" customHeight="1">
      <c r="A486" s="43">
        <v>43</v>
      </c>
      <c r="B486" s="49" t="s">
        <v>3314</v>
      </c>
      <c r="C486" s="82" t="s">
        <v>36</v>
      </c>
      <c r="D486" s="83" t="s">
        <v>394</v>
      </c>
      <c r="E486" s="41" t="s">
        <v>3316</v>
      </c>
      <c r="F486" s="66" t="s">
        <v>1373</v>
      </c>
      <c r="G486" s="196"/>
      <c r="H486" s="66" t="s">
        <v>254</v>
      </c>
      <c r="I486" s="10">
        <v>28</v>
      </c>
    </row>
    <row r="487" spans="1:9" s="10" customFormat="1" ht="18" customHeight="1">
      <c r="A487" s="43">
        <v>44</v>
      </c>
      <c r="B487" s="49" t="s">
        <v>3315</v>
      </c>
      <c r="C487" s="82" t="s">
        <v>122</v>
      </c>
      <c r="D487" s="83" t="s">
        <v>74</v>
      </c>
      <c r="E487" s="41" t="s">
        <v>3316</v>
      </c>
      <c r="F487" s="66" t="s">
        <v>1373</v>
      </c>
      <c r="G487" s="196"/>
      <c r="H487" s="66" t="s">
        <v>254</v>
      </c>
      <c r="I487" s="10">
        <v>29</v>
      </c>
    </row>
    <row r="488" spans="1:9" s="10" customFormat="1" ht="18" customHeight="1">
      <c r="A488" s="43">
        <v>45</v>
      </c>
      <c r="B488" s="49" t="s">
        <v>3317</v>
      </c>
      <c r="C488" s="82" t="s">
        <v>183</v>
      </c>
      <c r="D488" s="83" t="s">
        <v>184</v>
      </c>
      <c r="E488" s="41" t="s">
        <v>3329</v>
      </c>
      <c r="F488" s="66" t="s">
        <v>1677</v>
      </c>
      <c r="G488" s="196"/>
      <c r="H488" s="66" t="s">
        <v>254</v>
      </c>
      <c r="I488" s="10">
        <v>30</v>
      </c>
    </row>
    <row r="489" spans="1:9" s="10" customFormat="1" ht="18" customHeight="1">
      <c r="A489" s="43">
        <v>46</v>
      </c>
      <c r="B489" s="49" t="s">
        <v>3318</v>
      </c>
      <c r="C489" s="82" t="s">
        <v>2270</v>
      </c>
      <c r="D489" s="83" t="s">
        <v>862</v>
      </c>
      <c r="E489" s="41" t="s">
        <v>3329</v>
      </c>
      <c r="F489" s="66" t="s">
        <v>1677</v>
      </c>
      <c r="G489" s="196"/>
      <c r="H489" s="66" t="s">
        <v>254</v>
      </c>
      <c r="I489" s="10">
        <v>31</v>
      </c>
    </row>
    <row r="490" spans="1:9" s="10" customFormat="1" ht="18" customHeight="1">
      <c r="A490" s="43">
        <v>47</v>
      </c>
      <c r="B490" s="49" t="s">
        <v>3319</v>
      </c>
      <c r="C490" s="82" t="s">
        <v>3320</v>
      </c>
      <c r="D490" s="83" t="s">
        <v>60</v>
      </c>
      <c r="E490" s="41" t="s">
        <v>3329</v>
      </c>
      <c r="F490" s="66" t="s">
        <v>1677</v>
      </c>
      <c r="G490" s="196"/>
      <c r="H490" s="66" t="s">
        <v>254</v>
      </c>
      <c r="I490" s="10">
        <v>32</v>
      </c>
    </row>
    <row r="491" spans="1:9" s="10" customFormat="1" ht="18" customHeight="1">
      <c r="A491" s="43">
        <v>48</v>
      </c>
      <c r="B491" s="49" t="s">
        <v>3321</v>
      </c>
      <c r="C491" s="82" t="s">
        <v>3322</v>
      </c>
      <c r="D491" s="83" t="s">
        <v>41</v>
      </c>
      <c r="E491" s="41" t="s">
        <v>3329</v>
      </c>
      <c r="F491" s="66" t="s">
        <v>1677</v>
      </c>
      <c r="G491" s="196"/>
      <c r="H491" s="66" t="s">
        <v>254</v>
      </c>
      <c r="I491" s="10">
        <v>33</v>
      </c>
    </row>
    <row r="492" spans="1:9" s="10" customFormat="1" ht="18" customHeight="1">
      <c r="A492" s="43">
        <v>49</v>
      </c>
      <c r="B492" s="49" t="s">
        <v>3323</v>
      </c>
      <c r="C492" s="82" t="s">
        <v>3324</v>
      </c>
      <c r="D492" s="83" t="s">
        <v>116</v>
      </c>
      <c r="E492" s="41" t="s">
        <v>3329</v>
      </c>
      <c r="F492" s="66" t="s">
        <v>1677</v>
      </c>
      <c r="G492" s="196"/>
      <c r="H492" s="66" t="s">
        <v>254</v>
      </c>
      <c r="I492" s="10">
        <v>34</v>
      </c>
    </row>
    <row r="493" spans="1:9" s="10" customFormat="1" ht="18" customHeight="1">
      <c r="A493" s="43">
        <v>50</v>
      </c>
      <c r="B493" s="49" t="s">
        <v>3325</v>
      </c>
      <c r="C493" s="82" t="s">
        <v>180</v>
      </c>
      <c r="D493" s="83" t="s">
        <v>158</v>
      </c>
      <c r="E493" s="41" t="s">
        <v>3329</v>
      </c>
      <c r="F493" s="66" t="s">
        <v>1677</v>
      </c>
      <c r="G493" s="196"/>
      <c r="H493" s="66" t="s">
        <v>254</v>
      </c>
      <c r="I493" s="10">
        <v>35</v>
      </c>
    </row>
    <row r="494" spans="1:9" s="10" customFormat="1" ht="18" customHeight="1">
      <c r="A494" s="43">
        <v>51</v>
      </c>
      <c r="B494" s="49" t="s">
        <v>3326</v>
      </c>
      <c r="C494" s="82" t="s">
        <v>180</v>
      </c>
      <c r="D494" s="83" t="s">
        <v>42</v>
      </c>
      <c r="E494" s="41" t="s">
        <v>3329</v>
      </c>
      <c r="F494" s="66" t="s">
        <v>1677</v>
      </c>
      <c r="G494" s="196"/>
      <c r="H494" s="66" t="s">
        <v>254</v>
      </c>
      <c r="I494" s="10">
        <v>36</v>
      </c>
    </row>
    <row r="495" spans="1:9" s="10" customFormat="1" ht="18" customHeight="1">
      <c r="A495" s="43">
        <v>52</v>
      </c>
      <c r="B495" s="49" t="s">
        <v>3327</v>
      </c>
      <c r="C495" s="82" t="s">
        <v>3328</v>
      </c>
      <c r="D495" s="83" t="s">
        <v>69</v>
      </c>
      <c r="E495" s="41" t="s">
        <v>3329</v>
      </c>
      <c r="F495" s="66" t="s">
        <v>1677</v>
      </c>
      <c r="G495" s="196"/>
      <c r="H495" s="66" t="s">
        <v>254</v>
      </c>
      <c r="I495" s="10">
        <v>37</v>
      </c>
    </row>
    <row r="496" spans="1:9" s="10" customFormat="1" ht="18" customHeight="1">
      <c r="A496" s="43">
        <v>53</v>
      </c>
      <c r="B496" s="49" t="s">
        <v>3724</v>
      </c>
      <c r="C496" s="82" t="s">
        <v>390</v>
      </c>
      <c r="D496" s="83" t="s">
        <v>152</v>
      </c>
      <c r="E496" s="41" t="s">
        <v>3736</v>
      </c>
      <c r="F496" s="66" t="s">
        <v>1930</v>
      </c>
      <c r="G496" s="196"/>
      <c r="H496" s="66" t="s">
        <v>254</v>
      </c>
      <c r="I496" s="10">
        <v>38</v>
      </c>
    </row>
    <row r="497" spans="1:9" s="10" customFormat="1" ht="18" customHeight="1">
      <c r="A497" s="43">
        <v>54</v>
      </c>
      <c r="B497" s="49" t="s">
        <v>3725</v>
      </c>
      <c r="C497" s="82" t="s">
        <v>390</v>
      </c>
      <c r="D497" s="83" t="s">
        <v>132</v>
      </c>
      <c r="E497" s="41" t="s">
        <v>3736</v>
      </c>
      <c r="F497" s="66" t="s">
        <v>2517</v>
      </c>
      <c r="G497" s="196"/>
      <c r="H497" s="66" t="s">
        <v>254</v>
      </c>
      <c r="I497" s="10">
        <v>39</v>
      </c>
    </row>
    <row r="498" spans="1:9" s="10" customFormat="1" ht="18" customHeight="1">
      <c r="A498" s="43">
        <v>55</v>
      </c>
      <c r="B498" s="49" t="s">
        <v>3726</v>
      </c>
      <c r="C498" s="82" t="s">
        <v>3727</v>
      </c>
      <c r="D498" s="83" t="s">
        <v>133</v>
      </c>
      <c r="E498" s="41" t="s">
        <v>3736</v>
      </c>
      <c r="F498" s="66" t="s">
        <v>1930</v>
      </c>
      <c r="G498" s="196"/>
      <c r="H498" s="66" t="s">
        <v>254</v>
      </c>
      <c r="I498" s="10">
        <v>40</v>
      </c>
    </row>
    <row r="499" spans="1:9" s="10" customFormat="1" ht="18" customHeight="1">
      <c r="A499" s="43">
        <v>56</v>
      </c>
      <c r="B499" s="49" t="s">
        <v>3728</v>
      </c>
      <c r="C499" s="82" t="s">
        <v>3729</v>
      </c>
      <c r="D499" s="83" t="s">
        <v>107</v>
      </c>
      <c r="E499" s="41" t="s">
        <v>3736</v>
      </c>
      <c r="F499" s="66" t="s">
        <v>3737</v>
      </c>
      <c r="G499" s="196"/>
      <c r="H499" s="66" t="s">
        <v>254</v>
      </c>
      <c r="I499" s="10">
        <v>41</v>
      </c>
    </row>
    <row r="500" spans="1:9" s="10" customFormat="1" ht="18" customHeight="1">
      <c r="A500" s="43">
        <v>57</v>
      </c>
      <c r="B500" s="49" t="s">
        <v>3730</v>
      </c>
      <c r="C500" s="82" t="s">
        <v>3731</v>
      </c>
      <c r="D500" s="83" t="s">
        <v>184</v>
      </c>
      <c r="E500" s="41" t="s">
        <v>3736</v>
      </c>
      <c r="F500" s="66" t="s">
        <v>1930</v>
      </c>
      <c r="G500" s="196"/>
      <c r="H500" s="66" t="s">
        <v>254</v>
      </c>
      <c r="I500" s="10">
        <v>42</v>
      </c>
    </row>
    <row r="501" spans="1:9" s="10" customFormat="1" ht="18" customHeight="1">
      <c r="A501" s="43">
        <v>58</v>
      </c>
      <c r="B501" s="49" t="s">
        <v>3732</v>
      </c>
      <c r="C501" s="82" t="s">
        <v>3733</v>
      </c>
      <c r="D501" s="83" t="s">
        <v>147</v>
      </c>
      <c r="E501" s="41" t="s">
        <v>3736</v>
      </c>
      <c r="F501" s="66" t="s">
        <v>1930</v>
      </c>
      <c r="G501" s="196"/>
      <c r="H501" s="66" t="s">
        <v>254</v>
      </c>
      <c r="I501" s="10">
        <v>43</v>
      </c>
    </row>
    <row r="502" spans="1:9" s="10" customFormat="1" ht="18" customHeight="1">
      <c r="A502" s="43">
        <v>59</v>
      </c>
      <c r="B502" s="49" t="s">
        <v>3734</v>
      </c>
      <c r="C502" s="82" t="s">
        <v>3735</v>
      </c>
      <c r="D502" s="83" t="s">
        <v>75</v>
      </c>
      <c r="E502" s="41" t="s">
        <v>3736</v>
      </c>
      <c r="F502" s="66" t="s">
        <v>1930</v>
      </c>
      <c r="G502" s="196"/>
      <c r="H502" s="66" t="s">
        <v>254</v>
      </c>
      <c r="I502" s="10">
        <v>44</v>
      </c>
    </row>
    <row r="503" spans="1:9" s="10" customFormat="1" ht="18" customHeight="1">
      <c r="A503" s="43">
        <v>60</v>
      </c>
      <c r="B503" s="49" t="s">
        <v>3711</v>
      </c>
      <c r="C503" s="231" t="s">
        <v>3712</v>
      </c>
      <c r="D503" s="232" t="s">
        <v>139</v>
      </c>
      <c r="E503" s="41" t="s">
        <v>3716</v>
      </c>
      <c r="F503" s="66" t="s">
        <v>1272</v>
      </c>
      <c r="G503" s="196"/>
      <c r="H503" s="66" t="s">
        <v>254</v>
      </c>
    </row>
    <row r="504" spans="1:9" s="10" customFormat="1" ht="18" customHeight="1">
      <c r="A504" s="43">
        <v>61</v>
      </c>
      <c r="B504" s="49" t="s">
        <v>3713</v>
      </c>
      <c r="C504" s="231" t="s">
        <v>122</v>
      </c>
      <c r="D504" s="232" t="s">
        <v>3545</v>
      </c>
      <c r="E504" s="41" t="s">
        <v>3716</v>
      </c>
      <c r="F504" s="66" t="s">
        <v>1272</v>
      </c>
      <c r="G504" s="196"/>
      <c r="H504" s="66" t="s">
        <v>254</v>
      </c>
    </row>
    <row r="505" spans="1:9" s="10" customFormat="1" ht="18" customHeight="1">
      <c r="A505" s="43">
        <v>62</v>
      </c>
      <c r="B505" s="49" t="s">
        <v>3714</v>
      </c>
      <c r="C505" s="82" t="s">
        <v>451</v>
      </c>
      <c r="D505" s="83" t="s">
        <v>3715</v>
      </c>
      <c r="E505" s="41" t="s">
        <v>3716</v>
      </c>
      <c r="F505" s="66" t="s">
        <v>1272</v>
      </c>
      <c r="G505" s="196"/>
      <c r="H505" s="66" t="s">
        <v>254</v>
      </c>
    </row>
    <row r="506" spans="1:9" s="10" customFormat="1" ht="18" customHeight="1">
      <c r="A506" s="43">
        <v>63</v>
      </c>
      <c r="B506" s="49" t="s">
        <v>3330</v>
      </c>
      <c r="C506" s="231" t="s">
        <v>3331</v>
      </c>
      <c r="D506" s="232" t="s">
        <v>152</v>
      </c>
      <c r="E506" s="41" t="s">
        <v>3332</v>
      </c>
      <c r="F506" s="66" t="s">
        <v>1272</v>
      </c>
      <c r="G506" s="196"/>
      <c r="H506" s="66" t="s">
        <v>254</v>
      </c>
    </row>
    <row r="507" spans="1:9" s="10" customFormat="1" ht="18" customHeight="1">
      <c r="A507" s="43">
        <v>64</v>
      </c>
      <c r="B507" s="49" t="s">
        <v>3717</v>
      </c>
      <c r="C507" s="231" t="s">
        <v>36</v>
      </c>
      <c r="D507" s="232" t="s">
        <v>51</v>
      </c>
      <c r="E507" s="41" t="s">
        <v>3720</v>
      </c>
      <c r="F507" s="66" t="s">
        <v>1272</v>
      </c>
      <c r="G507" s="196"/>
      <c r="H507" s="66" t="s">
        <v>254</v>
      </c>
    </row>
    <row r="508" spans="1:9" s="10" customFormat="1" ht="18" customHeight="1">
      <c r="A508" s="43">
        <v>65</v>
      </c>
      <c r="B508" s="49" t="s">
        <v>3718</v>
      </c>
      <c r="C508" s="231" t="s">
        <v>2448</v>
      </c>
      <c r="D508" s="232" t="s">
        <v>3719</v>
      </c>
      <c r="E508" s="41" t="s">
        <v>3720</v>
      </c>
      <c r="F508" s="66" t="s">
        <v>1272</v>
      </c>
      <c r="G508" s="196"/>
      <c r="H508" s="66" t="s">
        <v>254</v>
      </c>
    </row>
    <row r="509" spans="1:9" s="10" customFormat="1" ht="18" customHeight="1">
      <c r="A509" s="43">
        <v>66</v>
      </c>
      <c r="B509" s="49" t="s">
        <v>4012</v>
      </c>
      <c r="C509" s="231" t="s">
        <v>4013</v>
      </c>
      <c r="D509" s="232" t="s">
        <v>174</v>
      </c>
      <c r="E509" s="41" t="s">
        <v>4016</v>
      </c>
      <c r="F509" s="66" t="s">
        <v>1272</v>
      </c>
      <c r="G509" s="196"/>
      <c r="H509" s="66" t="s">
        <v>254</v>
      </c>
    </row>
    <row r="510" spans="1:9" s="10" customFormat="1" ht="18" customHeight="1">
      <c r="A510" s="43">
        <v>67</v>
      </c>
      <c r="B510" s="49" t="s">
        <v>4014</v>
      </c>
      <c r="C510" s="231" t="s">
        <v>4015</v>
      </c>
      <c r="D510" s="232" t="s">
        <v>127</v>
      </c>
      <c r="E510" s="41" t="s">
        <v>4016</v>
      </c>
      <c r="F510" s="66" t="s">
        <v>1272</v>
      </c>
      <c r="G510" s="196"/>
      <c r="H510" s="66" t="s">
        <v>254</v>
      </c>
    </row>
    <row r="511" spans="1:9" s="10" customFormat="1" ht="18" customHeight="1">
      <c r="A511" s="43">
        <v>68</v>
      </c>
      <c r="B511" s="49" t="s">
        <v>3333</v>
      </c>
      <c r="C511" s="231" t="s">
        <v>55</v>
      </c>
      <c r="D511" s="232" t="s">
        <v>139</v>
      </c>
      <c r="E511" s="41" t="s">
        <v>3340</v>
      </c>
      <c r="F511" s="66" t="s">
        <v>1558</v>
      </c>
      <c r="G511" s="196"/>
      <c r="H511" s="66" t="s">
        <v>254</v>
      </c>
    </row>
    <row r="512" spans="1:9" s="10" customFormat="1" ht="18" customHeight="1">
      <c r="A512" s="43">
        <v>69</v>
      </c>
      <c r="B512" s="49" t="s">
        <v>3334</v>
      </c>
      <c r="C512" s="231" t="s">
        <v>3335</v>
      </c>
      <c r="D512" s="232" t="s">
        <v>107</v>
      </c>
      <c r="E512" s="41" t="s">
        <v>3340</v>
      </c>
      <c r="F512" s="66" t="s">
        <v>1439</v>
      </c>
      <c r="G512" s="196"/>
      <c r="H512" s="66" t="s">
        <v>254</v>
      </c>
    </row>
    <row r="513" spans="1:9" s="10" customFormat="1" ht="18" customHeight="1">
      <c r="A513" s="43">
        <v>70</v>
      </c>
      <c r="B513" s="49" t="s">
        <v>3336</v>
      </c>
      <c r="C513" s="231" t="s">
        <v>3337</v>
      </c>
      <c r="D513" s="232" t="s">
        <v>6</v>
      </c>
      <c r="E513" s="41" t="s">
        <v>3340</v>
      </c>
      <c r="F513" s="66" t="s">
        <v>1558</v>
      </c>
      <c r="G513" s="196"/>
      <c r="H513" s="66" t="s">
        <v>254</v>
      </c>
    </row>
    <row r="514" spans="1:9" s="10" customFormat="1" ht="18" customHeight="1">
      <c r="A514" s="43">
        <v>71</v>
      </c>
      <c r="B514" s="49" t="s">
        <v>3338</v>
      </c>
      <c r="C514" s="82" t="s">
        <v>3339</v>
      </c>
      <c r="D514" s="83" t="s">
        <v>64</v>
      </c>
      <c r="E514" s="41" t="s">
        <v>3340</v>
      </c>
      <c r="F514" s="66" t="s">
        <v>1439</v>
      </c>
      <c r="G514" s="196"/>
      <c r="H514" s="66" t="s">
        <v>254</v>
      </c>
    </row>
    <row r="515" spans="1:9" s="10" customFormat="1" ht="18" customHeight="1">
      <c r="A515" s="43">
        <v>72</v>
      </c>
      <c r="B515" s="49" t="s">
        <v>3341</v>
      </c>
      <c r="C515" s="231" t="s">
        <v>76</v>
      </c>
      <c r="D515" s="232" t="s">
        <v>10</v>
      </c>
      <c r="E515" s="41" t="s">
        <v>3342</v>
      </c>
      <c r="F515" s="66" t="s">
        <v>1677</v>
      </c>
      <c r="G515" s="196"/>
      <c r="H515" s="66" t="s">
        <v>254</v>
      </c>
    </row>
    <row r="516" spans="1:9" s="10" customFormat="1" ht="18" customHeight="1">
      <c r="A516" s="43">
        <v>73</v>
      </c>
      <c r="B516" s="49" t="s">
        <v>3180</v>
      </c>
      <c r="C516" s="231" t="s">
        <v>456</v>
      </c>
      <c r="D516" s="232" t="s">
        <v>404</v>
      </c>
      <c r="E516" s="41" t="s">
        <v>3205</v>
      </c>
      <c r="F516" s="66" t="s">
        <v>2151</v>
      </c>
      <c r="G516" s="573" t="s">
        <v>5131</v>
      </c>
      <c r="H516" s="36" t="s">
        <v>254</v>
      </c>
      <c r="I516" s="10">
        <v>1</v>
      </c>
    </row>
    <row r="517" spans="1:9" s="10" customFormat="1" ht="18" customHeight="1">
      <c r="A517" s="43">
        <v>74</v>
      </c>
      <c r="B517" s="49" t="s">
        <v>3181</v>
      </c>
      <c r="C517" s="231" t="s">
        <v>3182</v>
      </c>
      <c r="D517" s="232" t="s">
        <v>152</v>
      </c>
      <c r="E517" s="41" t="s">
        <v>3205</v>
      </c>
      <c r="F517" s="66" t="s">
        <v>2151</v>
      </c>
      <c r="G517" s="196"/>
      <c r="H517" s="36" t="s">
        <v>254</v>
      </c>
      <c r="I517" s="10">
        <v>2</v>
      </c>
    </row>
    <row r="518" spans="1:9" s="10" customFormat="1" ht="18" customHeight="1">
      <c r="A518" s="43">
        <v>75</v>
      </c>
      <c r="B518" s="49" t="s">
        <v>3183</v>
      </c>
      <c r="C518" s="231" t="s">
        <v>141</v>
      </c>
      <c r="D518" s="232" t="s">
        <v>3184</v>
      </c>
      <c r="E518" s="41" t="s">
        <v>3205</v>
      </c>
      <c r="F518" s="66" t="s">
        <v>2151</v>
      </c>
      <c r="G518" s="196"/>
      <c r="H518" s="36" t="s">
        <v>254</v>
      </c>
      <c r="I518" s="10">
        <v>3</v>
      </c>
    </row>
    <row r="519" spans="1:9" s="10" customFormat="1" ht="18" customHeight="1">
      <c r="A519" s="43">
        <v>76</v>
      </c>
      <c r="B519" s="49" t="s">
        <v>3185</v>
      </c>
      <c r="C519" s="231" t="s">
        <v>141</v>
      </c>
      <c r="D519" s="232" t="s">
        <v>52</v>
      </c>
      <c r="E519" s="41" t="s">
        <v>3205</v>
      </c>
      <c r="F519" s="66" t="s">
        <v>2151</v>
      </c>
      <c r="G519" s="196"/>
      <c r="H519" s="36" t="s">
        <v>254</v>
      </c>
      <c r="I519" s="10">
        <v>4</v>
      </c>
    </row>
    <row r="520" spans="1:9" s="10" customFormat="1" ht="18" customHeight="1">
      <c r="A520" s="43">
        <v>77</v>
      </c>
      <c r="B520" s="49" t="s">
        <v>3186</v>
      </c>
      <c r="C520" s="231" t="s">
        <v>38</v>
      </c>
      <c r="D520" s="232" t="s">
        <v>8</v>
      </c>
      <c r="E520" s="41" t="s">
        <v>3205</v>
      </c>
      <c r="F520" s="66" t="s">
        <v>2151</v>
      </c>
      <c r="G520" s="196"/>
      <c r="H520" s="36" t="s">
        <v>254</v>
      </c>
      <c r="I520" s="10">
        <v>5</v>
      </c>
    </row>
    <row r="521" spans="1:9" s="10" customFormat="1" ht="18" customHeight="1">
      <c r="A521" s="43">
        <v>78</v>
      </c>
      <c r="B521" s="49" t="s">
        <v>3187</v>
      </c>
      <c r="C521" s="231" t="s">
        <v>3188</v>
      </c>
      <c r="D521" s="232" t="s">
        <v>153</v>
      </c>
      <c r="E521" s="41" t="s">
        <v>3205</v>
      </c>
      <c r="F521" s="66" t="s">
        <v>2151</v>
      </c>
      <c r="G521" s="196"/>
      <c r="H521" s="36" t="s">
        <v>254</v>
      </c>
      <c r="I521" s="10">
        <v>6</v>
      </c>
    </row>
    <row r="522" spans="1:9" s="10" customFormat="1" ht="18" customHeight="1">
      <c r="A522" s="43">
        <v>79</v>
      </c>
      <c r="B522" s="49" t="s">
        <v>3189</v>
      </c>
      <c r="C522" s="231" t="s">
        <v>3190</v>
      </c>
      <c r="D522" s="232" t="s">
        <v>153</v>
      </c>
      <c r="E522" s="41" t="s">
        <v>3205</v>
      </c>
      <c r="F522" s="66" t="s">
        <v>2151</v>
      </c>
      <c r="G522" s="196"/>
      <c r="H522" s="36" t="s">
        <v>254</v>
      </c>
      <c r="I522" s="10">
        <v>7</v>
      </c>
    </row>
    <row r="523" spans="1:9" s="10" customFormat="1" ht="18" customHeight="1">
      <c r="A523" s="43">
        <v>80</v>
      </c>
      <c r="B523" s="49" t="s">
        <v>3191</v>
      </c>
      <c r="C523" s="231" t="s">
        <v>3192</v>
      </c>
      <c r="D523" s="232" t="s">
        <v>169</v>
      </c>
      <c r="E523" s="41" t="s">
        <v>3205</v>
      </c>
      <c r="F523" s="66" t="s">
        <v>2151</v>
      </c>
      <c r="G523" s="196"/>
      <c r="H523" s="36" t="s">
        <v>254</v>
      </c>
      <c r="I523" s="10">
        <v>8</v>
      </c>
    </row>
    <row r="524" spans="1:9" s="10" customFormat="1" ht="18" customHeight="1">
      <c r="A524" s="43">
        <v>81</v>
      </c>
      <c r="B524" s="49" t="s">
        <v>3193</v>
      </c>
      <c r="C524" s="231" t="s">
        <v>3194</v>
      </c>
      <c r="D524" s="232" t="s">
        <v>107</v>
      </c>
      <c r="E524" s="41" t="s">
        <v>3205</v>
      </c>
      <c r="F524" s="66" t="s">
        <v>2151</v>
      </c>
      <c r="G524" s="196"/>
      <c r="H524" s="36" t="s">
        <v>254</v>
      </c>
      <c r="I524" s="10">
        <v>9</v>
      </c>
    </row>
    <row r="525" spans="1:9" s="10" customFormat="1" ht="18" customHeight="1">
      <c r="A525" s="43">
        <v>82</v>
      </c>
      <c r="B525" s="49" t="s">
        <v>3195</v>
      </c>
      <c r="C525" s="231" t="s">
        <v>176</v>
      </c>
      <c r="D525" s="232" t="s">
        <v>3196</v>
      </c>
      <c r="E525" s="41" t="s">
        <v>3205</v>
      </c>
      <c r="F525" s="66" t="s">
        <v>2151</v>
      </c>
      <c r="G525" s="196"/>
      <c r="H525" s="36" t="s">
        <v>254</v>
      </c>
      <c r="I525" s="10">
        <v>10</v>
      </c>
    </row>
    <row r="526" spans="1:9" s="10" customFormat="1" ht="18" customHeight="1">
      <c r="A526" s="43">
        <v>83</v>
      </c>
      <c r="B526" s="49" t="s">
        <v>3197</v>
      </c>
      <c r="C526" s="231" t="s">
        <v>3198</v>
      </c>
      <c r="D526" s="232" t="s">
        <v>59</v>
      </c>
      <c r="E526" s="41" t="s">
        <v>3205</v>
      </c>
      <c r="F526" s="66" t="s">
        <v>2151</v>
      </c>
      <c r="G526" s="196"/>
      <c r="H526" s="36" t="s">
        <v>254</v>
      </c>
      <c r="I526" s="10">
        <v>11</v>
      </c>
    </row>
    <row r="527" spans="1:9" s="10" customFormat="1" ht="18" customHeight="1">
      <c r="A527" s="43">
        <v>84</v>
      </c>
      <c r="B527" s="49" t="s">
        <v>3199</v>
      </c>
      <c r="C527" s="231" t="s">
        <v>1841</v>
      </c>
      <c r="D527" s="232" t="s">
        <v>134</v>
      </c>
      <c r="E527" s="41" t="s">
        <v>3205</v>
      </c>
      <c r="F527" s="66" t="s">
        <v>2151</v>
      </c>
      <c r="G527" s="196"/>
      <c r="H527" s="36" t="s">
        <v>254</v>
      </c>
      <c r="I527" s="10">
        <v>12</v>
      </c>
    </row>
    <row r="528" spans="1:9" s="10" customFormat="1" ht="18" customHeight="1">
      <c r="A528" s="43">
        <v>85</v>
      </c>
      <c r="B528" s="49" t="s">
        <v>3200</v>
      </c>
      <c r="C528" s="231" t="s">
        <v>3201</v>
      </c>
      <c r="D528" s="232" t="s">
        <v>142</v>
      </c>
      <c r="E528" s="41" t="s">
        <v>3205</v>
      </c>
      <c r="F528" s="66" t="s">
        <v>2151</v>
      </c>
      <c r="G528" s="196"/>
      <c r="H528" s="36" t="s">
        <v>254</v>
      </c>
      <c r="I528" s="10">
        <v>13</v>
      </c>
    </row>
    <row r="529" spans="1:9" s="10" customFormat="1" ht="18" customHeight="1">
      <c r="A529" s="43">
        <v>86</v>
      </c>
      <c r="B529" s="49" t="s">
        <v>3202</v>
      </c>
      <c r="C529" s="231" t="s">
        <v>180</v>
      </c>
      <c r="D529" s="232" t="s">
        <v>3203</v>
      </c>
      <c r="E529" s="41" t="s">
        <v>3205</v>
      </c>
      <c r="F529" s="66" t="s">
        <v>2151</v>
      </c>
      <c r="G529" s="196"/>
      <c r="H529" s="36" t="s">
        <v>254</v>
      </c>
      <c r="I529" s="10">
        <v>14</v>
      </c>
    </row>
    <row r="530" spans="1:9" s="10" customFormat="1" ht="18" customHeight="1">
      <c r="A530" s="43">
        <v>87</v>
      </c>
      <c r="B530" s="49" t="s">
        <v>3204</v>
      </c>
      <c r="C530" s="231" t="s">
        <v>156</v>
      </c>
      <c r="D530" s="232" t="s">
        <v>82</v>
      </c>
      <c r="E530" s="41" t="s">
        <v>3205</v>
      </c>
      <c r="F530" s="66" t="s">
        <v>2151</v>
      </c>
      <c r="G530" s="196"/>
      <c r="H530" s="36" t="s">
        <v>254</v>
      </c>
      <c r="I530" s="10">
        <v>15</v>
      </c>
    </row>
    <row r="531" spans="1:9" s="10" customFormat="1" ht="18" customHeight="1">
      <c r="A531" s="43">
        <v>88</v>
      </c>
      <c r="B531" s="49" t="s">
        <v>3740</v>
      </c>
      <c r="C531" s="231" t="s">
        <v>1530</v>
      </c>
      <c r="D531" s="232" t="s">
        <v>137</v>
      </c>
      <c r="E531" s="41" t="s">
        <v>944</v>
      </c>
      <c r="F531" s="66" t="s">
        <v>3742</v>
      </c>
      <c r="G531" s="196" t="s">
        <v>3743</v>
      </c>
      <c r="H531" s="36" t="s">
        <v>254</v>
      </c>
      <c r="I531" s="10">
        <v>1</v>
      </c>
    </row>
    <row r="532" spans="1:9" s="10" customFormat="1" ht="18" customHeight="1">
      <c r="A532" s="43">
        <v>89</v>
      </c>
      <c r="B532" s="49" t="s">
        <v>3741</v>
      </c>
      <c r="C532" s="231" t="s">
        <v>2859</v>
      </c>
      <c r="D532" s="232" t="s">
        <v>2722</v>
      </c>
      <c r="E532" s="41" t="s">
        <v>944</v>
      </c>
      <c r="F532" s="66" t="s">
        <v>3667</v>
      </c>
      <c r="G532" s="196"/>
      <c r="H532" s="36" t="s">
        <v>254</v>
      </c>
      <c r="I532" s="10">
        <v>2</v>
      </c>
    </row>
    <row r="533" spans="1:9" s="10" customFormat="1" ht="18" customHeight="1">
      <c r="A533" s="43">
        <v>90</v>
      </c>
      <c r="B533" s="49" t="s">
        <v>4144</v>
      </c>
      <c r="C533" s="231" t="s">
        <v>4145</v>
      </c>
      <c r="D533" s="232" t="s">
        <v>166</v>
      </c>
      <c r="E533" s="41" t="s">
        <v>2653</v>
      </c>
      <c r="F533" s="66" t="s">
        <v>1272</v>
      </c>
      <c r="G533" s="196"/>
      <c r="H533" s="36" t="s">
        <v>254</v>
      </c>
      <c r="I533" s="10">
        <v>3</v>
      </c>
    </row>
    <row r="534" spans="1:9" s="10" customFormat="1" ht="18" customHeight="1">
      <c r="A534" s="43">
        <v>91</v>
      </c>
      <c r="B534" s="86" t="s">
        <v>4146</v>
      </c>
      <c r="C534" s="231" t="s">
        <v>847</v>
      </c>
      <c r="D534" s="232" t="s">
        <v>153</v>
      </c>
      <c r="E534" s="41" t="s">
        <v>2653</v>
      </c>
      <c r="F534" s="66" t="s">
        <v>1272</v>
      </c>
      <c r="G534" s="573" t="s">
        <v>5225</v>
      </c>
      <c r="H534" s="36" t="s">
        <v>254</v>
      </c>
      <c r="I534" s="10">
        <v>4</v>
      </c>
    </row>
    <row r="535" spans="1:9" s="10" customFormat="1" ht="18" customHeight="1">
      <c r="A535" s="43">
        <v>92</v>
      </c>
      <c r="B535" s="86" t="s">
        <v>4147</v>
      </c>
      <c r="C535" s="231" t="s">
        <v>177</v>
      </c>
      <c r="D535" s="232" t="s">
        <v>394</v>
      </c>
      <c r="E535" s="41" t="s">
        <v>2653</v>
      </c>
      <c r="F535" s="66" t="s">
        <v>1272</v>
      </c>
      <c r="G535" s="573" t="s">
        <v>5225</v>
      </c>
      <c r="H535" s="36" t="s">
        <v>254</v>
      </c>
      <c r="I535" s="10">
        <v>5</v>
      </c>
    </row>
    <row r="536" spans="1:9" s="10" customFormat="1" ht="18" customHeight="1">
      <c r="A536" s="43">
        <v>93</v>
      </c>
      <c r="B536" s="49" t="s">
        <v>4148</v>
      </c>
      <c r="C536" s="231" t="s">
        <v>4149</v>
      </c>
      <c r="D536" s="232" t="s">
        <v>169</v>
      </c>
      <c r="E536" s="41" t="s">
        <v>2653</v>
      </c>
      <c r="F536" s="66" t="s">
        <v>1272</v>
      </c>
      <c r="G536" s="196"/>
      <c r="H536" s="36" t="s">
        <v>254</v>
      </c>
      <c r="I536" s="10">
        <v>6</v>
      </c>
    </row>
    <row r="537" spans="1:9" s="10" customFormat="1" ht="18" customHeight="1">
      <c r="A537" s="43">
        <v>94</v>
      </c>
      <c r="B537" s="86" t="s">
        <v>4150</v>
      </c>
      <c r="C537" s="231" t="s">
        <v>163</v>
      </c>
      <c r="D537" s="232" t="s">
        <v>140</v>
      </c>
      <c r="E537" s="41" t="s">
        <v>2653</v>
      </c>
      <c r="F537" s="66" t="s">
        <v>1272</v>
      </c>
      <c r="G537" s="573" t="s">
        <v>5225</v>
      </c>
      <c r="H537" s="36" t="s">
        <v>254</v>
      </c>
      <c r="I537" s="10">
        <v>7</v>
      </c>
    </row>
    <row r="538" spans="1:9" s="10" customFormat="1" ht="18" customHeight="1">
      <c r="A538" s="43">
        <v>95</v>
      </c>
      <c r="B538" s="86" t="s">
        <v>4151</v>
      </c>
      <c r="C538" s="231" t="s">
        <v>2282</v>
      </c>
      <c r="D538" s="232" t="s">
        <v>399</v>
      </c>
      <c r="E538" s="41" t="s">
        <v>2653</v>
      </c>
      <c r="F538" s="66" t="s">
        <v>1272</v>
      </c>
      <c r="G538" s="573" t="s">
        <v>5225</v>
      </c>
      <c r="H538" s="36" t="s">
        <v>254</v>
      </c>
      <c r="I538" s="10">
        <v>8</v>
      </c>
    </row>
    <row r="539" spans="1:9" s="10" customFormat="1" ht="21.95" customHeight="1">
      <c r="A539" s="699" t="s">
        <v>28</v>
      </c>
      <c r="B539" s="700"/>
      <c r="C539" s="700"/>
      <c r="D539" s="182">
        <f>SUM(D367,D443)</f>
        <v>170</v>
      </c>
      <c r="E539" s="496" t="s">
        <v>231</v>
      </c>
      <c r="F539" s="701"/>
      <c r="G539" s="702"/>
    </row>
    <row r="540" spans="1:9" ht="21.95" customHeight="1">
      <c r="A540" s="493"/>
      <c r="B540" s="27"/>
      <c r="C540" s="28"/>
      <c r="D540" s="27"/>
      <c r="E540" s="87" t="s">
        <v>85</v>
      </c>
      <c r="F540" s="201"/>
      <c r="G540" s="88"/>
    </row>
    <row r="541" spans="1:9" ht="18" customHeight="1">
      <c r="A541" s="493"/>
      <c r="B541" s="33"/>
      <c r="C541" s="34"/>
      <c r="D541" s="33"/>
      <c r="E541" s="93"/>
      <c r="F541" s="299"/>
      <c r="G541" s="88"/>
    </row>
    <row r="542" spans="1:9" ht="18" customHeight="1">
      <c r="A542" s="493"/>
      <c r="B542" s="33"/>
      <c r="C542" s="34"/>
      <c r="D542" s="33"/>
      <c r="E542" s="93"/>
      <c r="F542" s="299"/>
      <c r="G542" s="88"/>
    </row>
    <row r="543" spans="1:9" ht="18" customHeight="1">
      <c r="A543" s="493"/>
      <c r="B543" s="33"/>
      <c r="C543" s="34"/>
      <c r="D543" s="33"/>
      <c r="E543" s="93"/>
      <c r="F543" s="299"/>
      <c r="G543" s="88"/>
    </row>
    <row r="544" spans="1:9" s="15" customFormat="1" ht="54.95" customHeight="1">
      <c r="A544" s="704" t="s">
        <v>2797</v>
      </c>
      <c r="B544" s="691"/>
      <c r="C544" s="705"/>
      <c r="D544" s="705"/>
      <c r="E544" s="705"/>
      <c r="F544" s="705"/>
      <c r="G544" s="705"/>
    </row>
    <row r="545" spans="1:8" s="10" customFormat="1" ht="24.95" customHeight="1">
      <c r="A545" s="731" t="s">
        <v>1579</v>
      </c>
      <c r="B545" s="731"/>
      <c r="C545" s="731"/>
      <c r="D545" s="731"/>
      <c r="E545" s="731"/>
      <c r="F545" s="731"/>
      <c r="G545" s="731"/>
    </row>
    <row r="546" spans="1:8" s="10" customFormat="1" ht="35.1" customHeight="1">
      <c r="A546" s="732" t="s">
        <v>2875</v>
      </c>
      <c r="B546" s="732"/>
      <c r="C546" s="732"/>
      <c r="D546" s="732"/>
      <c r="E546" s="732"/>
      <c r="F546" s="732"/>
      <c r="G546" s="732"/>
    </row>
    <row r="547" spans="1:8" ht="15" customHeight="1">
      <c r="A547" s="6"/>
      <c r="B547" s="6"/>
      <c r="C547" s="6"/>
      <c r="D547" s="6"/>
      <c r="E547" s="6"/>
      <c r="F547" s="179"/>
      <c r="G547" s="202" t="s">
        <v>2877</v>
      </c>
      <c r="H547" s="196" t="s">
        <v>2876</v>
      </c>
    </row>
    <row r="548" spans="1:8" s="8" customFormat="1" ht="24.95" customHeight="1">
      <c r="A548" s="195" t="s">
        <v>20</v>
      </c>
      <c r="B548" s="486" t="s">
        <v>5</v>
      </c>
      <c r="C548" s="694" t="s">
        <v>23</v>
      </c>
      <c r="D548" s="695"/>
      <c r="E548" s="195" t="s">
        <v>24</v>
      </c>
      <c r="F548" s="195" t="s">
        <v>25</v>
      </c>
      <c r="G548" s="195" t="s">
        <v>26</v>
      </c>
    </row>
    <row r="549" spans="1:8" s="8" customFormat="1" ht="20.100000000000001" customHeight="1">
      <c r="A549" s="195"/>
      <c r="B549" s="694" t="s">
        <v>2</v>
      </c>
      <c r="C549" s="728"/>
      <c r="D549" s="489">
        <f>A564</f>
        <v>15</v>
      </c>
      <c r="E549" s="42"/>
      <c r="F549" s="42"/>
      <c r="G549" s="196"/>
      <c r="H549" s="195"/>
    </row>
    <row r="550" spans="1:8" s="10" customFormat="1" ht="20.100000000000001" customHeight="1">
      <c r="A550" s="43">
        <v>1</v>
      </c>
      <c r="B550" s="49" t="s">
        <v>2804</v>
      </c>
      <c r="C550" s="231" t="s">
        <v>2805</v>
      </c>
      <c r="D550" s="232" t="s">
        <v>2806</v>
      </c>
      <c r="E550" s="41" t="s">
        <v>2830</v>
      </c>
      <c r="F550" s="66" t="s">
        <v>2151</v>
      </c>
      <c r="G550" s="573" t="s">
        <v>5222</v>
      </c>
      <c r="H550" s="36" t="s">
        <v>254</v>
      </c>
    </row>
    <row r="551" spans="1:8" s="10" customFormat="1" ht="20.100000000000001" customHeight="1">
      <c r="A551" s="43">
        <v>2</v>
      </c>
      <c r="B551" s="49" t="s">
        <v>2807</v>
      </c>
      <c r="C551" s="231" t="s">
        <v>2808</v>
      </c>
      <c r="D551" s="232" t="s">
        <v>2809</v>
      </c>
      <c r="E551" s="41" t="s">
        <v>2830</v>
      </c>
      <c r="F551" s="66" t="s">
        <v>2151</v>
      </c>
      <c r="G551" s="65"/>
      <c r="H551" s="36" t="s">
        <v>254</v>
      </c>
    </row>
    <row r="552" spans="1:8" s="10" customFormat="1" ht="20.100000000000001" customHeight="1">
      <c r="A552" s="43">
        <v>3</v>
      </c>
      <c r="B552" s="49" t="s">
        <v>2810</v>
      </c>
      <c r="C552" s="231" t="s">
        <v>130</v>
      </c>
      <c r="D552" s="232" t="s">
        <v>2811</v>
      </c>
      <c r="E552" s="41" t="s">
        <v>2830</v>
      </c>
      <c r="F552" s="66" t="s">
        <v>2151</v>
      </c>
      <c r="G552" s="65"/>
      <c r="H552" s="36" t="s">
        <v>254</v>
      </c>
    </row>
    <row r="553" spans="1:8" s="10" customFormat="1" ht="20.100000000000001" customHeight="1">
      <c r="A553" s="43">
        <v>4</v>
      </c>
      <c r="B553" s="49" t="s">
        <v>2812</v>
      </c>
      <c r="C553" s="231" t="s">
        <v>2813</v>
      </c>
      <c r="D553" s="232" t="s">
        <v>153</v>
      </c>
      <c r="E553" s="41" t="s">
        <v>2830</v>
      </c>
      <c r="F553" s="66" t="s">
        <v>2151</v>
      </c>
      <c r="G553" s="65"/>
      <c r="H553" s="36" t="s">
        <v>254</v>
      </c>
    </row>
    <row r="554" spans="1:8" s="10" customFormat="1" ht="20.100000000000001" customHeight="1">
      <c r="A554" s="43">
        <v>5</v>
      </c>
      <c r="B554" s="49" t="s">
        <v>2814</v>
      </c>
      <c r="C554" s="231" t="s">
        <v>2815</v>
      </c>
      <c r="D554" s="232" t="s">
        <v>409</v>
      </c>
      <c r="E554" s="41" t="s">
        <v>2830</v>
      </c>
      <c r="F554" s="66" t="s">
        <v>2151</v>
      </c>
      <c r="G554" s="65"/>
      <c r="H554" s="36" t="s">
        <v>254</v>
      </c>
    </row>
    <row r="555" spans="1:8" s="10" customFormat="1" ht="20.100000000000001" customHeight="1">
      <c r="A555" s="43">
        <v>6</v>
      </c>
      <c r="B555" s="49" t="s">
        <v>2816</v>
      </c>
      <c r="C555" s="231" t="s">
        <v>163</v>
      </c>
      <c r="D555" s="232" t="s">
        <v>169</v>
      </c>
      <c r="E555" s="41" t="s">
        <v>2830</v>
      </c>
      <c r="F555" s="66" t="s">
        <v>2151</v>
      </c>
      <c r="G555" s="65"/>
      <c r="H555" s="36" t="s">
        <v>254</v>
      </c>
    </row>
    <row r="556" spans="1:8" s="10" customFormat="1" ht="20.100000000000001" customHeight="1">
      <c r="A556" s="43">
        <v>7</v>
      </c>
      <c r="B556" s="49" t="s">
        <v>2817</v>
      </c>
      <c r="C556" s="231" t="s">
        <v>2818</v>
      </c>
      <c r="D556" s="232" t="s">
        <v>107</v>
      </c>
      <c r="E556" s="41" t="s">
        <v>2830</v>
      </c>
      <c r="F556" s="66" t="s">
        <v>2151</v>
      </c>
      <c r="G556" s="65"/>
      <c r="H556" s="36" t="s">
        <v>254</v>
      </c>
    </row>
    <row r="557" spans="1:8" s="10" customFormat="1" ht="20.100000000000001" customHeight="1">
      <c r="A557" s="43">
        <v>8</v>
      </c>
      <c r="B557" s="49" t="s">
        <v>2819</v>
      </c>
      <c r="C557" s="231" t="s">
        <v>438</v>
      </c>
      <c r="D557" s="232" t="s">
        <v>184</v>
      </c>
      <c r="E557" s="41" t="s">
        <v>2830</v>
      </c>
      <c r="F557" s="66" t="s">
        <v>2151</v>
      </c>
      <c r="G557" s="65"/>
      <c r="H557" s="36" t="s">
        <v>254</v>
      </c>
    </row>
    <row r="558" spans="1:8" s="10" customFormat="1" ht="20.100000000000001" customHeight="1">
      <c r="A558" s="43">
        <v>9</v>
      </c>
      <c r="B558" s="49" t="s">
        <v>2820</v>
      </c>
      <c r="C558" s="231" t="s">
        <v>2821</v>
      </c>
      <c r="D558" s="232" t="s">
        <v>104</v>
      </c>
      <c r="E558" s="41" t="s">
        <v>2830</v>
      </c>
      <c r="F558" s="66" t="s">
        <v>2151</v>
      </c>
      <c r="G558" s="65"/>
      <c r="H558" s="36" t="s">
        <v>254</v>
      </c>
    </row>
    <row r="559" spans="1:8" s="10" customFormat="1" ht="20.100000000000001" customHeight="1">
      <c r="A559" s="43">
        <v>10</v>
      </c>
      <c r="B559" s="49" t="s">
        <v>2822</v>
      </c>
      <c r="C559" s="231" t="s">
        <v>2823</v>
      </c>
      <c r="D559" s="232" t="s">
        <v>186</v>
      </c>
      <c r="E559" s="41" t="s">
        <v>2830</v>
      </c>
      <c r="F559" s="66" t="s">
        <v>2151</v>
      </c>
      <c r="G559" s="65"/>
      <c r="H559" s="36" t="s">
        <v>254</v>
      </c>
    </row>
    <row r="560" spans="1:8" s="10" customFormat="1" ht="20.100000000000001" customHeight="1">
      <c r="A560" s="43">
        <v>11</v>
      </c>
      <c r="B560" s="49" t="s">
        <v>2824</v>
      </c>
      <c r="C560" s="231" t="s">
        <v>185</v>
      </c>
      <c r="D560" s="232" t="s">
        <v>186</v>
      </c>
      <c r="E560" s="41" t="s">
        <v>2830</v>
      </c>
      <c r="F560" s="66" t="s">
        <v>2151</v>
      </c>
      <c r="G560" s="65"/>
      <c r="H560" s="36" t="s">
        <v>254</v>
      </c>
    </row>
    <row r="561" spans="1:8" s="10" customFormat="1" ht="20.100000000000001" customHeight="1">
      <c r="A561" s="43">
        <v>12</v>
      </c>
      <c r="B561" s="49" t="s">
        <v>2825</v>
      </c>
      <c r="C561" s="231" t="s">
        <v>54</v>
      </c>
      <c r="D561" s="232" t="s">
        <v>186</v>
      </c>
      <c r="E561" s="41" t="s">
        <v>2830</v>
      </c>
      <c r="F561" s="66" t="s">
        <v>2151</v>
      </c>
      <c r="G561" s="65"/>
      <c r="H561" s="36" t="s">
        <v>254</v>
      </c>
    </row>
    <row r="562" spans="1:8" s="10" customFormat="1" ht="20.100000000000001" customHeight="1">
      <c r="A562" s="43">
        <v>13</v>
      </c>
      <c r="B562" s="49" t="s">
        <v>2826</v>
      </c>
      <c r="C562" s="231" t="s">
        <v>2827</v>
      </c>
      <c r="D562" s="232" t="s">
        <v>134</v>
      </c>
      <c r="E562" s="41" t="s">
        <v>2830</v>
      </c>
      <c r="F562" s="66" t="s">
        <v>2151</v>
      </c>
      <c r="G562" s="65"/>
      <c r="H562" s="36" t="s">
        <v>254</v>
      </c>
    </row>
    <row r="563" spans="1:8" s="10" customFormat="1" ht="20.100000000000001" customHeight="1">
      <c r="A563" s="43">
        <v>14</v>
      </c>
      <c r="B563" s="49" t="s">
        <v>2828</v>
      </c>
      <c r="C563" s="231" t="s">
        <v>78</v>
      </c>
      <c r="D563" s="232" t="s">
        <v>74</v>
      </c>
      <c r="E563" s="41" t="s">
        <v>2830</v>
      </c>
      <c r="F563" s="66" t="s">
        <v>2151</v>
      </c>
      <c r="G563" s="65"/>
      <c r="H563" s="36" t="s">
        <v>254</v>
      </c>
    </row>
    <row r="564" spans="1:8" s="10" customFormat="1" ht="20.100000000000001" customHeight="1">
      <c r="A564" s="43">
        <v>15</v>
      </c>
      <c r="B564" s="49" t="s">
        <v>2829</v>
      </c>
      <c r="C564" s="231" t="s">
        <v>332</v>
      </c>
      <c r="D564" s="232" t="s">
        <v>140</v>
      </c>
      <c r="E564" s="41" t="s">
        <v>2830</v>
      </c>
      <c r="F564" s="66" t="s">
        <v>2151</v>
      </c>
      <c r="G564" s="65"/>
      <c r="H564" s="36" t="s">
        <v>254</v>
      </c>
    </row>
    <row r="565" spans="1:8" s="8" customFormat="1" ht="20.100000000000001" customHeight="1">
      <c r="A565" s="43"/>
      <c r="B565" s="694" t="s">
        <v>3</v>
      </c>
      <c r="C565" s="728"/>
      <c r="D565" s="489">
        <f>A567</f>
        <v>2</v>
      </c>
      <c r="E565" s="42"/>
      <c r="F565" s="42"/>
      <c r="G565" s="196"/>
      <c r="H565" s="195"/>
    </row>
    <row r="566" spans="1:8" s="10" customFormat="1" ht="20.100000000000001" customHeight="1">
      <c r="A566" s="43">
        <v>1</v>
      </c>
      <c r="B566" s="49" t="s">
        <v>2798</v>
      </c>
      <c r="C566" s="231" t="s">
        <v>2799</v>
      </c>
      <c r="D566" s="232" t="s">
        <v>168</v>
      </c>
      <c r="E566" s="41" t="s">
        <v>2801</v>
      </c>
      <c r="F566" s="66" t="s">
        <v>2802</v>
      </c>
      <c r="G566" s="66" t="s">
        <v>2803</v>
      </c>
      <c r="H566" s="36" t="s">
        <v>254</v>
      </c>
    </row>
    <row r="567" spans="1:8" s="10" customFormat="1" ht="20.100000000000001" customHeight="1">
      <c r="A567" s="43">
        <v>2</v>
      </c>
      <c r="B567" s="49" t="s">
        <v>2800</v>
      </c>
      <c r="C567" s="231" t="s">
        <v>38</v>
      </c>
      <c r="D567" s="232" t="s">
        <v>168</v>
      </c>
      <c r="E567" s="41" t="s">
        <v>2801</v>
      </c>
      <c r="F567" s="66" t="s">
        <v>2802</v>
      </c>
      <c r="G567" s="92" t="s">
        <v>1</v>
      </c>
      <c r="H567" s="36" t="s">
        <v>254</v>
      </c>
    </row>
    <row r="568" spans="1:8" s="10" customFormat="1" ht="24.95" customHeight="1">
      <c r="A568" s="699" t="s">
        <v>28</v>
      </c>
      <c r="B568" s="700"/>
      <c r="C568" s="700"/>
      <c r="D568" s="182">
        <f>SUM(D549,D565)</f>
        <v>17</v>
      </c>
      <c r="E568" s="488" t="s">
        <v>231</v>
      </c>
      <c r="F568" s="701"/>
      <c r="G568" s="702"/>
    </row>
    <row r="569" spans="1:8" ht="24.95" customHeight="1">
      <c r="A569" s="487"/>
      <c r="B569" s="27"/>
      <c r="C569" s="28"/>
      <c r="D569" s="27"/>
      <c r="E569" s="87" t="s">
        <v>85</v>
      </c>
      <c r="F569" s="201"/>
      <c r="G569" s="88"/>
      <c r="H569" s="4">
        <f>3+2+4+7+8+2</f>
        <v>26</v>
      </c>
    </row>
    <row r="570" spans="1:8" ht="18" customHeight="1">
      <c r="A570" s="487"/>
      <c r="B570" s="33"/>
      <c r="C570" s="34"/>
      <c r="D570" s="33"/>
      <c r="E570" s="93"/>
      <c r="F570" s="299"/>
      <c r="G570" s="88"/>
    </row>
    <row r="571" spans="1:8" ht="18" customHeight="1">
      <c r="A571" s="487"/>
      <c r="B571" s="33"/>
      <c r="C571" s="34"/>
      <c r="D571" s="33"/>
      <c r="E571" s="93"/>
      <c r="F571" s="299"/>
      <c r="G571" s="88"/>
    </row>
    <row r="572" spans="1:8" ht="18" customHeight="1">
      <c r="A572" s="487"/>
      <c r="B572" s="33"/>
      <c r="C572" s="34"/>
      <c r="D572" s="33"/>
      <c r="E572" s="93"/>
      <c r="F572" s="299"/>
      <c r="G572" s="88"/>
    </row>
    <row r="573" spans="1:8" ht="18" customHeight="1">
      <c r="A573" s="487"/>
      <c r="B573" s="33"/>
      <c r="C573" s="34"/>
      <c r="D573" s="33"/>
      <c r="E573" s="93"/>
      <c r="F573" s="299"/>
      <c r="G573" s="88"/>
    </row>
    <row r="574" spans="1:8" ht="18" customHeight="1">
      <c r="A574" s="487"/>
      <c r="B574" s="33"/>
      <c r="C574" s="34"/>
      <c r="D574" s="33"/>
      <c r="E574" s="93"/>
      <c r="F574" s="299"/>
      <c r="G574" s="88"/>
    </row>
    <row r="575" spans="1:8" ht="18" customHeight="1">
      <c r="A575" s="487"/>
      <c r="B575" s="33"/>
      <c r="C575" s="34"/>
      <c r="D575" s="33"/>
      <c r="E575" s="93"/>
      <c r="F575" s="299"/>
      <c r="G575" s="88"/>
    </row>
    <row r="576" spans="1:8" ht="18" customHeight="1">
      <c r="A576" s="487"/>
      <c r="B576" s="33"/>
      <c r="C576" s="34"/>
      <c r="D576" s="33"/>
      <c r="E576" s="93"/>
      <c r="F576" s="299"/>
      <c r="G576" s="88"/>
    </row>
    <row r="577" spans="1:8" ht="18" customHeight="1">
      <c r="A577" s="487"/>
      <c r="B577" s="33"/>
      <c r="C577" s="34"/>
      <c r="D577" s="33"/>
      <c r="E577" s="93"/>
      <c r="F577" s="299"/>
      <c r="G577" s="88"/>
    </row>
    <row r="578" spans="1:8" ht="18" customHeight="1">
      <c r="A578" s="487"/>
      <c r="B578" s="33"/>
      <c r="C578" s="34"/>
      <c r="D578" s="33"/>
      <c r="E578" s="93"/>
      <c r="F578" s="299"/>
      <c r="G578" s="88"/>
    </row>
    <row r="579" spans="1:8" ht="18" customHeight="1">
      <c r="A579" s="487"/>
      <c r="B579" s="33"/>
      <c r="C579" s="34"/>
      <c r="D579" s="33"/>
      <c r="E579" s="93"/>
      <c r="F579" s="299"/>
      <c r="G579" s="88"/>
    </row>
    <row r="580" spans="1:8" ht="18" customHeight="1">
      <c r="A580" s="487"/>
      <c r="B580" s="33"/>
      <c r="C580" s="34"/>
      <c r="D580" s="33"/>
      <c r="E580" s="93"/>
      <c r="F580" s="299"/>
      <c r="G580" s="88"/>
    </row>
    <row r="581" spans="1:8" ht="18" customHeight="1">
      <c r="A581" s="487"/>
      <c r="B581" s="33"/>
      <c r="C581" s="34"/>
      <c r="D581" s="33"/>
      <c r="E581" s="93"/>
      <c r="F581" s="299"/>
      <c r="G581" s="88"/>
    </row>
    <row r="582" spans="1:8" ht="18" customHeight="1">
      <c r="A582" s="487"/>
      <c r="B582" s="33"/>
      <c r="C582" s="34"/>
      <c r="D582" s="33"/>
      <c r="E582" s="93"/>
      <c r="F582" s="299"/>
      <c r="G582" s="88"/>
    </row>
    <row r="583" spans="1:8" ht="18" customHeight="1">
      <c r="A583" s="487"/>
      <c r="B583" s="33"/>
      <c r="C583" s="34"/>
      <c r="D583" s="33"/>
      <c r="E583" s="93"/>
      <c r="F583" s="299"/>
      <c r="G583" s="88"/>
    </row>
    <row r="584" spans="1:8" s="15" customFormat="1" ht="54.95" customHeight="1">
      <c r="A584" s="704" t="s">
        <v>2593</v>
      </c>
      <c r="B584" s="691"/>
      <c r="C584" s="705"/>
      <c r="D584" s="705"/>
      <c r="E584" s="705"/>
      <c r="F584" s="705"/>
      <c r="G584" s="705"/>
    </row>
    <row r="585" spans="1:8" s="10" customFormat="1" ht="24.95" customHeight="1">
      <c r="A585" s="731" t="s">
        <v>1324</v>
      </c>
      <c r="B585" s="731"/>
      <c r="C585" s="731"/>
      <c r="D585" s="731"/>
      <c r="E585" s="731"/>
      <c r="F585" s="731"/>
      <c r="G585" s="731"/>
    </row>
    <row r="586" spans="1:8" s="10" customFormat="1" ht="35.1" customHeight="1">
      <c r="A586" s="732" t="s">
        <v>2732</v>
      </c>
      <c r="B586" s="732"/>
      <c r="C586" s="732"/>
      <c r="D586" s="732"/>
      <c r="E586" s="732"/>
      <c r="F586" s="732"/>
      <c r="G586" s="732"/>
    </row>
    <row r="587" spans="1:8" ht="15" customHeight="1">
      <c r="A587" s="6"/>
      <c r="B587" s="6"/>
      <c r="C587" s="6"/>
      <c r="D587" s="6"/>
      <c r="E587" s="6"/>
      <c r="F587" s="179"/>
      <c r="G587" s="202" t="s">
        <v>2878</v>
      </c>
      <c r="H587" s="196" t="s">
        <v>2733</v>
      </c>
    </row>
    <row r="588" spans="1:8" s="8" customFormat="1" ht="24.95" customHeight="1">
      <c r="A588" s="195" t="s">
        <v>20</v>
      </c>
      <c r="B588" s="461" t="s">
        <v>5</v>
      </c>
      <c r="C588" s="694" t="s">
        <v>23</v>
      </c>
      <c r="D588" s="695"/>
      <c r="E588" s="195" t="s">
        <v>24</v>
      </c>
      <c r="F588" s="195" t="s">
        <v>25</v>
      </c>
      <c r="G588" s="195" t="s">
        <v>26</v>
      </c>
    </row>
    <row r="589" spans="1:8" s="10" customFormat="1" ht="24.95" customHeight="1">
      <c r="A589" s="43">
        <v>1</v>
      </c>
      <c r="B589" s="49" t="s">
        <v>2628</v>
      </c>
      <c r="C589" s="231" t="s">
        <v>1926</v>
      </c>
      <c r="D589" s="232" t="s">
        <v>139</v>
      </c>
      <c r="E589" s="41" t="s">
        <v>1302</v>
      </c>
      <c r="F589" s="66" t="s">
        <v>1373</v>
      </c>
      <c r="G589" s="65"/>
      <c r="H589" s="36" t="s">
        <v>254</v>
      </c>
    </row>
    <row r="590" spans="1:8" s="10" customFormat="1" ht="24.95" customHeight="1">
      <c r="A590" s="43">
        <v>2</v>
      </c>
      <c r="B590" s="49" t="s">
        <v>2642</v>
      </c>
      <c r="C590" s="231" t="s">
        <v>2643</v>
      </c>
      <c r="D590" s="232" t="s">
        <v>174</v>
      </c>
      <c r="E590" s="41" t="s">
        <v>2653</v>
      </c>
      <c r="F590" s="66" t="s">
        <v>2603</v>
      </c>
      <c r="G590" s="65"/>
      <c r="H590" s="36" t="s">
        <v>254</v>
      </c>
    </row>
    <row r="591" spans="1:8" s="10" customFormat="1" ht="24.95" customHeight="1">
      <c r="A591" s="43">
        <v>3</v>
      </c>
      <c r="B591" s="49" t="s">
        <v>2644</v>
      </c>
      <c r="C591" s="231" t="s">
        <v>2645</v>
      </c>
      <c r="D591" s="232" t="s">
        <v>132</v>
      </c>
      <c r="E591" s="41" t="s">
        <v>2653</v>
      </c>
      <c r="F591" s="66" t="s">
        <v>2603</v>
      </c>
      <c r="G591" s="573" t="s">
        <v>5222</v>
      </c>
      <c r="H591" s="36" t="s">
        <v>254</v>
      </c>
    </row>
    <row r="592" spans="1:8" s="10" customFormat="1" ht="24.95" customHeight="1">
      <c r="A592" s="43">
        <v>4</v>
      </c>
      <c r="B592" s="49" t="s">
        <v>2646</v>
      </c>
      <c r="C592" s="231" t="s">
        <v>113</v>
      </c>
      <c r="D592" s="232" t="s">
        <v>169</v>
      </c>
      <c r="E592" s="41" t="s">
        <v>2653</v>
      </c>
      <c r="F592" s="66" t="s">
        <v>2603</v>
      </c>
      <c r="G592" s="65"/>
      <c r="H592" s="36" t="s">
        <v>254</v>
      </c>
    </row>
    <row r="593" spans="1:8" s="10" customFormat="1" ht="24.95" customHeight="1">
      <c r="A593" s="43">
        <v>5</v>
      </c>
      <c r="B593" s="49" t="s">
        <v>2647</v>
      </c>
      <c r="C593" s="231" t="s">
        <v>2648</v>
      </c>
      <c r="D593" s="232" t="s">
        <v>127</v>
      </c>
      <c r="E593" s="41" t="s">
        <v>2653</v>
      </c>
      <c r="F593" s="66" t="s">
        <v>2603</v>
      </c>
      <c r="G593" s="573" t="s">
        <v>5225</v>
      </c>
      <c r="H593" s="36" t="s">
        <v>254</v>
      </c>
    </row>
    <row r="594" spans="1:8" s="10" customFormat="1" ht="24.95" customHeight="1">
      <c r="A594" s="43">
        <v>6</v>
      </c>
      <c r="B594" s="49" t="s">
        <v>2649</v>
      </c>
      <c r="C594" s="231" t="s">
        <v>2650</v>
      </c>
      <c r="D594" s="232" t="s">
        <v>186</v>
      </c>
      <c r="E594" s="41" t="s">
        <v>2653</v>
      </c>
      <c r="F594" s="66" t="s">
        <v>2603</v>
      </c>
      <c r="G594" s="65"/>
      <c r="H594" s="36" t="s">
        <v>254</v>
      </c>
    </row>
    <row r="595" spans="1:8" s="10" customFormat="1" ht="24.95" customHeight="1">
      <c r="A595" s="43">
        <v>7</v>
      </c>
      <c r="B595" s="49" t="s">
        <v>2651</v>
      </c>
      <c r="C595" s="231" t="s">
        <v>156</v>
      </c>
      <c r="D595" s="232" t="s">
        <v>2652</v>
      </c>
      <c r="E595" s="41" t="s">
        <v>2653</v>
      </c>
      <c r="F595" s="66" t="s">
        <v>2603</v>
      </c>
      <c r="G595" s="573" t="s">
        <v>5228</v>
      </c>
      <c r="H595" s="36" t="s">
        <v>254</v>
      </c>
    </row>
    <row r="596" spans="1:8" s="10" customFormat="1" ht="24.95" customHeight="1">
      <c r="A596" s="699" t="s">
        <v>28</v>
      </c>
      <c r="B596" s="700"/>
      <c r="C596" s="700"/>
      <c r="D596" s="182">
        <f>A595</f>
        <v>7</v>
      </c>
      <c r="E596" s="462" t="s">
        <v>231</v>
      </c>
      <c r="F596" s="701"/>
      <c r="G596" s="702"/>
    </row>
    <row r="597" spans="1:8" ht="24.95" customHeight="1">
      <c r="A597" s="460"/>
      <c r="B597" s="27"/>
      <c r="C597" s="28"/>
      <c r="D597" s="27"/>
      <c r="E597" s="87" t="s">
        <v>85</v>
      </c>
      <c r="F597" s="201"/>
      <c r="G597" s="88"/>
      <c r="H597" s="4">
        <f>3+2+4+7+8+2</f>
        <v>26</v>
      </c>
    </row>
    <row r="598" spans="1:8" ht="18" customHeight="1">
      <c r="A598" s="460"/>
      <c r="B598" s="33"/>
      <c r="C598" s="34"/>
      <c r="D598" s="33"/>
      <c r="E598" s="93"/>
      <c r="F598" s="299"/>
      <c r="G598" s="88"/>
    </row>
    <row r="599" spans="1:8" ht="18" customHeight="1">
      <c r="A599" s="460"/>
      <c r="B599" s="33"/>
      <c r="C599" s="34"/>
      <c r="D599" s="33"/>
      <c r="E599" s="93"/>
      <c r="F599" s="299"/>
      <c r="G599" s="88"/>
    </row>
    <row r="600" spans="1:8" ht="18" customHeight="1">
      <c r="A600" s="460"/>
      <c r="B600" s="33"/>
      <c r="C600" s="34"/>
      <c r="D600" s="33"/>
      <c r="E600" s="93"/>
      <c r="F600" s="299"/>
      <c r="G600" s="88"/>
    </row>
    <row r="601" spans="1:8" ht="18" customHeight="1">
      <c r="A601" s="460"/>
      <c r="B601" s="33"/>
      <c r="C601" s="34"/>
      <c r="D601" s="33"/>
      <c r="E601" s="93"/>
      <c r="F601" s="299"/>
      <c r="G601" s="88"/>
    </row>
    <row r="602" spans="1:8" ht="18" customHeight="1">
      <c r="A602" s="460"/>
      <c r="B602" s="33"/>
      <c r="C602" s="34"/>
      <c r="D602" s="33"/>
      <c r="E602" s="93"/>
      <c r="F602" s="299"/>
      <c r="G602" s="88"/>
    </row>
    <row r="603" spans="1:8" ht="18" customHeight="1">
      <c r="A603" s="460"/>
      <c r="B603" s="33"/>
      <c r="C603" s="34"/>
      <c r="D603" s="33"/>
      <c r="E603" s="93"/>
      <c r="F603" s="299"/>
      <c r="G603" s="88"/>
    </row>
    <row r="604" spans="1:8" ht="18" customHeight="1">
      <c r="A604" s="460"/>
      <c r="B604" s="33"/>
      <c r="C604" s="34"/>
      <c r="D604" s="33"/>
      <c r="E604" s="93"/>
      <c r="F604" s="299"/>
      <c r="G604" s="88"/>
    </row>
    <row r="605" spans="1:8" ht="18" customHeight="1">
      <c r="A605" s="460"/>
      <c r="B605" s="33"/>
      <c r="C605" s="34"/>
      <c r="D605" s="33"/>
      <c r="E605" s="93"/>
      <c r="F605" s="299"/>
      <c r="G605" s="88"/>
    </row>
    <row r="606" spans="1:8" ht="18" customHeight="1">
      <c r="A606" s="460"/>
      <c r="B606" s="33"/>
      <c r="C606" s="34"/>
      <c r="D606" s="33"/>
      <c r="E606" s="93"/>
      <c r="F606" s="299"/>
      <c r="G606" s="88"/>
    </row>
    <row r="607" spans="1:8" ht="18" customHeight="1">
      <c r="A607" s="460"/>
      <c r="B607" s="33"/>
      <c r="C607" s="34"/>
      <c r="D607" s="33"/>
      <c r="E607" s="93"/>
      <c r="F607" s="299"/>
      <c r="G607" s="88"/>
    </row>
    <row r="608" spans="1:8" ht="18" customHeight="1">
      <c r="A608" s="460"/>
      <c r="B608" s="33"/>
      <c r="C608" s="34"/>
      <c r="D608" s="33"/>
      <c r="E608" s="93"/>
      <c r="F608" s="299"/>
      <c r="G608" s="88"/>
    </row>
    <row r="609" spans="1:7" ht="18" customHeight="1">
      <c r="A609" s="460"/>
      <c r="B609" s="33"/>
      <c r="C609" s="34"/>
      <c r="D609" s="33"/>
      <c r="E609" s="93"/>
      <c r="F609" s="299"/>
      <c r="G609" s="88"/>
    </row>
    <row r="610" spans="1:7" ht="18" customHeight="1">
      <c r="A610" s="460"/>
      <c r="B610" s="33"/>
      <c r="C610" s="34"/>
      <c r="D610" s="33"/>
      <c r="E610" s="93"/>
      <c r="F610" s="299"/>
      <c r="G610" s="88"/>
    </row>
    <row r="611" spans="1:7" ht="18" customHeight="1">
      <c r="A611" s="460"/>
      <c r="B611" s="33"/>
      <c r="C611" s="34"/>
      <c r="D611" s="33"/>
      <c r="E611" s="93"/>
      <c r="F611" s="299"/>
      <c r="G611" s="88"/>
    </row>
    <row r="612" spans="1:7" ht="18" customHeight="1">
      <c r="A612" s="460"/>
      <c r="B612" s="33"/>
      <c r="C612" s="34"/>
      <c r="D612" s="33"/>
      <c r="E612" s="93"/>
      <c r="F612" s="299"/>
      <c r="G612" s="88"/>
    </row>
    <row r="613" spans="1:7" ht="18" customHeight="1">
      <c r="A613" s="460"/>
      <c r="B613" s="33"/>
      <c r="C613" s="34"/>
      <c r="D613" s="33"/>
      <c r="E613" s="93"/>
      <c r="F613" s="299"/>
      <c r="G613" s="88"/>
    </row>
    <row r="614" spans="1:7" ht="18" customHeight="1">
      <c r="A614" s="460"/>
      <c r="B614" s="33"/>
      <c r="C614" s="34"/>
      <c r="D614" s="33"/>
      <c r="E614" s="93"/>
      <c r="F614" s="299"/>
      <c r="G614" s="88"/>
    </row>
    <row r="615" spans="1:7" ht="18" customHeight="1">
      <c r="A615" s="460"/>
      <c r="B615" s="33"/>
      <c r="C615" s="34"/>
      <c r="D615" s="33"/>
      <c r="E615" s="93"/>
      <c r="F615" s="299"/>
      <c r="G615" s="88"/>
    </row>
    <row r="616" spans="1:7" ht="18" customHeight="1">
      <c r="A616" s="460"/>
      <c r="B616" s="33"/>
      <c r="C616" s="34"/>
      <c r="D616" s="33"/>
      <c r="E616" s="93"/>
      <c r="F616" s="299"/>
      <c r="G616" s="88"/>
    </row>
    <row r="617" spans="1:7" ht="18" customHeight="1">
      <c r="A617" s="460"/>
      <c r="B617" s="33"/>
      <c r="C617" s="34"/>
      <c r="D617" s="33"/>
      <c r="E617" s="93"/>
      <c r="F617" s="299"/>
      <c r="G617" s="88"/>
    </row>
    <row r="618" spans="1:7" ht="18" customHeight="1">
      <c r="A618" s="460"/>
      <c r="B618" s="33"/>
      <c r="C618" s="34"/>
      <c r="D618" s="33"/>
      <c r="E618" s="93"/>
      <c r="F618" s="299"/>
      <c r="G618" s="88"/>
    </row>
    <row r="619" spans="1:7" ht="18" customHeight="1">
      <c r="A619" s="460"/>
      <c r="B619" s="33"/>
      <c r="C619" s="34"/>
      <c r="D619" s="33"/>
      <c r="E619" s="93"/>
      <c r="F619" s="299"/>
      <c r="G619" s="88"/>
    </row>
    <row r="620" spans="1:7" ht="18" customHeight="1">
      <c r="A620" s="460"/>
      <c r="B620" s="33"/>
      <c r="C620" s="34"/>
      <c r="D620" s="33"/>
      <c r="E620" s="93"/>
      <c r="F620" s="299"/>
      <c r="G620" s="88"/>
    </row>
    <row r="621" spans="1:7" ht="18" customHeight="1">
      <c r="A621" s="460"/>
      <c r="B621" s="33"/>
      <c r="C621" s="34"/>
      <c r="D621" s="33"/>
      <c r="E621" s="93"/>
      <c r="F621" s="299"/>
      <c r="G621" s="88"/>
    </row>
    <row r="622" spans="1:7" ht="18" customHeight="1">
      <c r="A622" s="460"/>
      <c r="B622" s="33"/>
      <c r="C622" s="34"/>
      <c r="D622" s="33"/>
      <c r="E622" s="93"/>
      <c r="F622" s="299"/>
      <c r="G622" s="88"/>
    </row>
    <row r="623" spans="1:7" s="15" customFormat="1" ht="54.95" customHeight="1">
      <c r="A623" s="704" t="s">
        <v>1743</v>
      </c>
      <c r="B623" s="691"/>
      <c r="C623" s="705"/>
      <c r="D623" s="705"/>
      <c r="E623" s="705"/>
      <c r="F623" s="705"/>
      <c r="G623" s="705"/>
    </row>
    <row r="624" spans="1:7" s="10" customFormat="1" ht="24.95" customHeight="1">
      <c r="A624" s="731" t="s">
        <v>1579</v>
      </c>
      <c r="B624" s="731"/>
      <c r="C624" s="731"/>
      <c r="D624" s="731"/>
      <c r="E624" s="731"/>
      <c r="F624" s="731"/>
      <c r="G624" s="731"/>
    </row>
    <row r="625" spans="1:8" s="10" customFormat="1" ht="35.1" customHeight="1">
      <c r="A625" s="732" t="s">
        <v>2607</v>
      </c>
      <c r="B625" s="732"/>
      <c r="C625" s="732"/>
      <c r="D625" s="732"/>
      <c r="E625" s="732"/>
      <c r="F625" s="732"/>
      <c r="G625" s="732"/>
    </row>
    <row r="626" spans="1:8" ht="15" customHeight="1">
      <c r="A626" s="6"/>
      <c r="B626" s="6"/>
      <c r="C626" s="6"/>
      <c r="D626" s="6"/>
      <c r="E626" s="6"/>
      <c r="F626" s="179"/>
      <c r="G626" s="202" t="s">
        <v>2612</v>
      </c>
      <c r="H626" s="4" t="s">
        <v>2608</v>
      </c>
    </row>
    <row r="627" spans="1:8" s="8" customFormat="1" ht="30" customHeight="1">
      <c r="A627" s="195" t="s">
        <v>20</v>
      </c>
      <c r="B627" s="450" t="s">
        <v>5</v>
      </c>
      <c r="C627" s="694" t="s">
        <v>23</v>
      </c>
      <c r="D627" s="695"/>
      <c r="E627" s="195" t="s">
        <v>24</v>
      </c>
      <c r="F627" s="195" t="s">
        <v>25</v>
      </c>
      <c r="G627" s="195" t="s">
        <v>26</v>
      </c>
    </row>
    <row r="628" spans="1:8" s="10" customFormat="1" ht="30" customHeight="1">
      <c r="A628" s="43">
        <v>1</v>
      </c>
      <c r="B628" s="49" t="s">
        <v>2583</v>
      </c>
      <c r="C628" s="231" t="s">
        <v>2584</v>
      </c>
      <c r="D628" s="232" t="s">
        <v>132</v>
      </c>
      <c r="E628" s="41" t="s">
        <v>2591</v>
      </c>
      <c r="F628" s="66" t="s">
        <v>1272</v>
      </c>
      <c r="G628" s="196"/>
      <c r="H628" s="36" t="s">
        <v>254</v>
      </c>
    </row>
    <row r="629" spans="1:8" s="10" customFormat="1" ht="30" customHeight="1">
      <c r="A629" s="43">
        <v>2</v>
      </c>
      <c r="B629" s="49" t="s">
        <v>2585</v>
      </c>
      <c r="C629" s="231" t="s">
        <v>2586</v>
      </c>
      <c r="D629" s="232" t="s">
        <v>171</v>
      </c>
      <c r="E629" s="41" t="s">
        <v>2591</v>
      </c>
      <c r="F629" s="66" t="s">
        <v>1272</v>
      </c>
      <c r="G629" s="196"/>
      <c r="H629" s="36" t="s">
        <v>254</v>
      </c>
    </row>
    <row r="630" spans="1:8" s="10" customFormat="1" ht="30" customHeight="1">
      <c r="A630" s="43">
        <v>3</v>
      </c>
      <c r="B630" s="49" t="s">
        <v>2587</v>
      </c>
      <c r="C630" s="231" t="s">
        <v>2588</v>
      </c>
      <c r="D630" s="232" t="s">
        <v>2589</v>
      </c>
      <c r="E630" s="41" t="s">
        <v>2591</v>
      </c>
      <c r="F630" s="66" t="s">
        <v>1272</v>
      </c>
      <c r="G630" s="196" t="s">
        <v>2592</v>
      </c>
      <c r="H630" s="36" t="s">
        <v>254</v>
      </c>
    </row>
    <row r="631" spans="1:8" s="10" customFormat="1" ht="30" customHeight="1">
      <c r="A631" s="43">
        <v>4</v>
      </c>
      <c r="B631" s="49" t="s">
        <v>2590</v>
      </c>
      <c r="C631" s="231" t="s">
        <v>200</v>
      </c>
      <c r="D631" s="232" t="s">
        <v>138</v>
      </c>
      <c r="E631" s="41" t="s">
        <v>2591</v>
      </c>
      <c r="F631" s="66" t="s">
        <v>1272</v>
      </c>
      <c r="G631" s="196"/>
      <c r="H631" s="36" t="s">
        <v>254</v>
      </c>
    </row>
    <row r="632" spans="1:8" s="10" customFormat="1" ht="30" customHeight="1">
      <c r="A632" s="699" t="s">
        <v>28</v>
      </c>
      <c r="B632" s="700"/>
      <c r="C632" s="700"/>
      <c r="D632" s="182">
        <f>A631</f>
        <v>4</v>
      </c>
      <c r="E632" s="451" t="s">
        <v>231</v>
      </c>
      <c r="F632" s="701"/>
      <c r="G632" s="702"/>
    </row>
    <row r="633" spans="1:8" ht="30" customHeight="1">
      <c r="A633" s="449"/>
      <c r="B633" s="27"/>
      <c r="C633" s="28"/>
      <c r="D633" s="27"/>
      <c r="E633" s="87" t="s">
        <v>85</v>
      </c>
      <c r="F633" s="201"/>
      <c r="G633" s="88"/>
      <c r="H633" s="4">
        <f>3+2+4+7+8+2</f>
        <v>26</v>
      </c>
    </row>
    <row r="634" spans="1:8" ht="18" customHeight="1">
      <c r="A634" s="449"/>
      <c r="B634" s="33"/>
      <c r="C634" s="34"/>
      <c r="D634" s="33"/>
      <c r="E634" s="93"/>
      <c r="F634" s="299"/>
      <c r="G634" s="88"/>
    </row>
    <row r="635" spans="1:8" ht="18" customHeight="1">
      <c r="A635" s="449"/>
      <c r="B635" s="33"/>
      <c r="C635" s="34"/>
      <c r="D635" s="33"/>
      <c r="E635" s="93"/>
      <c r="F635" s="299"/>
      <c r="G635" s="88"/>
    </row>
    <row r="636" spans="1:8" ht="18" customHeight="1">
      <c r="A636" s="449"/>
      <c r="B636" s="33"/>
      <c r="C636" s="34"/>
      <c r="D636" s="33"/>
      <c r="E636" s="93"/>
      <c r="F636" s="299"/>
      <c r="G636" s="88"/>
    </row>
    <row r="637" spans="1:8" ht="18" customHeight="1">
      <c r="A637" s="449"/>
      <c r="B637" s="33"/>
      <c r="C637" s="34"/>
      <c r="D637" s="33"/>
      <c r="E637" s="93"/>
      <c r="F637" s="299"/>
      <c r="G637" s="88"/>
    </row>
    <row r="638" spans="1:8" ht="18" customHeight="1">
      <c r="A638" s="449"/>
      <c r="B638" s="33"/>
      <c r="C638" s="34"/>
      <c r="D638" s="33"/>
      <c r="E638" s="93"/>
      <c r="F638" s="299"/>
      <c r="G638" s="88"/>
    </row>
    <row r="639" spans="1:8" ht="18" customHeight="1">
      <c r="A639" s="449"/>
      <c r="B639" s="33"/>
      <c r="C639" s="34"/>
      <c r="D639" s="33"/>
      <c r="E639" s="93"/>
      <c r="F639" s="299"/>
      <c r="G639" s="88"/>
    </row>
    <row r="640" spans="1:8" ht="18" customHeight="1">
      <c r="A640" s="449"/>
      <c r="B640" s="33"/>
      <c r="C640" s="34"/>
      <c r="D640" s="33"/>
      <c r="E640" s="93"/>
      <c r="F640" s="299"/>
      <c r="G640" s="88"/>
    </row>
    <row r="641" spans="1:7" ht="18" customHeight="1">
      <c r="A641" s="449"/>
      <c r="B641" s="33"/>
      <c r="C641" s="34"/>
      <c r="D641" s="33"/>
      <c r="E641" s="93"/>
      <c r="F641" s="299"/>
      <c r="G641" s="88"/>
    </row>
    <row r="642" spans="1:7" ht="18" customHeight="1">
      <c r="A642" s="449"/>
      <c r="B642" s="33"/>
      <c r="C642" s="34"/>
      <c r="D642" s="33"/>
      <c r="E642" s="93"/>
      <c r="F642" s="299"/>
      <c r="G642" s="88"/>
    </row>
    <row r="643" spans="1:7" ht="18" customHeight="1">
      <c r="A643" s="449"/>
      <c r="B643" s="33"/>
      <c r="C643" s="34"/>
      <c r="D643" s="33"/>
      <c r="E643" s="93"/>
      <c r="F643" s="299"/>
      <c r="G643" s="88"/>
    </row>
    <row r="644" spans="1:7" ht="18" customHeight="1">
      <c r="A644" s="449"/>
      <c r="B644" s="33"/>
      <c r="C644" s="34"/>
      <c r="D644" s="33"/>
      <c r="E644" s="93"/>
      <c r="F644" s="299"/>
      <c r="G644" s="88"/>
    </row>
    <row r="645" spans="1:7" ht="18" customHeight="1">
      <c r="A645" s="449"/>
      <c r="B645" s="33"/>
      <c r="C645" s="34"/>
      <c r="D645" s="33"/>
      <c r="E645" s="93"/>
      <c r="F645" s="299"/>
      <c r="G645" s="88"/>
    </row>
    <row r="646" spans="1:7" ht="18" customHeight="1">
      <c r="A646" s="449"/>
      <c r="B646" s="33"/>
      <c r="C646" s="34"/>
      <c r="D646" s="33"/>
      <c r="E646" s="93"/>
      <c r="F646" s="299"/>
      <c r="G646" s="88"/>
    </row>
    <row r="647" spans="1:7" ht="18" customHeight="1">
      <c r="A647" s="449"/>
      <c r="B647" s="33"/>
      <c r="C647" s="34"/>
      <c r="D647" s="33"/>
      <c r="E647" s="93"/>
      <c r="F647" s="299"/>
      <c r="G647" s="88"/>
    </row>
    <row r="648" spans="1:7" ht="18" customHeight="1">
      <c r="A648" s="449"/>
      <c r="B648" s="33"/>
      <c r="C648" s="34"/>
      <c r="D648" s="33"/>
      <c r="E648" s="93"/>
      <c r="F648" s="299"/>
      <c r="G648" s="88"/>
    </row>
    <row r="649" spans="1:7" ht="18" customHeight="1">
      <c r="A649" s="449"/>
      <c r="B649" s="33"/>
      <c r="C649" s="34"/>
      <c r="D649" s="33"/>
      <c r="E649" s="93"/>
      <c r="F649" s="299"/>
      <c r="G649" s="88"/>
    </row>
    <row r="650" spans="1:7" ht="18" customHeight="1">
      <c r="A650" s="449"/>
      <c r="B650" s="33"/>
      <c r="C650" s="34"/>
      <c r="D650" s="33"/>
      <c r="E650" s="93"/>
      <c r="F650" s="299"/>
      <c r="G650" s="88"/>
    </row>
    <row r="651" spans="1:7" ht="18" customHeight="1">
      <c r="A651" s="449"/>
      <c r="B651" s="33"/>
      <c r="C651" s="34"/>
      <c r="D651" s="33"/>
      <c r="E651" s="93"/>
      <c r="F651" s="299"/>
      <c r="G651" s="88"/>
    </row>
    <row r="652" spans="1:7" ht="18" customHeight="1">
      <c r="A652" s="449"/>
      <c r="B652" s="33"/>
      <c r="C652" s="34"/>
      <c r="D652" s="33"/>
      <c r="E652" s="93"/>
      <c r="F652" s="299"/>
      <c r="G652" s="88"/>
    </row>
    <row r="653" spans="1:7" ht="18" customHeight="1">
      <c r="A653" s="449"/>
      <c r="B653" s="33"/>
      <c r="C653" s="34"/>
      <c r="D653" s="33"/>
      <c r="E653" s="93"/>
      <c r="F653" s="299"/>
      <c r="G653" s="88"/>
    </row>
    <row r="654" spans="1:7" ht="18" customHeight="1">
      <c r="A654" s="449"/>
      <c r="B654" s="33"/>
      <c r="C654" s="34"/>
      <c r="D654" s="33"/>
      <c r="E654" s="93"/>
      <c r="F654" s="299"/>
      <c r="G654" s="88"/>
    </row>
    <row r="655" spans="1:7" ht="18" customHeight="1">
      <c r="A655" s="449"/>
      <c r="B655" s="33"/>
      <c r="C655" s="34"/>
      <c r="D655" s="33"/>
      <c r="E655" s="93"/>
      <c r="F655" s="299"/>
      <c r="G655" s="88"/>
    </row>
    <row r="656" spans="1:7" ht="18" customHeight="1">
      <c r="A656" s="449"/>
      <c r="B656" s="33"/>
      <c r="C656" s="34"/>
      <c r="D656" s="33"/>
      <c r="E656" s="93"/>
      <c r="F656" s="299"/>
      <c r="G656" s="88"/>
    </row>
    <row r="657" spans="1:8" ht="18" customHeight="1">
      <c r="A657" s="449"/>
      <c r="B657" s="33"/>
      <c r="C657" s="34"/>
      <c r="D657" s="33"/>
      <c r="E657" s="93"/>
      <c r="F657" s="299"/>
      <c r="G657" s="88"/>
    </row>
    <row r="658" spans="1:8" ht="18" customHeight="1">
      <c r="A658" s="449"/>
      <c r="B658" s="33"/>
      <c r="C658" s="34"/>
      <c r="D658" s="33"/>
      <c r="E658" s="93"/>
      <c r="F658" s="299"/>
      <c r="G658" s="88"/>
    </row>
    <row r="659" spans="1:8" ht="18" customHeight="1">
      <c r="A659" s="449"/>
      <c r="B659" s="33"/>
      <c r="C659" s="34"/>
      <c r="D659" s="33"/>
      <c r="E659" s="93"/>
      <c r="F659" s="299"/>
      <c r="G659" s="88"/>
    </row>
    <row r="660" spans="1:8" ht="18" customHeight="1">
      <c r="A660" s="449"/>
      <c r="B660" s="33"/>
      <c r="C660" s="34"/>
      <c r="D660" s="33"/>
      <c r="E660" s="93"/>
      <c r="F660" s="299"/>
      <c r="G660" s="88"/>
    </row>
    <row r="661" spans="1:8" s="15" customFormat="1" ht="54.95" customHeight="1">
      <c r="A661" s="704" t="s">
        <v>1743</v>
      </c>
      <c r="B661" s="691"/>
      <c r="C661" s="705"/>
      <c r="D661" s="705"/>
      <c r="E661" s="705"/>
      <c r="F661" s="705"/>
      <c r="G661" s="705"/>
    </row>
    <row r="662" spans="1:8" s="10" customFormat="1" ht="24.95" customHeight="1">
      <c r="A662" s="731" t="s">
        <v>1579</v>
      </c>
      <c r="B662" s="731"/>
      <c r="C662" s="731"/>
      <c r="D662" s="731"/>
      <c r="E662" s="731"/>
      <c r="F662" s="731"/>
      <c r="G662" s="731"/>
    </row>
    <row r="663" spans="1:8" s="10" customFormat="1" ht="35.1" customHeight="1">
      <c r="A663" s="732" t="s">
        <v>2509</v>
      </c>
      <c r="B663" s="732"/>
      <c r="C663" s="732"/>
      <c r="D663" s="732"/>
      <c r="E663" s="732"/>
      <c r="F663" s="732"/>
      <c r="G663" s="732"/>
    </row>
    <row r="664" spans="1:8" ht="15" customHeight="1">
      <c r="A664" s="6"/>
      <c r="B664" s="6"/>
      <c r="C664" s="6"/>
      <c r="D664" s="6"/>
      <c r="E664" s="6"/>
      <c r="F664" s="179"/>
      <c r="G664" s="202" t="s">
        <v>2507</v>
      </c>
    </row>
    <row r="665" spans="1:8" s="8" customFormat="1" ht="30" customHeight="1">
      <c r="A665" s="195" t="s">
        <v>20</v>
      </c>
      <c r="B665" s="403" t="s">
        <v>5</v>
      </c>
      <c r="C665" s="694" t="s">
        <v>23</v>
      </c>
      <c r="D665" s="695"/>
      <c r="E665" s="195" t="s">
        <v>24</v>
      </c>
      <c r="F665" s="195" t="s">
        <v>25</v>
      </c>
      <c r="G665" s="195" t="s">
        <v>26</v>
      </c>
    </row>
    <row r="666" spans="1:8" s="8" customFormat="1" ht="30" customHeight="1">
      <c r="A666" s="195"/>
      <c r="B666" s="694" t="s">
        <v>2</v>
      </c>
      <c r="C666" s="728"/>
      <c r="D666" s="404">
        <f>A668</f>
        <v>2</v>
      </c>
      <c r="E666" s="42"/>
      <c r="F666" s="42"/>
      <c r="G666" s="196"/>
      <c r="H666" s="195"/>
    </row>
    <row r="667" spans="1:8" s="10" customFormat="1" ht="30" customHeight="1">
      <c r="A667" s="43">
        <v>1</v>
      </c>
      <c r="B667" s="49" t="s">
        <v>1933</v>
      </c>
      <c r="C667" s="82" t="s">
        <v>1369</v>
      </c>
      <c r="D667" s="83" t="s">
        <v>153</v>
      </c>
      <c r="E667" s="41" t="s">
        <v>1387</v>
      </c>
      <c r="F667" s="66" t="s">
        <v>1224</v>
      </c>
      <c r="G667" s="44" t="s">
        <v>1936</v>
      </c>
      <c r="H667" s="36" t="s">
        <v>254</v>
      </c>
    </row>
    <row r="668" spans="1:8" s="10" customFormat="1" ht="30" customHeight="1">
      <c r="A668" s="43">
        <v>2</v>
      </c>
      <c r="B668" s="49" t="s">
        <v>1934</v>
      </c>
      <c r="C668" s="82" t="s">
        <v>1935</v>
      </c>
      <c r="D668" s="83" t="s">
        <v>104</v>
      </c>
      <c r="E668" s="41" t="s">
        <v>1387</v>
      </c>
      <c r="F668" s="66" t="s">
        <v>1224</v>
      </c>
      <c r="G668" s="44" t="s">
        <v>1870</v>
      </c>
      <c r="H668" s="36" t="s">
        <v>254</v>
      </c>
    </row>
    <row r="669" spans="1:8" s="8" customFormat="1" ht="30" customHeight="1">
      <c r="A669" s="43"/>
      <c r="B669" s="694" t="s">
        <v>3</v>
      </c>
      <c r="C669" s="728"/>
      <c r="D669" s="404">
        <f>A673</f>
        <v>4</v>
      </c>
      <c r="E669" s="42"/>
      <c r="F669" s="42"/>
      <c r="G669" s="196"/>
      <c r="H669" s="195"/>
    </row>
    <row r="670" spans="1:8" s="10" customFormat="1" ht="30" customHeight="1">
      <c r="A670" s="43">
        <v>1</v>
      </c>
      <c r="B670" s="49" t="s">
        <v>1795</v>
      </c>
      <c r="C670" s="231" t="s">
        <v>102</v>
      </c>
      <c r="D670" s="232" t="s">
        <v>6</v>
      </c>
      <c r="E670" s="41" t="s">
        <v>1798</v>
      </c>
      <c r="F670" s="66" t="s">
        <v>1800</v>
      </c>
      <c r="G670" s="196"/>
      <c r="H670" s="36" t="s">
        <v>254</v>
      </c>
    </row>
    <row r="671" spans="1:8" s="10" customFormat="1" ht="30" customHeight="1">
      <c r="A671" s="43">
        <v>2</v>
      </c>
      <c r="B671" s="49" t="s">
        <v>1796</v>
      </c>
      <c r="C671" s="231" t="s">
        <v>1797</v>
      </c>
      <c r="D671" s="232" t="s">
        <v>144</v>
      </c>
      <c r="E671" s="41" t="s">
        <v>1799</v>
      </c>
      <c r="F671" s="66" t="s">
        <v>1801</v>
      </c>
      <c r="G671" s="196"/>
      <c r="H671" s="36" t="s">
        <v>254</v>
      </c>
    </row>
    <row r="672" spans="1:8" s="10" customFormat="1" ht="30" customHeight="1">
      <c r="A672" s="43">
        <v>3</v>
      </c>
      <c r="B672" s="49" t="s">
        <v>2148</v>
      </c>
      <c r="C672" s="208" t="s">
        <v>2149</v>
      </c>
      <c r="D672" s="209" t="s">
        <v>331</v>
      </c>
      <c r="E672" s="41" t="s">
        <v>1127</v>
      </c>
      <c r="F672" s="66" t="s">
        <v>2151</v>
      </c>
      <c r="G672" s="196"/>
      <c r="H672" s="36" t="s">
        <v>254</v>
      </c>
    </row>
    <row r="673" spans="1:8" s="10" customFormat="1" ht="30" customHeight="1">
      <c r="A673" s="43">
        <v>4</v>
      </c>
      <c r="B673" s="49" t="s">
        <v>2150</v>
      </c>
      <c r="C673" s="208" t="s">
        <v>141</v>
      </c>
      <c r="D673" s="209" t="s">
        <v>74</v>
      </c>
      <c r="E673" s="41" t="s">
        <v>1127</v>
      </c>
      <c r="F673" s="66" t="s">
        <v>2151</v>
      </c>
      <c r="G673" s="196"/>
      <c r="H673" s="36" t="s">
        <v>254</v>
      </c>
    </row>
    <row r="674" spans="1:8" s="10" customFormat="1" ht="30" customHeight="1">
      <c r="A674" s="699" t="s">
        <v>28</v>
      </c>
      <c r="B674" s="700"/>
      <c r="C674" s="700"/>
      <c r="D674" s="182">
        <f>SUM(D666,D669)</f>
        <v>6</v>
      </c>
      <c r="E674" s="406" t="s">
        <v>231</v>
      </c>
      <c r="F674" s="701"/>
      <c r="G674" s="702"/>
    </row>
    <row r="675" spans="1:8" ht="30" customHeight="1">
      <c r="A675" s="405"/>
      <c r="B675" s="27"/>
      <c r="C675" s="28"/>
      <c r="D675" s="27"/>
      <c r="E675" s="87" t="s">
        <v>85</v>
      </c>
      <c r="F675" s="201"/>
      <c r="G675" s="88"/>
    </row>
    <row r="676" spans="1:8" ht="18" customHeight="1">
      <c r="A676" s="405"/>
      <c r="B676" s="33"/>
      <c r="C676" s="34"/>
      <c r="D676" s="33"/>
      <c r="E676" s="93"/>
      <c r="F676" s="299"/>
      <c r="G676" s="88"/>
    </row>
    <row r="677" spans="1:8" ht="18" customHeight="1">
      <c r="A677" s="405"/>
      <c r="B677" s="33"/>
      <c r="C677" s="34"/>
      <c r="D677" s="33"/>
      <c r="E677" s="93"/>
      <c r="F677" s="299"/>
      <c r="G677" s="88"/>
    </row>
    <row r="678" spans="1:8" ht="18" customHeight="1">
      <c r="A678" s="405"/>
      <c r="B678" s="33"/>
      <c r="C678" s="34"/>
      <c r="D678" s="33"/>
      <c r="E678" s="93"/>
      <c r="F678" s="299"/>
      <c r="G678" s="88"/>
    </row>
    <row r="679" spans="1:8" ht="18" customHeight="1">
      <c r="A679" s="405"/>
      <c r="B679" s="33"/>
      <c r="C679" s="34"/>
      <c r="D679" s="33"/>
      <c r="E679" s="93"/>
      <c r="F679" s="299"/>
      <c r="G679" s="88"/>
    </row>
    <row r="680" spans="1:8" ht="18" customHeight="1">
      <c r="A680" s="405"/>
      <c r="B680" s="33"/>
      <c r="C680" s="34"/>
      <c r="D680" s="33"/>
      <c r="E680" s="93"/>
      <c r="F680" s="299"/>
      <c r="G680" s="88"/>
    </row>
    <row r="681" spans="1:8" ht="18" customHeight="1">
      <c r="A681" s="405"/>
      <c r="B681" s="33"/>
      <c r="C681" s="34"/>
      <c r="D681" s="33"/>
      <c r="E681" s="93"/>
      <c r="F681" s="299"/>
      <c r="G681" s="88"/>
    </row>
    <row r="682" spans="1:8" ht="18" customHeight="1">
      <c r="A682" s="405"/>
      <c r="B682" s="33"/>
      <c r="C682" s="34"/>
      <c r="D682" s="33"/>
      <c r="E682" s="93"/>
      <c r="F682" s="299"/>
      <c r="G682" s="88"/>
    </row>
    <row r="683" spans="1:8" ht="18" customHeight="1">
      <c r="A683" s="405"/>
      <c r="B683" s="33"/>
      <c r="C683" s="34"/>
      <c r="D683" s="33"/>
      <c r="E683" s="93"/>
      <c r="F683" s="299"/>
      <c r="G683" s="88"/>
    </row>
    <row r="684" spans="1:8" ht="18" customHeight="1">
      <c r="A684" s="405"/>
      <c r="B684" s="33"/>
      <c r="C684" s="34"/>
      <c r="D684" s="33"/>
      <c r="E684" s="93"/>
      <c r="F684" s="299"/>
      <c r="G684" s="88"/>
    </row>
    <row r="685" spans="1:8" ht="18" customHeight="1">
      <c r="A685" s="405"/>
      <c r="B685" s="33"/>
      <c r="C685" s="34"/>
      <c r="D685" s="33"/>
      <c r="E685" s="93"/>
      <c r="F685" s="299"/>
      <c r="G685" s="88"/>
    </row>
    <row r="686" spans="1:8" ht="18" customHeight="1">
      <c r="A686" s="405"/>
      <c r="B686" s="33"/>
      <c r="C686" s="34"/>
      <c r="D686" s="33"/>
      <c r="E686" s="93"/>
      <c r="F686" s="299"/>
      <c r="G686" s="88"/>
    </row>
    <row r="687" spans="1:8" ht="18" customHeight="1">
      <c r="A687" s="405"/>
      <c r="B687" s="33"/>
      <c r="C687" s="34"/>
      <c r="D687" s="33"/>
      <c r="E687" s="93"/>
      <c r="F687" s="299"/>
      <c r="G687" s="88"/>
    </row>
    <row r="688" spans="1:8" ht="18" customHeight="1">
      <c r="A688" s="405"/>
      <c r="B688" s="33"/>
      <c r="C688" s="34"/>
      <c r="D688" s="33"/>
      <c r="E688" s="93"/>
      <c r="F688" s="299"/>
      <c r="G688" s="88"/>
    </row>
    <row r="689" spans="1:8" ht="18" customHeight="1">
      <c r="A689" s="405"/>
      <c r="B689" s="33"/>
      <c r="C689" s="34"/>
      <c r="D689" s="33"/>
      <c r="E689" s="93"/>
      <c r="F689" s="299"/>
      <c r="G689" s="88"/>
    </row>
    <row r="690" spans="1:8" ht="18" customHeight="1">
      <c r="A690" s="405"/>
      <c r="B690" s="33"/>
      <c r="C690" s="34"/>
      <c r="D690" s="33"/>
      <c r="E690" s="93"/>
      <c r="F690" s="299"/>
      <c r="G690" s="88"/>
    </row>
    <row r="691" spans="1:8" ht="18" customHeight="1">
      <c r="A691" s="405"/>
      <c r="B691" s="33"/>
      <c r="C691" s="34"/>
      <c r="D691" s="33"/>
      <c r="E691" s="93"/>
      <c r="F691" s="299"/>
      <c r="G691" s="88"/>
    </row>
    <row r="692" spans="1:8" ht="18" customHeight="1">
      <c r="A692" s="405"/>
      <c r="B692" s="33"/>
      <c r="C692" s="34"/>
      <c r="D692" s="33"/>
      <c r="E692" s="93"/>
      <c r="F692" s="299"/>
      <c r="G692" s="88"/>
    </row>
    <row r="693" spans="1:8" ht="18" customHeight="1">
      <c r="A693" s="405"/>
      <c r="B693" s="33"/>
      <c r="C693" s="34"/>
      <c r="D693" s="33"/>
      <c r="E693" s="93"/>
      <c r="F693" s="299"/>
      <c r="G693" s="88"/>
    </row>
    <row r="694" spans="1:8" ht="18" customHeight="1">
      <c r="A694" s="405"/>
      <c r="B694" s="33"/>
      <c r="C694" s="34"/>
      <c r="D694" s="33"/>
      <c r="E694" s="93"/>
      <c r="F694" s="299"/>
      <c r="G694" s="88"/>
    </row>
    <row r="695" spans="1:8" ht="18" customHeight="1">
      <c r="A695" s="405"/>
      <c r="B695" s="33"/>
      <c r="C695" s="34"/>
      <c r="D695" s="33"/>
      <c r="E695" s="93"/>
      <c r="F695" s="299"/>
      <c r="G695" s="88"/>
    </row>
    <row r="696" spans="1:8" ht="18" customHeight="1">
      <c r="A696" s="405"/>
      <c r="B696" s="33"/>
      <c r="C696" s="34"/>
      <c r="D696" s="33"/>
      <c r="E696" s="93"/>
      <c r="F696" s="299"/>
      <c r="G696" s="88"/>
    </row>
    <row r="697" spans="1:8" s="15" customFormat="1" ht="50.1" customHeight="1">
      <c r="A697" s="704" t="s">
        <v>1360</v>
      </c>
      <c r="B697" s="691"/>
      <c r="C697" s="705"/>
      <c r="D697" s="705"/>
      <c r="E697" s="705"/>
      <c r="F697" s="705"/>
      <c r="G697" s="705"/>
    </row>
    <row r="698" spans="1:8" s="10" customFormat="1" ht="24.95" customHeight="1">
      <c r="A698" s="731" t="s">
        <v>1579</v>
      </c>
      <c r="B698" s="731"/>
      <c r="C698" s="731"/>
      <c r="D698" s="731"/>
      <c r="E698" s="731"/>
      <c r="F698" s="731"/>
      <c r="G698" s="731"/>
    </row>
    <row r="699" spans="1:8" s="10" customFormat="1" ht="35.1" customHeight="1">
      <c r="A699" s="735" t="s">
        <v>1587</v>
      </c>
      <c r="B699" s="735"/>
      <c r="C699" s="735"/>
      <c r="D699" s="735"/>
      <c r="E699" s="735"/>
      <c r="F699" s="735"/>
      <c r="G699" s="735"/>
    </row>
    <row r="700" spans="1:8" ht="15" customHeight="1">
      <c r="A700" s="6"/>
      <c r="B700" s="6"/>
      <c r="C700" s="6"/>
      <c r="D700" s="6"/>
      <c r="E700" s="6"/>
      <c r="F700" s="179"/>
      <c r="G700" s="202" t="s">
        <v>1583</v>
      </c>
    </row>
    <row r="701" spans="1:8" s="8" customFormat="1" ht="24.95" customHeight="1">
      <c r="A701" s="195" t="s">
        <v>20</v>
      </c>
      <c r="B701" s="347" t="s">
        <v>5</v>
      </c>
      <c r="C701" s="694" t="s">
        <v>23</v>
      </c>
      <c r="D701" s="695"/>
      <c r="E701" s="195" t="s">
        <v>24</v>
      </c>
      <c r="F701" s="195" t="s">
        <v>25</v>
      </c>
      <c r="G701" s="195" t="s">
        <v>26</v>
      </c>
    </row>
    <row r="702" spans="1:8" s="8" customFormat="1" ht="20.100000000000001" customHeight="1">
      <c r="A702" s="195"/>
      <c r="B702" s="694" t="s">
        <v>2</v>
      </c>
      <c r="C702" s="728"/>
      <c r="D702" s="348">
        <f>A715</f>
        <v>13</v>
      </c>
      <c r="E702" s="42"/>
      <c r="F702" s="42"/>
      <c r="G702" s="196" t="s">
        <v>1588</v>
      </c>
      <c r="H702" s="195"/>
    </row>
    <row r="703" spans="1:8" s="10" customFormat="1" ht="18" customHeight="1">
      <c r="A703" s="43">
        <v>1</v>
      </c>
      <c r="B703" s="86" t="s">
        <v>1361</v>
      </c>
      <c r="C703" s="336" t="s">
        <v>1362</v>
      </c>
      <c r="D703" s="337" t="s">
        <v>1363</v>
      </c>
      <c r="E703" s="92" t="s">
        <v>1372</v>
      </c>
      <c r="F703" s="66" t="s">
        <v>1373</v>
      </c>
      <c r="G703" s="44" t="s">
        <v>1374</v>
      </c>
      <c r="H703" s="36" t="s">
        <v>254</v>
      </c>
    </row>
    <row r="704" spans="1:8" s="10" customFormat="1" ht="18" customHeight="1">
      <c r="A704" s="43">
        <v>2</v>
      </c>
      <c r="B704" s="86" t="s">
        <v>1364</v>
      </c>
      <c r="C704" s="336" t="s">
        <v>154</v>
      </c>
      <c r="D704" s="337" t="s">
        <v>329</v>
      </c>
      <c r="E704" s="92" t="s">
        <v>1372</v>
      </c>
      <c r="F704" s="66" t="s">
        <v>1373</v>
      </c>
      <c r="G704" s="43" t="s">
        <v>1</v>
      </c>
      <c r="H704" s="36" t="s">
        <v>254</v>
      </c>
    </row>
    <row r="705" spans="1:8" s="10" customFormat="1" ht="18" customHeight="1">
      <c r="A705" s="43">
        <v>3</v>
      </c>
      <c r="B705" s="86" t="s">
        <v>1365</v>
      </c>
      <c r="C705" s="336" t="s">
        <v>150</v>
      </c>
      <c r="D705" s="337" t="s">
        <v>1366</v>
      </c>
      <c r="E705" s="92" t="s">
        <v>1372</v>
      </c>
      <c r="F705" s="66" t="s">
        <v>1373</v>
      </c>
      <c r="G705" s="44" t="s">
        <v>1375</v>
      </c>
      <c r="H705" s="36" t="s">
        <v>254</v>
      </c>
    </row>
    <row r="706" spans="1:8" s="10" customFormat="1" ht="18" customHeight="1">
      <c r="A706" s="43">
        <v>4</v>
      </c>
      <c r="B706" s="86" t="s">
        <v>1367</v>
      </c>
      <c r="C706" s="229" t="s">
        <v>78</v>
      </c>
      <c r="D706" s="230" t="s">
        <v>202</v>
      </c>
      <c r="E706" s="92" t="s">
        <v>1372</v>
      </c>
      <c r="F706" s="66" t="s">
        <v>1373</v>
      </c>
      <c r="G706" s="44" t="s">
        <v>1374</v>
      </c>
      <c r="H706" s="36" t="s">
        <v>254</v>
      </c>
    </row>
    <row r="707" spans="1:8" s="10" customFormat="1" ht="18" customHeight="1">
      <c r="A707" s="43">
        <v>5</v>
      </c>
      <c r="B707" s="86" t="s">
        <v>1368</v>
      </c>
      <c r="C707" s="229" t="s">
        <v>1369</v>
      </c>
      <c r="D707" s="230" t="s">
        <v>107</v>
      </c>
      <c r="E707" s="92" t="s">
        <v>1372</v>
      </c>
      <c r="F707" s="66" t="s">
        <v>1373</v>
      </c>
      <c r="G707" s="44" t="s">
        <v>1376</v>
      </c>
      <c r="H707" s="36" t="s">
        <v>254</v>
      </c>
    </row>
    <row r="708" spans="1:8" s="10" customFormat="1" ht="18" customHeight="1">
      <c r="A708" s="43">
        <v>6</v>
      </c>
      <c r="B708" s="86" t="s">
        <v>1370</v>
      </c>
      <c r="C708" s="229" t="s">
        <v>1371</v>
      </c>
      <c r="D708" s="230" t="s">
        <v>107</v>
      </c>
      <c r="E708" s="92" t="s">
        <v>1372</v>
      </c>
      <c r="F708" s="66" t="s">
        <v>1373</v>
      </c>
      <c r="G708" s="44" t="s">
        <v>1374</v>
      </c>
      <c r="H708" s="36" t="s">
        <v>254</v>
      </c>
    </row>
    <row r="709" spans="1:8" s="10" customFormat="1" ht="18" customHeight="1">
      <c r="A709" s="43">
        <v>7</v>
      </c>
      <c r="B709" s="49" t="s">
        <v>1377</v>
      </c>
      <c r="C709" s="82" t="s">
        <v>33</v>
      </c>
      <c r="D709" s="83" t="s">
        <v>11</v>
      </c>
      <c r="E709" s="41" t="s">
        <v>1384</v>
      </c>
      <c r="F709" s="66" t="s">
        <v>1373</v>
      </c>
      <c r="G709" s="44" t="s">
        <v>1374</v>
      </c>
      <c r="H709" s="36" t="s">
        <v>254</v>
      </c>
    </row>
    <row r="710" spans="1:8" s="10" customFormat="1" ht="18" customHeight="1">
      <c r="A710" s="43">
        <v>8</v>
      </c>
      <c r="B710" s="49" t="s">
        <v>1378</v>
      </c>
      <c r="C710" s="82" t="s">
        <v>102</v>
      </c>
      <c r="D710" s="83" t="s">
        <v>132</v>
      </c>
      <c r="E710" s="41" t="s">
        <v>1384</v>
      </c>
      <c r="F710" s="66" t="s">
        <v>1373</v>
      </c>
      <c r="G710" s="44" t="s">
        <v>1376</v>
      </c>
      <c r="H710" s="36" t="s">
        <v>254</v>
      </c>
    </row>
    <row r="711" spans="1:8" s="10" customFormat="1" ht="18" customHeight="1">
      <c r="A711" s="43">
        <v>9</v>
      </c>
      <c r="B711" s="49" t="s">
        <v>1379</v>
      </c>
      <c r="C711" s="82" t="s">
        <v>183</v>
      </c>
      <c r="D711" s="83" t="s">
        <v>132</v>
      </c>
      <c r="E711" s="41" t="s">
        <v>1384</v>
      </c>
      <c r="F711" s="66" t="s">
        <v>1373</v>
      </c>
      <c r="G711" s="44" t="s">
        <v>1385</v>
      </c>
      <c r="H711" s="36" t="s">
        <v>254</v>
      </c>
    </row>
    <row r="712" spans="1:8" s="10" customFormat="1" ht="18" customHeight="1">
      <c r="A712" s="43">
        <v>10</v>
      </c>
      <c r="B712" s="49" t="s">
        <v>1380</v>
      </c>
      <c r="C712" s="82" t="s">
        <v>1381</v>
      </c>
      <c r="D712" s="83" t="s">
        <v>139</v>
      </c>
      <c r="E712" s="41" t="s">
        <v>1384</v>
      </c>
      <c r="F712" s="66" t="s">
        <v>1373</v>
      </c>
      <c r="G712" s="43" t="s">
        <v>1</v>
      </c>
      <c r="H712" s="36" t="s">
        <v>254</v>
      </c>
    </row>
    <row r="713" spans="1:8" s="10" customFormat="1" ht="18" customHeight="1">
      <c r="A713" s="43">
        <v>11</v>
      </c>
      <c r="B713" s="49" t="s">
        <v>1382</v>
      </c>
      <c r="C713" s="82" t="s">
        <v>1383</v>
      </c>
      <c r="D713" s="83" t="s">
        <v>153</v>
      </c>
      <c r="E713" s="41" t="s">
        <v>1384</v>
      </c>
      <c r="F713" s="66" t="s">
        <v>1373</v>
      </c>
      <c r="G713" s="43" t="s">
        <v>1</v>
      </c>
      <c r="H713" s="36" t="s">
        <v>254</v>
      </c>
    </row>
    <row r="714" spans="1:8" s="10" customFormat="1" ht="18" customHeight="1">
      <c r="A714" s="43">
        <v>12</v>
      </c>
      <c r="B714" s="49" t="s">
        <v>1386</v>
      </c>
      <c r="C714" s="82" t="s">
        <v>440</v>
      </c>
      <c r="D714" s="83" t="s">
        <v>147</v>
      </c>
      <c r="E714" s="41" t="s">
        <v>1387</v>
      </c>
      <c r="F714" s="66" t="s">
        <v>1388</v>
      </c>
      <c r="G714" s="66" t="s">
        <v>1389</v>
      </c>
      <c r="H714" s="36" t="s">
        <v>254</v>
      </c>
    </row>
    <row r="715" spans="1:8" s="10" customFormat="1" ht="18" customHeight="1">
      <c r="A715" s="43">
        <v>13</v>
      </c>
      <c r="B715" s="49" t="s">
        <v>1390</v>
      </c>
      <c r="C715" s="231" t="s">
        <v>1391</v>
      </c>
      <c r="D715" s="232" t="s">
        <v>43</v>
      </c>
      <c r="E715" s="41" t="s">
        <v>1392</v>
      </c>
      <c r="F715" s="66" t="s">
        <v>1393</v>
      </c>
      <c r="G715" s="573" t="s">
        <v>5129</v>
      </c>
      <c r="H715" s="36" t="s">
        <v>254</v>
      </c>
    </row>
    <row r="716" spans="1:8" s="8" customFormat="1" ht="20.100000000000001" customHeight="1">
      <c r="A716" s="43"/>
      <c r="B716" s="694" t="s">
        <v>3</v>
      </c>
      <c r="C716" s="728"/>
      <c r="D716" s="348">
        <f>A751</f>
        <v>35</v>
      </c>
      <c r="E716" s="42"/>
      <c r="F716" s="42"/>
      <c r="G716" s="196"/>
      <c r="H716" s="195"/>
    </row>
    <row r="717" spans="1:8" s="10" customFormat="1" ht="18" customHeight="1">
      <c r="A717" s="43">
        <v>1</v>
      </c>
      <c r="B717" s="49" t="s">
        <v>1488</v>
      </c>
      <c r="C717" s="231" t="s">
        <v>1489</v>
      </c>
      <c r="D717" s="232" t="s">
        <v>168</v>
      </c>
      <c r="E717" s="41" t="s">
        <v>1494</v>
      </c>
      <c r="F717" s="66" t="s">
        <v>1495</v>
      </c>
      <c r="G717" s="196"/>
      <c r="H717" s="36" t="s">
        <v>254</v>
      </c>
    </row>
    <row r="718" spans="1:8" s="10" customFormat="1" ht="18" customHeight="1">
      <c r="A718" s="43">
        <v>2</v>
      </c>
      <c r="B718" s="49" t="s">
        <v>1490</v>
      </c>
      <c r="C718" s="231" t="s">
        <v>185</v>
      </c>
      <c r="D718" s="232" t="s">
        <v>168</v>
      </c>
      <c r="E718" s="41" t="s">
        <v>1494</v>
      </c>
      <c r="F718" s="66" t="s">
        <v>1495</v>
      </c>
      <c r="G718" s="196"/>
      <c r="H718" s="36" t="s">
        <v>254</v>
      </c>
    </row>
    <row r="719" spans="1:8" s="10" customFormat="1" ht="18" customHeight="1">
      <c r="A719" s="43">
        <v>3</v>
      </c>
      <c r="B719" s="49" t="s">
        <v>1491</v>
      </c>
      <c r="C719" s="231" t="s">
        <v>1492</v>
      </c>
      <c r="D719" s="232" t="s">
        <v>59</v>
      </c>
      <c r="E719" s="41" t="s">
        <v>1494</v>
      </c>
      <c r="F719" s="66" t="s">
        <v>1495</v>
      </c>
      <c r="G719" s="196"/>
      <c r="H719" s="36" t="s">
        <v>254</v>
      </c>
    </row>
    <row r="720" spans="1:8" s="10" customFormat="1" ht="18" customHeight="1">
      <c r="A720" s="43">
        <v>4</v>
      </c>
      <c r="B720" s="49" t="s">
        <v>1493</v>
      </c>
      <c r="C720" s="231" t="s">
        <v>332</v>
      </c>
      <c r="D720" s="232" t="s">
        <v>142</v>
      </c>
      <c r="E720" s="41" t="s">
        <v>1494</v>
      </c>
      <c r="F720" s="66" t="s">
        <v>1495</v>
      </c>
      <c r="G720" s="196"/>
      <c r="H720" s="36" t="s">
        <v>254</v>
      </c>
    </row>
    <row r="721" spans="1:8" s="10" customFormat="1" ht="18" customHeight="1">
      <c r="A721" s="43">
        <v>5</v>
      </c>
      <c r="B721" s="49" t="s">
        <v>1394</v>
      </c>
      <c r="C721" s="231" t="s">
        <v>154</v>
      </c>
      <c r="D721" s="232" t="s">
        <v>8</v>
      </c>
      <c r="E721" s="41" t="s">
        <v>1395</v>
      </c>
      <c r="F721" s="66" t="s">
        <v>1223</v>
      </c>
      <c r="G721" s="196"/>
      <c r="H721" s="36" t="s">
        <v>254</v>
      </c>
    </row>
    <row r="722" spans="1:8" s="10" customFormat="1" ht="18" customHeight="1">
      <c r="A722" s="43">
        <v>6</v>
      </c>
      <c r="B722" s="49" t="s">
        <v>1440</v>
      </c>
      <c r="C722" s="231" t="s">
        <v>1441</v>
      </c>
      <c r="D722" s="232" t="s">
        <v>70</v>
      </c>
      <c r="E722" s="41" t="s">
        <v>1442</v>
      </c>
      <c r="F722" s="66" t="s">
        <v>1439</v>
      </c>
      <c r="G722" s="196"/>
      <c r="H722" s="36" t="s">
        <v>254</v>
      </c>
    </row>
    <row r="723" spans="1:8" s="10" customFormat="1" ht="18" customHeight="1">
      <c r="A723" s="43">
        <v>7</v>
      </c>
      <c r="B723" s="49" t="s">
        <v>1496</v>
      </c>
      <c r="C723" s="231" t="s">
        <v>1497</v>
      </c>
      <c r="D723" s="232" t="s">
        <v>1498</v>
      </c>
      <c r="E723" s="41" t="s">
        <v>1499</v>
      </c>
      <c r="F723" s="66" t="s">
        <v>1224</v>
      </c>
      <c r="G723" s="196"/>
      <c r="H723" s="36" t="s">
        <v>254</v>
      </c>
    </row>
    <row r="724" spans="1:8" s="10" customFormat="1" ht="18" customHeight="1">
      <c r="A724" s="43">
        <v>8</v>
      </c>
      <c r="B724" s="49" t="s">
        <v>1500</v>
      </c>
      <c r="C724" s="231" t="s">
        <v>1501</v>
      </c>
      <c r="D724" s="232" t="s">
        <v>1502</v>
      </c>
      <c r="E724" s="41" t="s">
        <v>1505</v>
      </c>
      <c r="F724" s="66" t="s">
        <v>1224</v>
      </c>
      <c r="G724" s="196"/>
      <c r="H724" s="36" t="s">
        <v>254</v>
      </c>
    </row>
    <row r="725" spans="1:8" s="10" customFormat="1" ht="18" customHeight="1">
      <c r="A725" s="43">
        <v>9</v>
      </c>
      <c r="B725" s="49" t="s">
        <v>1503</v>
      </c>
      <c r="C725" s="231" t="s">
        <v>1504</v>
      </c>
      <c r="D725" s="232" t="s">
        <v>1502</v>
      </c>
      <c r="E725" s="41" t="s">
        <v>1505</v>
      </c>
      <c r="F725" s="66" t="s">
        <v>1224</v>
      </c>
      <c r="G725" s="196"/>
      <c r="H725" s="36" t="s">
        <v>254</v>
      </c>
    </row>
    <row r="726" spans="1:8" s="10" customFormat="1" ht="18" customHeight="1">
      <c r="A726" s="43">
        <v>10</v>
      </c>
      <c r="B726" s="49" t="s">
        <v>1506</v>
      </c>
      <c r="C726" s="231" t="s">
        <v>841</v>
      </c>
      <c r="D726" s="232" t="s">
        <v>101</v>
      </c>
      <c r="E726" s="41" t="s">
        <v>1508</v>
      </c>
      <c r="F726" s="66" t="s">
        <v>928</v>
      </c>
      <c r="G726" s="196"/>
      <c r="H726" s="36" t="s">
        <v>254</v>
      </c>
    </row>
    <row r="727" spans="1:8" s="10" customFormat="1" ht="18" customHeight="1">
      <c r="A727" s="43">
        <v>11</v>
      </c>
      <c r="B727" s="49" t="s">
        <v>1507</v>
      </c>
      <c r="C727" s="231" t="s">
        <v>437</v>
      </c>
      <c r="D727" s="232" t="s">
        <v>45</v>
      </c>
      <c r="E727" s="41" t="s">
        <v>1508</v>
      </c>
      <c r="F727" s="66" t="s">
        <v>928</v>
      </c>
      <c r="G727" s="196"/>
      <c r="H727" s="36" t="s">
        <v>254</v>
      </c>
    </row>
    <row r="728" spans="1:8" s="10" customFormat="1" ht="18" customHeight="1">
      <c r="A728" s="43">
        <v>12</v>
      </c>
      <c r="B728" s="49" t="s">
        <v>1443</v>
      </c>
      <c r="C728" s="231" t="s">
        <v>1444</v>
      </c>
      <c r="D728" s="232" t="s">
        <v>142</v>
      </c>
      <c r="E728" s="41" t="s">
        <v>1445</v>
      </c>
      <c r="F728" s="66" t="s">
        <v>1312</v>
      </c>
      <c r="G728" s="196"/>
      <c r="H728" s="36" t="s">
        <v>254</v>
      </c>
    </row>
    <row r="729" spans="1:8" s="10" customFormat="1" ht="18" customHeight="1">
      <c r="A729" s="43">
        <v>13</v>
      </c>
      <c r="B729" s="49" t="s">
        <v>1396</v>
      </c>
      <c r="C729" s="231" t="s">
        <v>187</v>
      </c>
      <c r="D729" s="232" t="s">
        <v>132</v>
      </c>
      <c r="E729" s="41" t="s">
        <v>1400</v>
      </c>
      <c r="F729" s="66" t="s">
        <v>1401</v>
      </c>
      <c r="G729" s="43"/>
      <c r="H729" s="36" t="s">
        <v>254</v>
      </c>
    </row>
    <row r="730" spans="1:8" s="10" customFormat="1" ht="18" customHeight="1">
      <c r="A730" s="43">
        <v>14</v>
      </c>
      <c r="B730" s="49" t="s">
        <v>1397</v>
      </c>
      <c r="C730" s="231" t="s">
        <v>1398</v>
      </c>
      <c r="D730" s="232" t="s">
        <v>1399</v>
      </c>
      <c r="E730" s="41" t="s">
        <v>1400</v>
      </c>
      <c r="F730" s="66" t="s">
        <v>1401</v>
      </c>
      <c r="G730" s="43"/>
      <c r="H730" s="36" t="s">
        <v>254</v>
      </c>
    </row>
    <row r="731" spans="1:8" s="10" customFormat="1" ht="18" customHeight="1">
      <c r="A731" s="43">
        <v>15</v>
      </c>
      <c r="B731" s="49" t="s">
        <v>1446</v>
      </c>
      <c r="C731" s="231" t="s">
        <v>1447</v>
      </c>
      <c r="D731" s="232" t="s">
        <v>8</v>
      </c>
      <c r="E731" s="41" t="s">
        <v>1448</v>
      </c>
      <c r="F731" s="66" t="s">
        <v>1439</v>
      </c>
      <c r="G731" s="43"/>
      <c r="H731" s="36" t="s">
        <v>254</v>
      </c>
    </row>
    <row r="732" spans="1:8" s="10" customFormat="1" ht="18" customHeight="1">
      <c r="A732" s="43">
        <v>16</v>
      </c>
      <c r="B732" s="49" t="s">
        <v>1449</v>
      </c>
      <c r="C732" s="231" t="s">
        <v>1450</v>
      </c>
      <c r="D732" s="232" t="s">
        <v>153</v>
      </c>
      <c r="E732" s="41" t="s">
        <v>1452</v>
      </c>
      <c r="F732" s="66" t="s">
        <v>928</v>
      </c>
      <c r="G732" s="43"/>
      <c r="H732" s="36" t="s">
        <v>254</v>
      </c>
    </row>
    <row r="733" spans="1:8" s="10" customFormat="1" ht="18" customHeight="1">
      <c r="A733" s="43">
        <v>17</v>
      </c>
      <c r="B733" s="49" t="s">
        <v>1451</v>
      </c>
      <c r="C733" s="231" t="s">
        <v>180</v>
      </c>
      <c r="D733" s="232" t="s">
        <v>82</v>
      </c>
      <c r="E733" s="41" t="s">
        <v>1452</v>
      </c>
      <c r="F733" s="66" t="s">
        <v>928</v>
      </c>
      <c r="G733" s="43"/>
      <c r="H733" s="36" t="s">
        <v>254</v>
      </c>
    </row>
    <row r="734" spans="1:8" s="10" customFormat="1" ht="18" customHeight="1">
      <c r="A734" s="43">
        <v>18</v>
      </c>
      <c r="B734" s="49" t="s">
        <v>1453</v>
      </c>
      <c r="C734" s="231" t="s">
        <v>54</v>
      </c>
      <c r="D734" s="232" t="s">
        <v>52</v>
      </c>
      <c r="E734" s="41" t="s">
        <v>1457</v>
      </c>
      <c r="F734" s="66" t="s">
        <v>928</v>
      </c>
      <c r="G734" s="43"/>
      <c r="H734" s="36" t="s">
        <v>254</v>
      </c>
    </row>
    <row r="735" spans="1:8" s="10" customFormat="1" ht="18" customHeight="1">
      <c r="A735" s="43">
        <v>19</v>
      </c>
      <c r="B735" s="49" t="s">
        <v>1454</v>
      </c>
      <c r="C735" s="231" t="s">
        <v>1455</v>
      </c>
      <c r="D735" s="232" t="s">
        <v>84</v>
      </c>
      <c r="E735" s="41" t="s">
        <v>1457</v>
      </c>
      <c r="F735" s="66" t="s">
        <v>928</v>
      </c>
      <c r="G735" s="43"/>
      <c r="H735" s="36" t="s">
        <v>254</v>
      </c>
    </row>
    <row r="736" spans="1:8" s="10" customFormat="1" ht="18" customHeight="1">
      <c r="A736" s="43">
        <v>20</v>
      </c>
      <c r="B736" s="49" t="s">
        <v>1456</v>
      </c>
      <c r="C736" s="231" t="s">
        <v>183</v>
      </c>
      <c r="D736" s="232" t="s">
        <v>101</v>
      </c>
      <c r="E736" s="41" t="s">
        <v>1457</v>
      </c>
      <c r="F736" s="66" t="s">
        <v>928</v>
      </c>
      <c r="G736" s="43"/>
      <c r="H736" s="36" t="s">
        <v>254</v>
      </c>
    </row>
    <row r="737" spans="1:8" s="10" customFormat="1" ht="18" customHeight="1">
      <c r="A737" s="43">
        <v>21</v>
      </c>
      <c r="B737" s="49" t="s">
        <v>1461</v>
      </c>
      <c r="C737" s="231" t="s">
        <v>110</v>
      </c>
      <c r="D737" s="232" t="s">
        <v>6</v>
      </c>
      <c r="E737" s="41" t="s">
        <v>1462</v>
      </c>
      <c r="F737" s="66" t="s">
        <v>1401</v>
      </c>
      <c r="G737" s="43"/>
      <c r="H737" s="36" t="s">
        <v>254</v>
      </c>
    </row>
    <row r="738" spans="1:8" s="10" customFormat="1" ht="18" customHeight="1">
      <c r="A738" s="43">
        <v>22</v>
      </c>
      <c r="B738" s="49" t="s">
        <v>1402</v>
      </c>
      <c r="C738" s="231" t="s">
        <v>1403</v>
      </c>
      <c r="D738" s="232" t="s">
        <v>302</v>
      </c>
      <c r="E738" s="41" t="s">
        <v>1405</v>
      </c>
      <c r="F738" s="66" t="s">
        <v>928</v>
      </c>
      <c r="G738" s="43"/>
      <c r="H738" s="36" t="s">
        <v>254</v>
      </c>
    </row>
    <row r="739" spans="1:8" s="10" customFormat="1" ht="18" customHeight="1">
      <c r="A739" s="43">
        <v>23</v>
      </c>
      <c r="B739" s="49" t="s">
        <v>1404</v>
      </c>
      <c r="C739" s="231" t="s">
        <v>156</v>
      </c>
      <c r="D739" s="232" t="s">
        <v>42</v>
      </c>
      <c r="E739" s="41" t="s">
        <v>1405</v>
      </c>
      <c r="F739" s="66" t="s">
        <v>928</v>
      </c>
      <c r="G739" s="43"/>
      <c r="H739" s="36" t="s">
        <v>254</v>
      </c>
    </row>
    <row r="740" spans="1:8" s="10" customFormat="1" ht="18" customHeight="1">
      <c r="A740" s="43">
        <v>24</v>
      </c>
      <c r="B740" s="49" t="s">
        <v>1406</v>
      </c>
      <c r="C740" s="231" t="s">
        <v>1407</v>
      </c>
      <c r="D740" s="232" t="s">
        <v>132</v>
      </c>
      <c r="E740" s="41" t="s">
        <v>1408</v>
      </c>
      <c r="F740" s="66" t="s">
        <v>1223</v>
      </c>
      <c r="G740" s="43"/>
      <c r="H740" s="36" t="s">
        <v>254</v>
      </c>
    </row>
    <row r="741" spans="1:8" s="10" customFormat="1" ht="18" customHeight="1">
      <c r="A741" s="43">
        <v>25</v>
      </c>
      <c r="B741" s="49" t="s">
        <v>1458</v>
      </c>
      <c r="C741" s="231" t="s">
        <v>167</v>
      </c>
      <c r="D741" s="232" t="s">
        <v>202</v>
      </c>
      <c r="E741" s="41" t="s">
        <v>1460</v>
      </c>
      <c r="F741" s="66" t="s">
        <v>1272</v>
      </c>
      <c r="G741" s="43"/>
      <c r="H741" s="36" t="s">
        <v>254</v>
      </c>
    </row>
    <row r="742" spans="1:8" s="10" customFormat="1" ht="18" customHeight="1">
      <c r="A742" s="43">
        <v>26</v>
      </c>
      <c r="B742" s="49" t="s">
        <v>1459</v>
      </c>
      <c r="C742" s="231" t="s">
        <v>49</v>
      </c>
      <c r="D742" s="232" t="s">
        <v>59</v>
      </c>
      <c r="E742" s="41" t="s">
        <v>1460</v>
      </c>
      <c r="F742" s="66" t="s">
        <v>1272</v>
      </c>
      <c r="G742" s="43"/>
      <c r="H742" s="36" t="s">
        <v>254</v>
      </c>
    </row>
    <row r="743" spans="1:8" s="10" customFormat="1" ht="18" customHeight="1">
      <c r="A743" s="43">
        <v>27</v>
      </c>
      <c r="B743" s="49" t="s">
        <v>1409</v>
      </c>
      <c r="C743" s="231" t="s">
        <v>76</v>
      </c>
      <c r="D743" s="232" t="s">
        <v>51</v>
      </c>
      <c r="E743" s="41" t="s">
        <v>944</v>
      </c>
      <c r="F743" s="66" t="s">
        <v>1272</v>
      </c>
      <c r="G743" s="44" t="s">
        <v>1420</v>
      </c>
      <c r="H743" s="36" t="s">
        <v>254</v>
      </c>
    </row>
    <row r="744" spans="1:8" s="10" customFormat="1" ht="18" customHeight="1">
      <c r="A744" s="43">
        <v>28</v>
      </c>
      <c r="B744" s="49" t="s">
        <v>1557</v>
      </c>
      <c r="C744" s="231" t="s">
        <v>154</v>
      </c>
      <c r="D744" s="232" t="s">
        <v>124</v>
      </c>
      <c r="E744" s="41" t="s">
        <v>944</v>
      </c>
      <c r="F744" s="66" t="s">
        <v>1558</v>
      </c>
      <c r="G744" s="44"/>
      <c r="H744" s="36" t="s">
        <v>254</v>
      </c>
    </row>
    <row r="745" spans="1:8" s="10" customFormat="1" ht="18" customHeight="1">
      <c r="A745" s="43">
        <v>29</v>
      </c>
      <c r="B745" s="49" t="s">
        <v>1410</v>
      </c>
      <c r="C745" s="231" t="s">
        <v>1411</v>
      </c>
      <c r="D745" s="232" t="s">
        <v>168</v>
      </c>
      <c r="E745" s="41" t="s">
        <v>944</v>
      </c>
      <c r="F745" s="66" t="s">
        <v>1224</v>
      </c>
      <c r="G745" s="43"/>
      <c r="H745" s="36" t="s">
        <v>254</v>
      </c>
    </row>
    <row r="746" spans="1:8" s="10" customFormat="1" ht="18" customHeight="1">
      <c r="A746" s="43">
        <v>30</v>
      </c>
      <c r="B746" s="49" t="s">
        <v>1412</v>
      </c>
      <c r="C746" s="231" t="s">
        <v>49</v>
      </c>
      <c r="D746" s="232" t="s">
        <v>171</v>
      </c>
      <c r="E746" s="41" t="s">
        <v>944</v>
      </c>
      <c r="F746" s="66" t="s">
        <v>1272</v>
      </c>
      <c r="G746" s="44" t="s">
        <v>1420</v>
      </c>
      <c r="H746" s="36" t="s">
        <v>254</v>
      </c>
    </row>
    <row r="747" spans="1:8" s="10" customFormat="1" ht="18" customHeight="1">
      <c r="A747" s="43">
        <v>31</v>
      </c>
      <c r="B747" s="49" t="s">
        <v>1413</v>
      </c>
      <c r="C747" s="231" t="s">
        <v>1414</v>
      </c>
      <c r="D747" s="232" t="s">
        <v>59</v>
      </c>
      <c r="E747" s="41" t="s">
        <v>944</v>
      </c>
      <c r="F747" s="66" t="s">
        <v>1272</v>
      </c>
      <c r="G747" s="43"/>
      <c r="H747" s="36" t="s">
        <v>254</v>
      </c>
    </row>
    <row r="748" spans="1:8" s="10" customFormat="1" ht="18" customHeight="1">
      <c r="A748" s="43">
        <v>32</v>
      </c>
      <c r="B748" s="49" t="s">
        <v>1559</v>
      </c>
      <c r="C748" s="231" t="s">
        <v>185</v>
      </c>
      <c r="D748" s="232" t="s">
        <v>186</v>
      </c>
      <c r="E748" s="41" t="s">
        <v>944</v>
      </c>
      <c r="F748" s="66" t="s">
        <v>1223</v>
      </c>
      <c r="G748" s="43"/>
      <c r="H748" s="36" t="s">
        <v>254</v>
      </c>
    </row>
    <row r="749" spans="1:8" s="10" customFormat="1" ht="18" customHeight="1">
      <c r="A749" s="43">
        <v>33</v>
      </c>
      <c r="B749" s="49">
        <v>22000546</v>
      </c>
      <c r="C749" s="231" t="s">
        <v>1419</v>
      </c>
      <c r="D749" s="232" t="s">
        <v>315</v>
      </c>
      <c r="E749" s="41" t="s">
        <v>944</v>
      </c>
      <c r="F749" s="66" t="s">
        <v>1223</v>
      </c>
      <c r="G749" s="43"/>
      <c r="H749" s="36" t="s">
        <v>254</v>
      </c>
    </row>
    <row r="750" spans="1:8" s="10" customFormat="1" ht="18" customHeight="1">
      <c r="A750" s="43">
        <v>34</v>
      </c>
      <c r="B750" s="49" t="s">
        <v>1415</v>
      </c>
      <c r="C750" s="231" t="s">
        <v>1416</v>
      </c>
      <c r="D750" s="232" t="s">
        <v>315</v>
      </c>
      <c r="E750" s="41" t="s">
        <v>944</v>
      </c>
      <c r="F750" s="66" t="s">
        <v>1272</v>
      </c>
      <c r="G750" s="44" t="s">
        <v>1421</v>
      </c>
      <c r="H750" s="36" t="s">
        <v>254</v>
      </c>
    </row>
    <row r="751" spans="1:8" s="10" customFormat="1" ht="18" customHeight="1">
      <c r="A751" s="43">
        <v>35</v>
      </c>
      <c r="B751" s="49" t="s">
        <v>1417</v>
      </c>
      <c r="C751" s="231" t="s">
        <v>1418</v>
      </c>
      <c r="D751" s="232" t="s">
        <v>69</v>
      </c>
      <c r="E751" s="41" t="s">
        <v>944</v>
      </c>
      <c r="F751" s="66" t="s">
        <v>1272</v>
      </c>
      <c r="G751" s="43"/>
      <c r="H751" s="36" t="s">
        <v>254</v>
      </c>
    </row>
    <row r="752" spans="1:8" s="10" customFormat="1" ht="24.95" customHeight="1">
      <c r="A752" s="699" t="s">
        <v>28</v>
      </c>
      <c r="B752" s="700"/>
      <c r="C752" s="700"/>
      <c r="D752" s="182">
        <f>SUM(D702,D716)</f>
        <v>48</v>
      </c>
      <c r="E752" s="349" t="s">
        <v>231</v>
      </c>
      <c r="F752" s="701"/>
      <c r="G752" s="702"/>
    </row>
    <row r="753" spans="1:7" ht="24.95" customHeight="1">
      <c r="A753" s="346"/>
      <c r="B753" s="27"/>
      <c r="C753" s="28"/>
      <c r="D753" s="27"/>
      <c r="E753" s="87" t="s">
        <v>85</v>
      </c>
      <c r="F753" s="201"/>
      <c r="G753" s="88"/>
    </row>
    <row r="754" spans="1:7" ht="18" customHeight="1">
      <c r="A754" s="346"/>
      <c r="B754" s="33"/>
      <c r="C754" s="34"/>
      <c r="D754" s="33"/>
      <c r="E754" s="93"/>
      <c r="F754" s="299"/>
      <c r="G754" s="88"/>
    </row>
    <row r="755" spans="1:7" ht="18" customHeight="1">
      <c r="A755" s="346"/>
      <c r="B755" s="33"/>
      <c r="C755" s="34"/>
      <c r="D755" s="33"/>
      <c r="E755" s="93"/>
      <c r="F755" s="299"/>
      <c r="G755" s="88"/>
    </row>
    <row r="756" spans="1:7" ht="18" customHeight="1">
      <c r="A756" s="346"/>
      <c r="B756" s="33"/>
      <c r="C756" s="34"/>
      <c r="D756" s="33"/>
      <c r="E756" s="93"/>
      <c r="F756" s="299"/>
      <c r="G756" s="88"/>
    </row>
    <row r="757" spans="1:7" ht="18" customHeight="1">
      <c r="A757" s="346"/>
      <c r="B757" s="33"/>
      <c r="C757" s="34"/>
      <c r="D757" s="33"/>
      <c r="E757" s="93"/>
      <c r="F757" s="299"/>
      <c r="G757" s="88"/>
    </row>
    <row r="758" spans="1:7" ht="18" customHeight="1">
      <c r="A758" s="346"/>
      <c r="B758" s="33"/>
      <c r="C758" s="34"/>
      <c r="D758" s="33"/>
      <c r="E758" s="93"/>
      <c r="F758" s="299"/>
      <c r="G758" s="88"/>
    </row>
    <row r="759" spans="1:7" ht="18" customHeight="1">
      <c r="A759" s="346"/>
      <c r="B759" s="33"/>
      <c r="C759" s="34"/>
      <c r="D759" s="33"/>
      <c r="E759" s="93"/>
      <c r="F759" s="299"/>
      <c r="G759" s="88"/>
    </row>
    <row r="760" spans="1:7" ht="18" customHeight="1">
      <c r="A760" s="346"/>
      <c r="B760" s="33"/>
      <c r="C760" s="34"/>
      <c r="D760" s="33"/>
      <c r="E760" s="93"/>
      <c r="F760" s="299"/>
      <c r="G760" s="88"/>
    </row>
    <row r="761" spans="1:7" ht="18" customHeight="1">
      <c r="A761" s="346"/>
      <c r="B761" s="33"/>
      <c r="C761" s="34"/>
      <c r="D761" s="33"/>
      <c r="E761" s="93"/>
      <c r="F761" s="299"/>
      <c r="G761" s="88"/>
    </row>
    <row r="762" spans="1:7" ht="18" customHeight="1">
      <c r="A762" s="346"/>
      <c r="B762" s="33"/>
      <c r="C762" s="34"/>
      <c r="D762" s="33"/>
      <c r="E762" s="93"/>
      <c r="F762" s="299"/>
      <c r="G762" s="88"/>
    </row>
    <row r="763" spans="1:7" ht="18" customHeight="1">
      <c r="A763" s="355"/>
      <c r="B763" s="33"/>
      <c r="C763" s="34"/>
      <c r="D763" s="33"/>
      <c r="E763" s="93"/>
      <c r="F763" s="299"/>
      <c r="G763" s="88"/>
    </row>
    <row r="764" spans="1:7" ht="18" customHeight="1">
      <c r="A764" s="355"/>
      <c r="B764" s="33"/>
      <c r="C764" s="34"/>
      <c r="D764" s="33"/>
      <c r="E764" s="93"/>
      <c r="F764" s="299"/>
      <c r="G764" s="88"/>
    </row>
    <row r="765" spans="1:7" ht="18" customHeight="1">
      <c r="A765" s="355"/>
      <c r="B765" s="33"/>
      <c r="C765" s="34"/>
      <c r="D765" s="33"/>
      <c r="E765" s="93"/>
      <c r="F765" s="299"/>
      <c r="G765" s="88"/>
    </row>
    <row r="766" spans="1:7" ht="18" customHeight="1">
      <c r="A766" s="355"/>
      <c r="B766" s="33"/>
      <c r="C766" s="34"/>
      <c r="D766" s="33"/>
      <c r="E766" s="93"/>
      <c r="F766" s="299"/>
      <c r="G766" s="88"/>
    </row>
    <row r="767" spans="1:7" ht="18" customHeight="1">
      <c r="A767" s="355"/>
      <c r="B767" s="33"/>
      <c r="C767" s="34"/>
      <c r="D767" s="33"/>
      <c r="E767" s="93"/>
      <c r="F767" s="299"/>
      <c r="G767" s="88"/>
    </row>
    <row r="768" spans="1:7" ht="18" customHeight="1">
      <c r="A768" s="355"/>
      <c r="B768" s="33"/>
      <c r="C768" s="34"/>
      <c r="D768" s="33"/>
      <c r="E768" s="93"/>
      <c r="F768" s="299"/>
      <c r="G768" s="88"/>
    </row>
    <row r="769" spans="1:7" ht="18" customHeight="1">
      <c r="A769" s="355"/>
      <c r="B769" s="33"/>
      <c r="C769" s="34"/>
      <c r="D769" s="33"/>
      <c r="E769" s="93"/>
      <c r="F769" s="299"/>
      <c r="G769" s="88"/>
    </row>
    <row r="770" spans="1:7" ht="18" customHeight="1">
      <c r="A770" s="355"/>
      <c r="B770" s="33"/>
      <c r="C770" s="34"/>
      <c r="D770" s="33"/>
      <c r="E770" s="93"/>
      <c r="F770" s="299"/>
      <c r="G770" s="88"/>
    </row>
    <row r="771" spans="1:7" ht="18" customHeight="1">
      <c r="A771" s="355"/>
      <c r="B771" s="33"/>
      <c r="C771" s="34"/>
      <c r="D771" s="33"/>
      <c r="E771" s="93"/>
      <c r="F771" s="299"/>
      <c r="G771" s="88"/>
    </row>
    <row r="772" spans="1:7" ht="18" customHeight="1">
      <c r="A772" s="355"/>
      <c r="B772" s="33"/>
      <c r="C772" s="34"/>
      <c r="D772" s="33"/>
      <c r="E772" s="93"/>
      <c r="F772" s="299"/>
      <c r="G772" s="88"/>
    </row>
    <row r="773" spans="1:7" ht="18" customHeight="1">
      <c r="A773" s="355"/>
      <c r="B773" s="33"/>
      <c r="C773" s="34"/>
      <c r="D773" s="33"/>
      <c r="E773" s="93"/>
      <c r="F773" s="299"/>
      <c r="G773" s="88"/>
    </row>
    <row r="774" spans="1:7" ht="18" customHeight="1">
      <c r="A774" s="355"/>
      <c r="B774" s="33"/>
      <c r="C774" s="34"/>
      <c r="D774" s="33"/>
      <c r="E774" s="93"/>
      <c r="F774" s="299"/>
      <c r="G774" s="88"/>
    </row>
    <row r="775" spans="1:7" ht="18" customHeight="1">
      <c r="A775" s="355"/>
      <c r="B775" s="33"/>
      <c r="C775" s="34"/>
      <c r="D775" s="33"/>
      <c r="E775" s="93"/>
      <c r="F775" s="299"/>
      <c r="G775" s="88"/>
    </row>
    <row r="776" spans="1:7" ht="18" customHeight="1">
      <c r="A776" s="355"/>
      <c r="B776" s="33"/>
      <c r="C776" s="34"/>
      <c r="D776" s="33"/>
      <c r="E776" s="93"/>
      <c r="F776" s="299"/>
      <c r="G776" s="88"/>
    </row>
    <row r="777" spans="1:7" ht="18" customHeight="1">
      <c r="A777" s="355"/>
      <c r="B777" s="33"/>
      <c r="C777" s="34"/>
      <c r="D777" s="33"/>
      <c r="E777" s="93"/>
      <c r="F777" s="299"/>
      <c r="G777" s="88"/>
    </row>
    <row r="778" spans="1:7" ht="18" customHeight="1">
      <c r="A778" s="355"/>
      <c r="B778" s="33"/>
      <c r="C778" s="34"/>
      <c r="D778" s="33"/>
      <c r="E778" s="93"/>
      <c r="F778" s="299"/>
      <c r="G778" s="88"/>
    </row>
    <row r="779" spans="1:7" ht="18" customHeight="1">
      <c r="A779" s="355"/>
      <c r="B779" s="33"/>
      <c r="C779" s="34"/>
      <c r="D779" s="33"/>
      <c r="E779" s="93"/>
      <c r="F779" s="299"/>
      <c r="G779" s="88"/>
    </row>
    <row r="780" spans="1:7" ht="18" customHeight="1">
      <c r="A780" s="355"/>
      <c r="B780" s="33"/>
      <c r="C780" s="34"/>
      <c r="D780" s="33"/>
      <c r="E780" s="93"/>
      <c r="F780" s="299"/>
      <c r="G780" s="88"/>
    </row>
    <row r="781" spans="1:7" ht="18" customHeight="1">
      <c r="A781" s="355"/>
      <c r="B781" s="33"/>
      <c r="C781" s="34"/>
      <c r="D781" s="33"/>
      <c r="E781" s="93"/>
      <c r="F781" s="299"/>
      <c r="G781" s="88"/>
    </row>
    <row r="782" spans="1:7" ht="18" customHeight="1">
      <c r="A782" s="355"/>
      <c r="B782" s="33"/>
      <c r="C782" s="34"/>
      <c r="D782" s="33"/>
      <c r="E782" s="93"/>
      <c r="F782" s="299"/>
      <c r="G782" s="88"/>
    </row>
    <row r="783" spans="1:7" ht="18" customHeight="1">
      <c r="A783" s="355"/>
      <c r="B783" s="33"/>
      <c r="C783" s="34"/>
      <c r="D783" s="33"/>
      <c r="E783" s="93"/>
      <c r="F783" s="299"/>
      <c r="G783" s="88"/>
    </row>
    <row r="784" spans="1:7" ht="18" customHeight="1">
      <c r="A784" s="355"/>
      <c r="B784" s="33"/>
      <c r="C784" s="34"/>
      <c r="D784" s="33"/>
      <c r="E784" s="93"/>
      <c r="F784" s="299"/>
      <c r="G784" s="88"/>
    </row>
    <row r="785" spans="1:8" ht="18" customHeight="1">
      <c r="A785" s="355"/>
      <c r="B785" s="33"/>
      <c r="C785" s="34"/>
      <c r="D785" s="33"/>
      <c r="E785" s="93"/>
      <c r="F785" s="299"/>
      <c r="G785" s="88"/>
    </row>
    <row r="786" spans="1:8" s="15" customFormat="1" ht="50.1" customHeight="1">
      <c r="A786" s="704" t="s">
        <v>1208</v>
      </c>
      <c r="B786" s="691"/>
      <c r="C786" s="705"/>
      <c r="D786" s="705"/>
      <c r="E786" s="705"/>
      <c r="F786" s="705"/>
      <c r="G786" s="705"/>
    </row>
    <row r="787" spans="1:8" s="10" customFormat="1" ht="24.95" customHeight="1">
      <c r="A787" s="731" t="s">
        <v>1324</v>
      </c>
      <c r="B787" s="731"/>
      <c r="C787" s="731"/>
      <c r="D787" s="731"/>
      <c r="E787" s="731"/>
      <c r="F787" s="731"/>
      <c r="G787" s="731"/>
    </row>
    <row r="788" spans="1:8" s="10" customFormat="1" ht="35.1" customHeight="1">
      <c r="A788" s="735" t="s">
        <v>1336</v>
      </c>
      <c r="B788" s="735"/>
      <c r="C788" s="735"/>
      <c r="D788" s="735"/>
      <c r="E788" s="735"/>
      <c r="F788" s="735"/>
      <c r="G788" s="735"/>
    </row>
    <row r="789" spans="1:8" ht="15" customHeight="1">
      <c r="A789" s="6"/>
      <c r="B789" s="6"/>
      <c r="C789" s="6"/>
      <c r="D789" s="6"/>
      <c r="E789" s="6"/>
      <c r="F789" s="179"/>
      <c r="G789" s="202" t="s">
        <v>1335</v>
      </c>
    </row>
    <row r="790" spans="1:8" s="8" customFormat="1" ht="30" customHeight="1">
      <c r="A790" s="195" t="s">
        <v>20</v>
      </c>
      <c r="B790" s="294" t="s">
        <v>5</v>
      </c>
      <c r="C790" s="694" t="s">
        <v>23</v>
      </c>
      <c r="D790" s="695"/>
      <c r="E790" s="195" t="s">
        <v>24</v>
      </c>
      <c r="F790" s="195" t="s">
        <v>25</v>
      </c>
      <c r="G790" s="195" t="s">
        <v>26</v>
      </c>
    </row>
    <row r="791" spans="1:8" s="10" customFormat="1" ht="30" customHeight="1">
      <c r="A791" s="43">
        <v>1</v>
      </c>
      <c r="B791" s="49" t="s">
        <v>1292</v>
      </c>
      <c r="C791" s="231" t="s">
        <v>90</v>
      </c>
      <c r="D791" s="232" t="s">
        <v>329</v>
      </c>
      <c r="E791" s="41" t="s">
        <v>1302</v>
      </c>
      <c r="F791" s="66" t="s">
        <v>1291</v>
      </c>
      <c r="G791" s="196" t="s">
        <v>1339</v>
      </c>
      <c r="H791" s="36" t="s">
        <v>254</v>
      </c>
    </row>
    <row r="792" spans="1:8" s="10" customFormat="1" ht="30" customHeight="1">
      <c r="A792" s="43">
        <v>2</v>
      </c>
      <c r="B792" s="49" t="s">
        <v>1293</v>
      </c>
      <c r="C792" s="231" t="s">
        <v>349</v>
      </c>
      <c r="D792" s="232" t="s">
        <v>132</v>
      </c>
      <c r="E792" s="41" t="s">
        <v>1302</v>
      </c>
      <c r="F792" s="66" t="s">
        <v>1291</v>
      </c>
      <c r="G792" s="43"/>
      <c r="H792" s="36" t="s">
        <v>254</v>
      </c>
    </row>
    <row r="793" spans="1:8" s="10" customFormat="1" ht="30" customHeight="1">
      <c r="A793" s="43">
        <v>3</v>
      </c>
      <c r="B793" s="49" t="s">
        <v>1294</v>
      </c>
      <c r="C793" s="231" t="s">
        <v>1295</v>
      </c>
      <c r="D793" s="232" t="s">
        <v>115</v>
      </c>
      <c r="E793" s="41" t="s">
        <v>1302</v>
      </c>
      <c r="F793" s="66" t="s">
        <v>1291</v>
      </c>
      <c r="G793" s="43"/>
      <c r="H793" s="36" t="s">
        <v>254</v>
      </c>
    </row>
    <row r="794" spans="1:8" s="10" customFormat="1" ht="30" customHeight="1">
      <c r="A794" s="43">
        <v>4</v>
      </c>
      <c r="B794" s="49" t="s">
        <v>1296</v>
      </c>
      <c r="C794" s="231" t="s">
        <v>1178</v>
      </c>
      <c r="D794" s="232" t="s">
        <v>10</v>
      </c>
      <c r="E794" s="41" t="s">
        <v>1302</v>
      </c>
      <c r="F794" s="66" t="s">
        <v>1291</v>
      </c>
      <c r="G794" s="43"/>
      <c r="H794" s="36" t="s">
        <v>254</v>
      </c>
    </row>
    <row r="795" spans="1:8" s="10" customFormat="1" ht="30" customHeight="1">
      <c r="A795" s="43">
        <v>5</v>
      </c>
      <c r="B795" s="49" t="s">
        <v>1297</v>
      </c>
      <c r="C795" s="231" t="s">
        <v>185</v>
      </c>
      <c r="D795" s="232" t="s">
        <v>186</v>
      </c>
      <c r="E795" s="41" t="s">
        <v>1302</v>
      </c>
      <c r="F795" s="66" t="s">
        <v>1291</v>
      </c>
      <c r="G795" s="43"/>
      <c r="H795" s="36" t="s">
        <v>254</v>
      </c>
    </row>
    <row r="796" spans="1:8" s="10" customFormat="1" ht="30" customHeight="1">
      <c r="A796" s="43">
        <v>6</v>
      </c>
      <c r="B796" s="49" t="s">
        <v>1298</v>
      </c>
      <c r="C796" s="231" t="s">
        <v>1299</v>
      </c>
      <c r="D796" s="232" t="s">
        <v>45</v>
      </c>
      <c r="E796" s="41" t="s">
        <v>1302</v>
      </c>
      <c r="F796" s="66" t="s">
        <v>1291</v>
      </c>
      <c r="G796" s="43"/>
      <c r="H796" s="36" t="s">
        <v>254</v>
      </c>
    </row>
    <row r="797" spans="1:8" s="10" customFormat="1" ht="30" customHeight="1">
      <c r="A797" s="43">
        <v>7</v>
      </c>
      <c r="B797" s="49" t="s">
        <v>1300</v>
      </c>
      <c r="C797" s="231" t="s">
        <v>1301</v>
      </c>
      <c r="D797" s="232" t="s">
        <v>45</v>
      </c>
      <c r="E797" s="41" t="s">
        <v>1302</v>
      </c>
      <c r="F797" s="66" t="s">
        <v>1291</v>
      </c>
      <c r="G797" s="43"/>
      <c r="H797" s="36" t="s">
        <v>254</v>
      </c>
    </row>
    <row r="798" spans="1:8" s="10" customFormat="1" ht="30" customHeight="1">
      <c r="A798" s="699" t="s">
        <v>28</v>
      </c>
      <c r="B798" s="700"/>
      <c r="C798" s="700"/>
      <c r="D798" s="182">
        <f>A797</f>
        <v>7</v>
      </c>
      <c r="E798" s="298" t="s">
        <v>231</v>
      </c>
      <c r="F798" s="701"/>
      <c r="G798" s="702"/>
    </row>
    <row r="799" spans="1:8" ht="30" customHeight="1">
      <c r="A799" s="296"/>
      <c r="B799" s="27"/>
      <c r="C799" s="28"/>
      <c r="D799" s="27"/>
      <c r="E799" s="87" t="s">
        <v>85</v>
      </c>
      <c r="F799" s="201"/>
      <c r="G799" s="88"/>
    </row>
    <row r="800" spans="1:8" ht="18" customHeight="1">
      <c r="A800" s="319"/>
      <c r="B800" s="33"/>
      <c r="C800" s="34"/>
      <c r="D800" s="33"/>
      <c r="E800" s="93"/>
      <c r="F800" s="299"/>
      <c r="G800" s="88"/>
    </row>
    <row r="801" spans="1:7" ht="18" customHeight="1">
      <c r="A801" s="319"/>
      <c r="B801" s="33"/>
      <c r="C801" s="34"/>
      <c r="D801" s="33"/>
      <c r="E801" s="93"/>
      <c r="F801" s="299"/>
      <c r="G801" s="88"/>
    </row>
    <row r="802" spans="1:7" ht="18" customHeight="1">
      <c r="A802" s="319"/>
      <c r="B802" s="33"/>
      <c r="C802" s="34"/>
      <c r="D802" s="33"/>
      <c r="E802" s="93"/>
      <c r="F802" s="299"/>
      <c r="G802" s="88"/>
    </row>
    <row r="803" spans="1:7" ht="18" customHeight="1">
      <c r="A803" s="332"/>
      <c r="B803" s="33"/>
      <c r="C803" s="34"/>
      <c r="D803" s="33"/>
      <c r="E803" s="93"/>
      <c r="F803" s="299"/>
      <c r="G803" s="88"/>
    </row>
    <row r="804" spans="1:7" ht="18" customHeight="1">
      <c r="A804" s="332"/>
      <c r="B804" s="33"/>
      <c r="C804" s="34"/>
      <c r="D804" s="33"/>
      <c r="E804" s="93"/>
      <c r="F804" s="299"/>
      <c r="G804" s="88"/>
    </row>
    <row r="805" spans="1:7" ht="18" customHeight="1">
      <c r="A805" s="332"/>
      <c r="B805" s="33"/>
      <c r="C805" s="34"/>
      <c r="D805" s="33"/>
      <c r="E805" s="93"/>
      <c r="F805" s="299"/>
      <c r="G805" s="88"/>
    </row>
    <row r="806" spans="1:7" ht="18" customHeight="1">
      <c r="A806" s="332"/>
      <c r="B806" s="33"/>
      <c r="C806" s="34"/>
      <c r="D806" s="33"/>
      <c r="E806" s="93"/>
      <c r="F806" s="299"/>
      <c r="G806" s="88"/>
    </row>
    <row r="807" spans="1:7" ht="18" customHeight="1">
      <c r="A807" s="332"/>
      <c r="B807" s="33"/>
      <c r="C807" s="34"/>
      <c r="D807" s="33"/>
      <c r="E807" s="93"/>
      <c r="F807" s="299"/>
      <c r="G807" s="88"/>
    </row>
    <row r="808" spans="1:7" ht="18" customHeight="1">
      <c r="A808" s="332"/>
      <c r="B808" s="33"/>
      <c r="C808" s="34"/>
      <c r="D808" s="33"/>
      <c r="E808" s="93"/>
      <c r="F808" s="299"/>
      <c r="G808" s="88"/>
    </row>
    <row r="809" spans="1:7" ht="18" customHeight="1">
      <c r="A809" s="332"/>
      <c r="B809" s="33"/>
      <c r="C809" s="34"/>
      <c r="D809" s="33"/>
      <c r="E809" s="93"/>
      <c r="F809" s="299"/>
      <c r="G809" s="88"/>
    </row>
    <row r="810" spans="1:7" ht="18" customHeight="1">
      <c r="A810" s="332"/>
      <c r="B810" s="33"/>
      <c r="C810" s="34"/>
      <c r="D810" s="33"/>
      <c r="E810" s="93"/>
      <c r="F810" s="299"/>
      <c r="G810" s="88"/>
    </row>
    <row r="811" spans="1:7" ht="18" customHeight="1">
      <c r="A811" s="319"/>
      <c r="B811" s="33"/>
      <c r="C811" s="34"/>
      <c r="D811" s="33"/>
      <c r="E811" s="93"/>
      <c r="F811" s="299"/>
      <c r="G811" s="88"/>
    </row>
    <row r="812" spans="1:7" ht="18" customHeight="1">
      <c r="A812" s="319"/>
      <c r="B812" s="33"/>
      <c r="C812" s="34"/>
      <c r="D812" s="33"/>
      <c r="E812" s="93"/>
      <c r="F812" s="299"/>
      <c r="G812" s="88"/>
    </row>
    <row r="813" spans="1:7" ht="18" customHeight="1">
      <c r="A813" s="319"/>
      <c r="B813" s="33"/>
      <c r="C813" s="34"/>
      <c r="D813" s="33"/>
      <c r="E813" s="93"/>
      <c r="F813" s="299"/>
      <c r="G813" s="88"/>
    </row>
    <row r="814" spans="1:7" ht="18" customHeight="1">
      <c r="A814" s="319"/>
      <c r="B814" s="33"/>
      <c r="C814" s="34"/>
      <c r="D814" s="33"/>
      <c r="E814" s="93"/>
      <c r="F814" s="299"/>
      <c r="G814" s="88"/>
    </row>
    <row r="815" spans="1:7" ht="18" customHeight="1">
      <c r="A815" s="319"/>
      <c r="B815" s="33"/>
      <c r="C815" s="34"/>
      <c r="D815" s="33"/>
      <c r="E815" s="93"/>
      <c r="F815" s="299"/>
      <c r="G815" s="88"/>
    </row>
    <row r="816" spans="1:7" ht="18" customHeight="1">
      <c r="A816" s="319"/>
      <c r="B816" s="33"/>
      <c r="C816" s="34"/>
      <c r="D816" s="33"/>
      <c r="E816" s="93"/>
      <c r="F816" s="299"/>
      <c r="G816" s="88"/>
    </row>
    <row r="817" spans="1:7" ht="18" customHeight="1">
      <c r="A817" s="320"/>
      <c r="B817" s="33"/>
      <c r="C817" s="34"/>
      <c r="D817" s="33"/>
      <c r="E817" s="93"/>
      <c r="F817" s="299"/>
      <c r="G817" s="88"/>
    </row>
    <row r="818" spans="1:7" ht="18" customHeight="1">
      <c r="A818" s="320"/>
      <c r="B818" s="33"/>
      <c r="C818" s="34"/>
      <c r="D818" s="33"/>
      <c r="E818" s="93"/>
      <c r="F818" s="299"/>
      <c r="G818" s="88"/>
    </row>
    <row r="819" spans="1:7" ht="18" customHeight="1">
      <c r="A819" s="320"/>
      <c r="B819" s="33"/>
      <c r="C819" s="34"/>
      <c r="D819" s="33"/>
      <c r="E819" s="93"/>
      <c r="F819" s="299"/>
      <c r="G819" s="88"/>
    </row>
    <row r="820" spans="1:7" ht="18" customHeight="1">
      <c r="A820" s="320"/>
      <c r="B820" s="33"/>
      <c r="C820" s="34"/>
      <c r="D820" s="33"/>
      <c r="E820" s="93"/>
      <c r="F820" s="299"/>
      <c r="G820" s="88"/>
    </row>
    <row r="821" spans="1:7" ht="18" customHeight="1">
      <c r="A821" s="320"/>
      <c r="B821" s="33"/>
      <c r="C821" s="34"/>
      <c r="D821" s="33"/>
      <c r="E821" s="93"/>
      <c r="F821" s="299"/>
      <c r="G821" s="88"/>
    </row>
    <row r="822" spans="1:7" ht="18" customHeight="1">
      <c r="A822" s="320"/>
      <c r="B822" s="33"/>
      <c r="C822" s="34"/>
      <c r="D822" s="33"/>
      <c r="E822" s="93"/>
      <c r="F822" s="299"/>
      <c r="G822" s="88"/>
    </row>
    <row r="823" spans="1:7" ht="21.95" customHeight="1">
      <c r="A823" s="235"/>
      <c r="B823" s="33"/>
      <c r="C823" s="34"/>
      <c r="D823" s="33"/>
      <c r="E823" s="87"/>
      <c r="F823" s="201"/>
      <c r="G823" s="51"/>
    </row>
    <row r="824" spans="1:7" s="10" customFormat="1" ht="20.100000000000001" customHeight="1">
      <c r="A824" s="19"/>
      <c r="B824" s="19"/>
      <c r="C824" s="19"/>
      <c r="D824" s="20" t="s">
        <v>106</v>
      </c>
      <c r="E824" s="20" t="s">
        <v>12</v>
      </c>
      <c r="F824" s="35"/>
      <c r="G824" s="35"/>
    </row>
    <row r="825" spans="1:7" ht="20.100000000000001" customHeight="1">
      <c r="A825" s="16"/>
      <c r="B825" s="16"/>
      <c r="C825" s="16" t="s">
        <v>4</v>
      </c>
      <c r="D825" s="16">
        <f>SUM(D826:D827)</f>
        <v>72</v>
      </c>
      <c r="E825" s="46"/>
      <c r="F825" s="46"/>
      <c r="G825" s="16"/>
    </row>
    <row r="826" spans="1:7" ht="18" customHeight="1">
      <c r="A826" s="13"/>
      <c r="B826" s="13"/>
      <c r="C826" s="13" t="s">
        <v>97</v>
      </c>
      <c r="D826" s="111">
        <f>SUM(D666,D702)</f>
        <v>15</v>
      </c>
      <c r="E826" s="13"/>
      <c r="F826" s="13"/>
      <c r="G826" s="13"/>
    </row>
    <row r="827" spans="1:7" ht="18" customHeight="1">
      <c r="A827" s="13"/>
      <c r="B827" s="13"/>
      <c r="C827" s="13" t="s">
        <v>98</v>
      </c>
      <c r="D827" s="13">
        <f>SUM(D596,D632,D669,D716,D798)</f>
        <v>57</v>
      </c>
      <c r="E827" s="53"/>
      <c r="F827" s="13"/>
      <c r="G827" s="13"/>
    </row>
    <row r="828" spans="1:7" ht="18" customHeight="1">
      <c r="A828" s="13"/>
      <c r="B828" s="13"/>
      <c r="C828" s="13"/>
      <c r="D828" s="13"/>
      <c r="E828" s="13"/>
      <c r="F828" s="13"/>
      <c r="G828" s="13"/>
    </row>
    <row r="829" spans="1:7" ht="18" customHeight="1">
      <c r="A829" s="13"/>
      <c r="B829" s="13"/>
      <c r="C829" s="13"/>
      <c r="D829" s="13"/>
      <c r="E829" s="13"/>
      <c r="F829" s="13"/>
      <c r="G829" s="13"/>
    </row>
    <row r="830" spans="1:7" ht="18" customHeight="1">
      <c r="A830" s="13"/>
      <c r="B830" s="13"/>
      <c r="C830" s="13"/>
      <c r="D830" s="13"/>
      <c r="E830" s="13"/>
      <c r="F830" s="13"/>
      <c r="G830" s="13"/>
    </row>
    <row r="831" spans="1:7" ht="18" customHeight="1">
      <c r="A831" s="13"/>
      <c r="B831" s="13"/>
      <c r="C831" s="13"/>
      <c r="D831" s="13"/>
      <c r="E831" s="13"/>
      <c r="F831" s="13"/>
      <c r="G831" s="13"/>
    </row>
    <row r="832" spans="1:7" ht="18" customHeight="1">
      <c r="A832" s="13"/>
      <c r="B832" s="13"/>
      <c r="C832" s="13"/>
      <c r="D832" s="13"/>
      <c r="E832" s="13"/>
      <c r="F832" s="13"/>
      <c r="G832" s="13"/>
    </row>
    <row r="833" spans="1:7" ht="18" customHeight="1">
      <c r="A833" s="13"/>
      <c r="B833" s="13"/>
      <c r="C833" s="13"/>
      <c r="D833" s="13"/>
      <c r="E833" s="13"/>
      <c r="F833" s="13"/>
      <c r="G833" s="13"/>
    </row>
    <row r="834" spans="1:7" ht="18" customHeight="1">
      <c r="A834" s="13"/>
      <c r="B834" s="13"/>
      <c r="C834" s="13"/>
      <c r="D834" s="13"/>
      <c r="E834" s="13"/>
      <c r="F834" s="13"/>
      <c r="G834" s="13"/>
    </row>
    <row r="835" spans="1:7" ht="18" customHeight="1">
      <c r="A835" s="13"/>
      <c r="B835" s="13"/>
      <c r="C835" s="13"/>
      <c r="D835" s="13"/>
      <c r="E835" s="13"/>
      <c r="F835" s="13"/>
      <c r="G835" s="13"/>
    </row>
    <row r="836" spans="1:7" ht="18" customHeight="1">
      <c r="A836" s="13"/>
      <c r="B836" s="13"/>
      <c r="C836" s="13"/>
      <c r="D836" s="13"/>
      <c r="E836" s="13"/>
      <c r="F836" s="13"/>
      <c r="G836" s="13"/>
    </row>
    <row r="837" spans="1:7" ht="18" customHeight="1">
      <c r="A837" s="13"/>
      <c r="B837" s="13"/>
      <c r="C837" s="13"/>
      <c r="D837" s="13"/>
      <c r="E837" s="13"/>
      <c r="F837" s="13"/>
      <c r="G837" s="13"/>
    </row>
    <row r="838" spans="1:7" ht="18" customHeight="1">
      <c r="A838" s="16"/>
      <c r="B838" s="16"/>
      <c r="C838" s="16"/>
      <c r="D838" s="16"/>
      <c r="F838" s="16"/>
      <c r="G838" s="16"/>
    </row>
    <row r="839" spans="1:7" ht="18" customHeight="1">
      <c r="A839" s="16"/>
      <c r="B839" s="16"/>
      <c r="C839" s="16"/>
      <c r="D839" s="16"/>
      <c r="F839" s="16"/>
      <c r="G839" s="16"/>
    </row>
    <row r="840" spans="1:7" ht="18" customHeight="1">
      <c r="A840" s="16"/>
      <c r="B840" s="16"/>
      <c r="C840" s="16"/>
      <c r="D840" s="16"/>
      <c r="F840" s="16"/>
      <c r="G840" s="16"/>
    </row>
    <row r="841" spans="1:7" ht="18" customHeight="1">
      <c r="A841" s="16"/>
      <c r="B841" s="16"/>
      <c r="C841" s="16"/>
      <c r="D841" s="16"/>
      <c r="F841" s="16"/>
      <c r="G841" s="16"/>
    </row>
    <row r="842" spans="1:7" ht="18" customHeight="1">
      <c r="A842" s="16"/>
      <c r="B842" s="16"/>
      <c r="C842" s="16"/>
      <c r="D842" s="16"/>
      <c r="F842" s="16"/>
      <c r="G842" s="16"/>
    </row>
    <row r="843" spans="1:7" ht="18" customHeight="1">
      <c r="A843" s="16"/>
      <c r="B843" s="16"/>
      <c r="C843" s="16"/>
      <c r="D843" s="16"/>
      <c r="F843" s="16"/>
      <c r="G843" s="16"/>
    </row>
    <row r="844" spans="1:7" ht="18" customHeight="1">
      <c r="A844" s="16"/>
      <c r="B844" s="16"/>
      <c r="C844" s="16"/>
      <c r="D844" s="16"/>
      <c r="F844" s="16"/>
      <c r="G844" s="16"/>
    </row>
    <row r="845" spans="1:7" ht="18" customHeight="1">
      <c r="A845" s="16"/>
      <c r="B845" s="16"/>
      <c r="C845" s="16"/>
      <c r="D845" s="16"/>
      <c r="F845" s="16"/>
      <c r="G845" s="16"/>
    </row>
    <row r="846" spans="1:7" ht="18" customHeight="1">
      <c r="A846" s="16"/>
      <c r="B846" s="16"/>
      <c r="C846" s="16"/>
      <c r="D846" s="16"/>
      <c r="F846" s="16"/>
      <c r="G846" s="16"/>
    </row>
    <row r="847" spans="1:7" ht="18" customHeight="1">
      <c r="A847" s="16"/>
      <c r="B847" s="16"/>
      <c r="C847" s="16"/>
      <c r="D847" s="16"/>
      <c r="F847" s="16"/>
      <c r="G847" s="16"/>
    </row>
    <row r="848" spans="1:7" ht="18" customHeight="1">
      <c r="A848" s="16"/>
      <c r="B848" s="16"/>
      <c r="C848" s="16"/>
      <c r="D848" s="16"/>
      <c r="F848" s="16"/>
      <c r="G848" s="16"/>
    </row>
    <row r="849" spans="1:7" ht="18" customHeight="1">
      <c r="A849" s="13"/>
      <c r="B849" s="13"/>
      <c r="C849" s="13"/>
      <c r="D849" s="13"/>
      <c r="E849" s="13"/>
      <c r="F849" s="13"/>
      <c r="G849" s="13"/>
    </row>
    <row r="850" spans="1:7" ht="18" customHeight="1">
      <c r="A850" s="13"/>
      <c r="B850" s="13"/>
      <c r="C850" s="13"/>
      <c r="D850" s="13"/>
      <c r="E850" s="13"/>
      <c r="F850" s="13"/>
      <c r="G850" s="13"/>
    </row>
    <row r="851" spans="1:7" ht="18" customHeight="1">
      <c r="A851" s="13"/>
      <c r="B851" s="13"/>
      <c r="C851" s="13"/>
      <c r="D851" s="13"/>
      <c r="E851" s="13"/>
      <c r="F851" s="13"/>
      <c r="G851" s="13"/>
    </row>
    <row r="852" spans="1:7" ht="18" customHeight="1">
      <c r="A852" s="13"/>
      <c r="B852" s="13"/>
      <c r="C852" s="13"/>
      <c r="D852" s="13"/>
      <c r="E852" s="13"/>
      <c r="F852" s="13"/>
      <c r="G852" s="13"/>
    </row>
    <row r="853" spans="1:7" ht="18" customHeight="1">
      <c r="A853" s="13"/>
      <c r="B853" s="13"/>
      <c r="C853" s="13"/>
      <c r="D853" s="13"/>
      <c r="E853" s="13"/>
      <c r="F853" s="13"/>
      <c r="G853" s="13"/>
    </row>
    <row r="854" spans="1:7" ht="18" customHeight="1">
      <c r="A854" s="16"/>
      <c r="B854" s="16"/>
      <c r="C854" s="16"/>
      <c r="D854" s="16"/>
      <c r="F854" s="16"/>
      <c r="G854" s="16"/>
    </row>
    <row r="855" spans="1:7" ht="18" customHeight="1">
      <c r="A855" s="16"/>
      <c r="B855" s="16"/>
      <c r="C855" s="16"/>
      <c r="D855" s="16"/>
      <c r="F855" s="16"/>
      <c r="G855" s="16"/>
    </row>
    <row r="856" spans="1:7" ht="18" customHeight="1">
      <c r="A856" s="4"/>
      <c r="B856" s="4"/>
      <c r="E856" s="4"/>
    </row>
    <row r="857" spans="1:7" ht="18" customHeight="1">
      <c r="A857" s="4"/>
      <c r="B857" s="4"/>
      <c r="E857" s="4"/>
    </row>
    <row r="858" spans="1:7" ht="18" customHeight="1">
      <c r="A858" s="4"/>
      <c r="B858" s="4"/>
      <c r="E858" s="4"/>
    </row>
    <row r="859" spans="1:7" ht="18" customHeight="1">
      <c r="A859" s="4"/>
      <c r="B859" s="4"/>
      <c r="E859" s="4"/>
    </row>
    <row r="860" spans="1:7" ht="18" customHeight="1">
      <c r="A860" s="4"/>
      <c r="B860" s="4"/>
      <c r="E860" s="4"/>
    </row>
    <row r="861" spans="1:7" ht="18" customHeight="1">
      <c r="A861" s="4"/>
      <c r="B861" s="4"/>
      <c r="E861" s="4"/>
    </row>
    <row r="862" spans="1:7" ht="18" customHeight="1">
      <c r="A862" s="4"/>
      <c r="B862" s="4"/>
      <c r="E862" s="4"/>
    </row>
    <row r="863" spans="1:7" ht="18" customHeight="1">
      <c r="A863" s="4"/>
      <c r="B863" s="4"/>
      <c r="E863" s="4"/>
    </row>
    <row r="864" spans="1:7" ht="18" customHeight="1">
      <c r="A864" s="4"/>
      <c r="B864" s="4"/>
      <c r="E864" s="4"/>
    </row>
    <row r="865" spans="1:5" ht="18" customHeight="1">
      <c r="A865" s="4"/>
      <c r="B865" s="4"/>
      <c r="E865" s="4"/>
    </row>
    <row r="866" spans="1:5" ht="18" customHeight="1">
      <c r="A866" s="4"/>
      <c r="B866" s="4"/>
      <c r="E866" s="4"/>
    </row>
    <row r="867" spans="1:5" ht="18" customHeight="1">
      <c r="A867" s="4"/>
      <c r="B867" s="4"/>
      <c r="E867" s="4"/>
    </row>
    <row r="868" spans="1:5" ht="18" customHeight="1">
      <c r="A868" s="4"/>
      <c r="B868" s="4"/>
      <c r="E868" s="4"/>
    </row>
    <row r="869" spans="1:5" ht="18" customHeight="1">
      <c r="A869" s="4"/>
      <c r="B869" s="4"/>
      <c r="E869" s="4"/>
    </row>
    <row r="870" spans="1:5" ht="18" customHeight="1">
      <c r="A870" s="4"/>
      <c r="B870" s="4"/>
      <c r="E870" s="4"/>
    </row>
    <row r="871" spans="1:5" ht="18" customHeight="1">
      <c r="A871" s="4"/>
      <c r="B871" s="4"/>
      <c r="E871" s="4"/>
    </row>
    <row r="872" spans="1:5" ht="18" customHeight="1">
      <c r="A872" s="4"/>
      <c r="B872" s="4"/>
      <c r="E872" s="4"/>
    </row>
    <row r="873" spans="1:5" ht="18" customHeight="1">
      <c r="A873" s="4"/>
      <c r="B873" s="4"/>
      <c r="E873" s="4"/>
    </row>
    <row r="874" spans="1:5" ht="18" customHeight="1">
      <c r="A874" s="4"/>
      <c r="B874" s="4"/>
      <c r="E874" s="4"/>
    </row>
    <row r="875" spans="1:5" ht="18" customHeight="1">
      <c r="A875" s="4"/>
      <c r="B875" s="4"/>
      <c r="E875" s="4"/>
    </row>
    <row r="876" spans="1:5" ht="18" customHeight="1">
      <c r="A876" s="4"/>
      <c r="B876" s="4"/>
      <c r="E876" s="4"/>
    </row>
    <row r="877" spans="1:5" ht="18" customHeight="1">
      <c r="A877" s="4"/>
      <c r="B877" s="4"/>
      <c r="E877" s="4"/>
    </row>
    <row r="878" spans="1:5" ht="18" customHeight="1">
      <c r="A878" s="4"/>
      <c r="B878" s="4"/>
      <c r="E878" s="4"/>
    </row>
  </sheetData>
  <sortState ref="A10:I23">
    <sortCondition ref="A10"/>
  </sortState>
  <mergeCells count="90">
    <mergeCell ref="B22:C22"/>
    <mergeCell ref="A38:C38"/>
    <mergeCell ref="F38:G38"/>
    <mergeCell ref="A1:G1"/>
    <mergeCell ref="A2:G2"/>
    <mergeCell ref="A3:G3"/>
    <mergeCell ref="C5:D5"/>
    <mergeCell ref="B6:C6"/>
    <mergeCell ref="A138:C138"/>
    <mergeCell ref="F138:G138"/>
    <mergeCell ref="A123:G123"/>
    <mergeCell ref="A124:G124"/>
    <mergeCell ref="A125:G125"/>
    <mergeCell ref="C127:D127"/>
    <mergeCell ref="B128:C128"/>
    <mergeCell ref="B131:C131"/>
    <mergeCell ref="B261:C261"/>
    <mergeCell ref="A359:C359"/>
    <mergeCell ref="F359:G359"/>
    <mergeCell ref="A254:G254"/>
    <mergeCell ref="A255:G255"/>
    <mergeCell ref="A256:G256"/>
    <mergeCell ref="C258:D258"/>
    <mergeCell ref="B259:C259"/>
    <mergeCell ref="A544:G544"/>
    <mergeCell ref="A545:G545"/>
    <mergeCell ref="A546:G546"/>
    <mergeCell ref="C548:D548"/>
    <mergeCell ref="A568:C568"/>
    <mergeCell ref="F568:G568"/>
    <mergeCell ref="B549:C549"/>
    <mergeCell ref="B565:C565"/>
    <mergeCell ref="B669:C669"/>
    <mergeCell ref="A674:C674"/>
    <mergeCell ref="F674:G674"/>
    <mergeCell ref="A661:G661"/>
    <mergeCell ref="A662:G662"/>
    <mergeCell ref="A663:G663"/>
    <mergeCell ref="C665:D665"/>
    <mergeCell ref="B666:C666"/>
    <mergeCell ref="A798:C798"/>
    <mergeCell ref="F798:G798"/>
    <mergeCell ref="A786:G786"/>
    <mergeCell ref="A787:G787"/>
    <mergeCell ref="A788:G788"/>
    <mergeCell ref="C790:D790"/>
    <mergeCell ref="A697:G697"/>
    <mergeCell ref="A698:G698"/>
    <mergeCell ref="A699:G699"/>
    <mergeCell ref="C701:D701"/>
    <mergeCell ref="A752:C752"/>
    <mergeCell ref="F752:G752"/>
    <mergeCell ref="B702:C702"/>
    <mergeCell ref="B716:C716"/>
    <mergeCell ref="A632:C632"/>
    <mergeCell ref="F632:G632"/>
    <mergeCell ref="A623:G623"/>
    <mergeCell ref="A624:G624"/>
    <mergeCell ref="A625:G625"/>
    <mergeCell ref="C627:D627"/>
    <mergeCell ref="A584:G584"/>
    <mergeCell ref="A585:G585"/>
    <mergeCell ref="A586:G586"/>
    <mergeCell ref="C588:D588"/>
    <mergeCell ref="A596:C596"/>
    <mergeCell ref="F596:G596"/>
    <mergeCell ref="B443:C443"/>
    <mergeCell ref="A539:C539"/>
    <mergeCell ref="F539:G539"/>
    <mergeCell ref="A362:G362"/>
    <mergeCell ref="A363:G363"/>
    <mergeCell ref="A364:G364"/>
    <mergeCell ref="C366:D366"/>
    <mergeCell ref="B367:C367"/>
    <mergeCell ref="B171:C171"/>
    <mergeCell ref="A251:C251"/>
    <mergeCell ref="F251:G251"/>
    <mergeCell ref="A157:G157"/>
    <mergeCell ref="A158:G158"/>
    <mergeCell ref="A159:G159"/>
    <mergeCell ref="C161:D161"/>
    <mergeCell ref="B162:C162"/>
    <mergeCell ref="B81:C81"/>
    <mergeCell ref="A109:C109"/>
    <mergeCell ref="F109:G109"/>
    <mergeCell ref="A44:G44"/>
    <mergeCell ref="A45:G45"/>
    <mergeCell ref="A46:G46"/>
    <mergeCell ref="C48:D48"/>
    <mergeCell ref="B49:C49"/>
  </mergeCells>
  <phoneticPr fontId="2" type="noConversion"/>
  <pageMargins left="0.5" right="0.25" top="0.5" bottom="0.5" header="0" footer="0.25"/>
  <pageSetup paperSize="9" scale="90" orientation="portrait" r:id="rId1"/>
  <headerFooter differentFirst="1" alignWithMargins="0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4"/>
  <sheetViews>
    <sheetView view="pageBreakPreview" topLeftCell="A4" zoomScaleNormal="100" zoomScaleSheetLayoutView="100" workbookViewId="0">
      <selection activeCell="H4" sqref="H4"/>
    </sheetView>
  </sheetViews>
  <sheetFormatPr defaultRowHeight="15"/>
  <cols>
    <col min="1" max="1" width="4.625" style="3" customWidth="1"/>
    <col min="2" max="2" width="8.625" style="3" customWidth="1"/>
    <col min="3" max="3" width="18.625" style="4" customWidth="1"/>
    <col min="4" max="4" width="7.125" style="4" customWidth="1"/>
    <col min="5" max="5" width="10.625" style="3" customWidth="1"/>
    <col min="6" max="6" width="24.625" style="4" customWidth="1"/>
    <col min="7" max="7" width="25.625" style="4" customWidth="1"/>
    <col min="8" max="8" width="28.25" style="4" bestFit="1" customWidth="1"/>
    <col min="9" max="16384" width="9" style="4"/>
  </cols>
  <sheetData>
    <row r="1" spans="1:8" s="15" customFormat="1" ht="50.1" customHeight="1">
      <c r="A1" s="704" t="s">
        <v>5755</v>
      </c>
      <c r="B1" s="691"/>
      <c r="C1" s="705"/>
      <c r="D1" s="705"/>
      <c r="E1" s="705"/>
      <c r="F1" s="705"/>
      <c r="G1" s="705"/>
    </row>
    <row r="2" spans="1:8" s="10" customFormat="1" ht="21.95" customHeight="1">
      <c r="A2" s="741" t="s">
        <v>875</v>
      </c>
      <c r="B2" s="731"/>
      <c r="C2" s="731"/>
      <c r="D2" s="731"/>
      <c r="E2" s="731"/>
      <c r="F2" s="731"/>
      <c r="G2" s="731"/>
    </row>
    <row r="3" spans="1:8" s="10" customFormat="1" ht="35.1" customHeight="1">
      <c r="A3" s="732" t="s">
        <v>6340</v>
      </c>
      <c r="B3" s="732"/>
      <c r="C3" s="732"/>
      <c r="D3" s="732"/>
      <c r="E3" s="732"/>
      <c r="F3" s="732"/>
      <c r="G3" s="732"/>
    </row>
    <row r="4" spans="1:8" ht="15" customHeight="1">
      <c r="A4" s="6"/>
      <c r="B4" s="6"/>
      <c r="C4" s="6"/>
      <c r="D4" s="6"/>
      <c r="E4" s="6"/>
      <c r="F4" s="23"/>
      <c r="G4" s="202" t="s">
        <v>6334</v>
      </c>
      <c r="H4" s="88" t="s">
        <v>6341</v>
      </c>
    </row>
    <row r="5" spans="1:8" s="8" customFormat="1" ht="21.95" customHeight="1">
      <c r="A5" s="195" t="s">
        <v>20</v>
      </c>
      <c r="B5" s="646" t="s">
        <v>5</v>
      </c>
      <c r="C5" s="694" t="s">
        <v>23</v>
      </c>
      <c r="D5" s="695"/>
      <c r="E5" s="195" t="s">
        <v>24</v>
      </c>
      <c r="F5" s="195" t="s">
        <v>25</v>
      </c>
      <c r="G5" s="195" t="s">
        <v>26</v>
      </c>
    </row>
    <row r="6" spans="1:8" s="8" customFormat="1" ht="18" customHeight="1">
      <c r="A6" s="195"/>
      <c r="B6" s="742" t="s">
        <v>2</v>
      </c>
      <c r="C6" s="743"/>
      <c r="D6" s="647">
        <f>A92</f>
        <v>86</v>
      </c>
      <c r="E6" s="42"/>
      <c r="F6" s="42"/>
      <c r="G6" s="196"/>
      <c r="H6" s="55"/>
    </row>
    <row r="7" spans="1:8" s="10" customFormat="1" ht="16.5" customHeight="1">
      <c r="A7" s="43">
        <v>1</v>
      </c>
      <c r="B7" s="49" t="s">
        <v>6118</v>
      </c>
      <c r="C7" s="231" t="s">
        <v>6119</v>
      </c>
      <c r="D7" s="232" t="s">
        <v>186</v>
      </c>
      <c r="E7" s="41" t="s">
        <v>1359</v>
      </c>
      <c r="F7" s="66" t="s">
        <v>6120</v>
      </c>
      <c r="G7" s="387" t="s">
        <v>6121</v>
      </c>
      <c r="H7" s="36" t="s">
        <v>273</v>
      </c>
    </row>
    <row r="8" spans="1:8" s="10" customFormat="1" ht="16.5" customHeight="1">
      <c r="A8" s="43">
        <v>2</v>
      </c>
      <c r="B8" s="49" t="s">
        <v>5864</v>
      </c>
      <c r="C8" s="82" t="s">
        <v>2345</v>
      </c>
      <c r="D8" s="83" t="s">
        <v>8</v>
      </c>
      <c r="E8" s="41" t="s">
        <v>3551</v>
      </c>
      <c r="F8" s="66" t="s">
        <v>3393</v>
      </c>
      <c r="G8" s="387" t="s">
        <v>5867</v>
      </c>
      <c r="H8" s="36" t="s">
        <v>263</v>
      </c>
    </row>
    <row r="9" spans="1:8" s="10" customFormat="1" ht="16.5" customHeight="1">
      <c r="A9" s="43">
        <v>3</v>
      </c>
      <c r="B9" s="49" t="s">
        <v>5865</v>
      </c>
      <c r="C9" s="82" t="s">
        <v>381</v>
      </c>
      <c r="D9" s="83" t="s">
        <v>9</v>
      </c>
      <c r="E9" s="41" t="s">
        <v>3551</v>
      </c>
      <c r="F9" s="66" t="s">
        <v>3393</v>
      </c>
      <c r="G9" s="387" t="s">
        <v>3929</v>
      </c>
      <c r="H9" s="36" t="s">
        <v>263</v>
      </c>
    </row>
    <row r="10" spans="1:8" s="10" customFormat="1" ht="16.5" customHeight="1">
      <c r="A10" s="43">
        <v>4</v>
      </c>
      <c r="B10" s="49" t="s">
        <v>5866</v>
      </c>
      <c r="C10" s="82" t="s">
        <v>185</v>
      </c>
      <c r="D10" s="83" t="s">
        <v>153</v>
      </c>
      <c r="E10" s="41" t="s">
        <v>3551</v>
      </c>
      <c r="F10" s="66" t="s">
        <v>3393</v>
      </c>
      <c r="G10" s="667" t="s">
        <v>1</v>
      </c>
      <c r="H10" s="36" t="s">
        <v>263</v>
      </c>
    </row>
    <row r="11" spans="1:8" s="10" customFormat="1" ht="16.5" customHeight="1">
      <c r="A11" s="43">
        <v>5</v>
      </c>
      <c r="B11" s="86" t="s">
        <v>5955</v>
      </c>
      <c r="C11" s="336" t="s">
        <v>65</v>
      </c>
      <c r="D11" s="337" t="s">
        <v>153</v>
      </c>
      <c r="E11" s="92" t="s">
        <v>1979</v>
      </c>
      <c r="F11" s="66" t="s">
        <v>3048</v>
      </c>
      <c r="G11" s="387" t="s">
        <v>5957</v>
      </c>
      <c r="H11" s="36" t="s">
        <v>285</v>
      </c>
    </row>
    <row r="12" spans="1:8" s="10" customFormat="1" ht="16.5" customHeight="1">
      <c r="A12" s="43">
        <v>6</v>
      </c>
      <c r="B12" s="86" t="s">
        <v>5956</v>
      </c>
      <c r="C12" s="336" t="s">
        <v>2818</v>
      </c>
      <c r="D12" s="337" t="s">
        <v>137</v>
      </c>
      <c r="E12" s="92" t="s">
        <v>1979</v>
      </c>
      <c r="F12" s="66" t="s">
        <v>3048</v>
      </c>
      <c r="G12" s="667" t="s">
        <v>1</v>
      </c>
      <c r="H12" s="36" t="s">
        <v>285</v>
      </c>
    </row>
    <row r="13" spans="1:8" s="10" customFormat="1" ht="16.5" customHeight="1">
      <c r="A13" s="43">
        <v>7</v>
      </c>
      <c r="B13" s="86" t="s">
        <v>5958</v>
      </c>
      <c r="C13" s="336" t="s">
        <v>5959</v>
      </c>
      <c r="D13" s="337" t="s">
        <v>11</v>
      </c>
      <c r="E13" s="92" t="s">
        <v>1281</v>
      </c>
      <c r="F13" s="66" t="s">
        <v>2873</v>
      </c>
      <c r="G13" s="387" t="s">
        <v>3910</v>
      </c>
      <c r="H13" s="36" t="s">
        <v>273</v>
      </c>
    </row>
    <row r="14" spans="1:8" s="10" customFormat="1" ht="16.5" customHeight="1">
      <c r="A14" s="43">
        <v>8</v>
      </c>
      <c r="B14" s="86" t="s">
        <v>5960</v>
      </c>
      <c r="C14" s="336" t="s">
        <v>5961</v>
      </c>
      <c r="D14" s="337" t="s">
        <v>4305</v>
      </c>
      <c r="E14" s="92" t="s">
        <v>1281</v>
      </c>
      <c r="F14" s="66" t="s">
        <v>2873</v>
      </c>
      <c r="G14" s="667" t="s">
        <v>1</v>
      </c>
      <c r="H14" s="36" t="s">
        <v>273</v>
      </c>
    </row>
    <row r="15" spans="1:8" s="10" customFormat="1" ht="16.5" customHeight="1">
      <c r="A15" s="43">
        <v>9</v>
      </c>
      <c r="B15" s="86" t="s">
        <v>5962</v>
      </c>
      <c r="C15" s="336" t="s">
        <v>1371</v>
      </c>
      <c r="D15" s="337" t="s">
        <v>31</v>
      </c>
      <c r="E15" s="92" t="s">
        <v>1281</v>
      </c>
      <c r="F15" s="66" t="s">
        <v>2873</v>
      </c>
      <c r="G15" s="667" t="s">
        <v>1</v>
      </c>
      <c r="H15" s="36" t="s">
        <v>273</v>
      </c>
    </row>
    <row r="16" spans="1:8" s="10" customFormat="1" ht="16.5" customHeight="1">
      <c r="A16" s="43">
        <v>10</v>
      </c>
      <c r="B16" s="86" t="s">
        <v>5963</v>
      </c>
      <c r="C16" s="229" t="s">
        <v>5964</v>
      </c>
      <c r="D16" s="230" t="s">
        <v>11</v>
      </c>
      <c r="E16" s="92" t="s">
        <v>3560</v>
      </c>
      <c r="F16" s="66" t="s">
        <v>3393</v>
      </c>
      <c r="G16" s="387" t="s">
        <v>5974</v>
      </c>
      <c r="H16" s="36" t="s">
        <v>273</v>
      </c>
    </row>
    <row r="17" spans="1:8" s="10" customFormat="1" ht="16.5" customHeight="1">
      <c r="A17" s="43">
        <v>11</v>
      </c>
      <c r="B17" s="86" t="s">
        <v>5965</v>
      </c>
      <c r="C17" s="229" t="s">
        <v>5966</v>
      </c>
      <c r="D17" s="230" t="s">
        <v>152</v>
      </c>
      <c r="E17" s="92" t="s">
        <v>3560</v>
      </c>
      <c r="F17" s="66" t="s">
        <v>3393</v>
      </c>
      <c r="G17" s="667" t="s">
        <v>1</v>
      </c>
      <c r="H17" s="36" t="s">
        <v>273</v>
      </c>
    </row>
    <row r="18" spans="1:8" s="10" customFormat="1" ht="16.5" customHeight="1">
      <c r="A18" s="43">
        <v>12</v>
      </c>
      <c r="B18" s="86" t="s">
        <v>5967</v>
      </c>
      <c r="C18" s="229" t="s">
        <v>5968</v>
      </c>
      <c r="D18" s="230" t="s">
        <v>925</v>
      </c>
      <c r="E18" s="92" t="s">
        <v>3560</v>
      </c>
      <c r="F18" s="66" t="s">
        <v>3393</v>
      </c>
      <c r="G18" s="667" t="s">
        <v>1</v>
      </c>
      <c r="H18" s="36" t="s">
        <v>273</v>
      </c>
    </row>
    <row r="19" spans="1:8" s="10" customFormat="1" ht="16.5" customHeight="1">
      <c r="A19" s="43">
        <v>13</v>
      </c>
      <c r="B19" s="86" t="s">
        <v>5969</v>
      </c>
      <c r="C19" s="229" t="s">
        <v>5970</v>
      </c>
      <c r="D19" s="230" t="s">
        <v>181</v>
      </c>
      <c r="E19" s="92" t="s">
        <v>3560</v>
      </c>
      <c r="F19" s="66" t="s">
        <v>3393</v>
      </c>
      <c r="G19" s="667" t="s">
        <v>1</v>
      </c>
      <c r="H19" s="36" t="s">
        <v>273</v>
      </c>
    </row>
    <row r="20" spans="1:8" s="10" customFormat="1" ht="16.5" customHeight="1">
      <c r="A20" s="43">
        <v>14</v>
      </c>
      <c r="B20" s="86" t="s">
        <v>5971</v>
      </c>
      <c r="C20" s="229" t="s">
        <v>5972</v>
      </c>
      <c r="D20" s="230" t="s">
        <v>67</v>
      </c>
      <c r="E20" s="92" t="s">
        <v>3560</v>
      </c>
      <c r="F20" s="66" t="s">
        <v>3393</v>
      </c>
      <c r="G20" s="667" t="s">
        <v>1</v>
      </c>
      <c r="H20" s="36" t="s">
        <v>273</v>
      </c>
    </row>
    <row r="21" spans="1:8" s="10" customFormat="1" ht="16.5" customHeight="1">
      <c r="A21" s="43">
        <v>15</v>
      </c>
      <c r="B21" s="86" t="s">
        <v>5973</v>
      </c>
      <c r="C21" s="229" t="s">
        <v>2321</v>
      </c>
      <c r="D21" s="230" t="s">
        <v>116</v>
      </c>
      <c r="E21" s="92" t="s">
        <v>3560</v>
      </c>
      <c r="F21" s="66" t="s">
        <v>3393</v>
      </c>
      <c r="G21" s="667" t="s">
        <v>1</v>
      </c>
      <c r="H21" s="36" t="s">
        <v>273</v>
      </c>
    </row>
    <row r="22" spans="1:8" s="10" customFormat="1" ht="16.5" customHeight="1">
      <c r="A22" s="43">
        <v>16</v>
      </c>
      <c r="B22" s="49" t="s">
        <v>5868</v>
      </c>
      <c r="C22" s="82" t="s">
        <v>5869</v>
      </c>
      <c r="D22" s="83" t="s">
        <v>925</v>
      </c>
      <c r="E22" s="41" t="s">
        <v>1986</v>
      </c>
      <c r="F22" s="66" t="s">
        <v>4049</v>
      </c>
      <c r="G22" s="387" t="s">
        <v>3379</v>
      </c>
      <c r="H22" s="36" t="s">
        <v>265</v>
      </c>
    </row>
    <row r="23" spans="1:8" s="10" customFormat="1" ht="16.5" customHeight="1">
      <c r="A23" s="43">
        <v>17</v>
      </c>
      <c r="B23" s="49" t="s">
        <v>5870</v>
      </c>
      <c r="C23" s="82" t="s">
        <v>4951</v>
      </c>
      <c r="D23" s="83" t="s">
        <v>89</v>
      </c>
      <c r="E23" s="41" t="s">
        <v>1986</v>
      </c>
      <c r="F23" s="66" t="s">
        <v>4049</v>
      </c>
      <c r="G23" s="667" t="s">
        <v>1</v>
      </c>
      <c r="H23" s="36" t="s">
        <v>265</v>
      </c>
    </row>
    <row r="24" spans="1:8" s="10" customFormat="1" ht="16.5" customHeight="1">
      <c r="A24" s="43">
        <v>18</v>
      </c>
      <c r="B24" s="49" t="s">
        <v>5871</v>
      </c>
      <c r="C24" s="82" t="s">
        <v>5872</v>
      </c>
      <c r="D24" s="83" t="s">
        <v>111</v>
      </c>
      <c r="E24" s="41" t="s">
        <v>1763</v>
      </c>
      <c r="F24" s="66" t="s">
        <v>5876</v>
      </c>
      <c r="G24" s="387" t="s">
        <v>2577</v>
      </c>
      <c r="H24" s="36" t="s">
        <v>1264</v>
      </c>
    </row>
    <row r="25" spans="1:8" s="10" customFormat="1" ht="16.5" customHeight="1">
      <c r="A25" s="43">
        <v>19</v>
      </c>
      <c r="B25" s="49" t="s">
        <v>5873</v>
      </c>
      <c r="C25" s="82" t="s">
        <v>36</v>
      </c>
      <c r="D25" s="83" t="s">
        <v>184</v>
      </c>
      <c r="E25" s="41" t="s">
        <v>1763</v>
      </c>
      <c r="F25" s="66" t="s">
        <v>5876</v>
      </c>
      <c r="G25" s="667" t="s">
        <v>1</v>
      </c>
      <c r="H25" s="36" t="s">
        <v>1264</v>
      </c>
    </row>
    <row r="26" spans="1:8" s="10" customFormat="1" ht="16.5" customHeight="1">
      <c r="A26" s="43">
        <v>20</v>
      </c>
      <c r="B26" s="49" t="s">
        <v>5874</v>
      </c>
      <c r="C26" s="82" t="s">
        <v>5875</v>
      </c>
      <c r="D26" s="83" t="s">
        <v>860</v>
      </c>
      <c r="E26" s="41" t="s">
        <v>1763</v>
      </c>
      <c r="F26" s="66" t="s">
        <v>5876</v>
      </c>
      <c r="G26" s="667" t="s">
        <v>1</v>
      </c>
      <c r="H26" s="36" t="s">
        <v>1264</v>
      </c>
    </row>
    <row r="27" spans="1:8" s="10" customFormat="1" ht="16.5" customHeight="1">
      <c r="A27" s="43">
        <v>21</v>
      </c>
      <c r="B27" s="49" t="s">
        <v>5877</v>
      </c>
      <c r="C27" s="82" t="s">
        <v>381</v>
      </c>
      <c r="D27" s="83" t="s">
        <v>11</v>
      </c>
      <c r="E27" s="41" t="s">
        <v>910</v>
      </c>
      <c r="F27" s="66" t="s">
        <v>3393</v>
      </c>
      <c r="G27" s="387" t="s">
        <v>5881</v>
      </c>
      <c r="H27" s="36" t="s">
        <v>266</v>
      </c>
    </row>
    <row r="28" spans="1:8" s="10" customFormat="1" ht="16.5" customHeight="1">
      <c r="A28" s="43">
        <v>22</v>
      </c>
      <c r="B28" s="49" t="s">
        <v>5878</v>
      </c>
      <c r="C28" s="82" t="s">
        <v>381</v>
      </c>
      <c r="D28" s="83" t="s">
        <v>168</v>
      </c>
      <c r="E28" s="41" t="s">
        <v>910</v>
      </c>
      <c r="F28" s="66" t="s">
        <v>3393</v>
      </c>
      <c r="G28" s="667" t="s">
        <v>1</v>
      </c>
      <c r="H28" s="36" t="s">
        <v>266</v>
      </c>
    </row>
    <row r="29" spans="1:8" s="10" customFormat="1" ht="16.5" customHeight="1">
      <c r="A29" s="43">
        <v>23</v>
      </c>
      <c r="B29" s="49" t="s">
        <v>5879</v>
      </c>
      <c r="C29" s="82" t="s">
        <v>5880</v>
      </c>
      <c r="D29" s="83" t="s">
        <v>79</v>
      </c>
      <c r="E29" s="41" t="s">
        <v>910</v>
      </c>
      <c r="F29" s="66" t="s">
        <v>3393</v>
      </c>
      <c r="G29" s="387" t="s">
        <v>5882</v>
      </c>
      <c r="H29" s="36" t="s">
        <v>266</v>
      </c>
    </row>
    <row r="30" spans="1:8" s="10" customFormat="1" ht="16.5" customHeight="1">
      <c r="A30" s="43">
        <v>24</v>
      </c>
      <c r="B30" s="49" t="s">
        <v>5883</v>
      </c>
      <c r="C30" s="82" t="s">
        <v>5884</v>
      </c>
      <c r="D30" s="83" t="s">
        <v>11</v>
      </c>
      <c r="E30" s="41" t="s">
        <v>1997</v>
      </c>
      <c r="F30" s="66" t="s">
        <v>2873</v>
      </c>
      <c r="G30" s="387" t="s">
        <v>5904</v>
      </c>
      <c r="H30" s="36" t="s">
        <v>266</v>
      </c>
    </row>
    <row r="31" spans="1:8" s="10" customFormat="1" ht="16.5" customHeight="1">
      <c r="A31" s="43">
        <v>25</v>
      </c>
      <c r="B31" s="49" t="s">
        <v>5885</v>
      </c>
      <c r="C31" s="82" t="s">
        <v>243</v>
      </c>
      <c r="D31" s="83" t="s">
        <v>132</v>
      </c>
      <c r="E31" s="41" t="s">
        <v>1997</v>
      </c>
      <c r="F31" s="66" t="s">
        <v>2873</v>
      </c>
      <c r="G31" s="667" t="s">
        <v>1</v>
      </c>
      <c r="H31" s="36" t="s">
        <v>266</v>
      </c>
    </row>
    <row r="32" spans="1:8" s="10" customFormat="1" ht="16.5" customHeight="1">
      <c r="A32" s="43">
        <v>26</v>
      </c>
      <c r="B32" s="49" t="s">
        <v>5886</v>
      </c>
      <c r="C32" s="82" t="s">
        <v>5887</v>
      </c>
      <c r="D32" s="83" t="s">
        <v>115</v>
      </c>
      <c r="E32" s="41" t="s">
        <v>1997</v>
      </c>
      <c r="F32" s="66" t="s">
        <v>2873</v>
      </c>
      <c r="G32" s="667" t="s">
        <v>1</v>
      </c>
      <c r="H32" s="36" t="s">
        <v>266</v>
      </c>
    </row>
    <row r="33" spans="1:8" s="10" customFormat="1" ht="16.5" customHeight="1">
      <c r="A33" s="43">
        <v>27</v>
      </c>
      <c r="B33" s="49" t="s">
        <v>5888</v>
      </c>
      <c r="C33" s="82" t="s">
        <v>5889</v>
      </c>
      <c r="D33" s="83" t="s">
        <v>9</v>
      </c>
      <c r="E33" s="41" t="s">
        <v>1997</v>
      </c>
      <c r="F33" s="66" t="s">
        <v>2873</v>
      </c>
      <c r="G33" s="667" t="s">
        <v>1</v>
      </c>
      <c r="H33" s="36" t="s">
        <v>266</v>
      </c>
    </row>
    <row r="34" spans="1:8" s="10" customFormat="1" ht="16.5" customHeight="1">
      <c r="A34" s="43">
        <v>28</v>
      </c>
      <c r="B34" s="49" t="s">
        <v>5890</v>
      </c>
      <c r="C34" s="82" t="s">
        <v>5891</v>
      </c>
      <c r="D34" s="83" t="s">
        <v>153</v>
      </c>
      <c r="E34" s="41" t="s">
        <v>1997</v>
      </c>
      <c r="F34" s="66" t="s">
        <v>2873</v>
      </c>
      <c r="G34" s="667" t="s">
        <v>1</v>
      </c>
      <c r="H34" s="36" t="s">
        <v>266</v>
      </c>
    </row>
    <row r="35" spans="1:8" s="10" customFormat="1" ht="16.5" customHeight="1">
      <c r="A35" s="43">
        <v>29</v>
      </c>
      <c r="B35" s="49" t="s">
        <v>5892</v>
      </c>
      <c r="C35" s="82" t="s">
        <v>5893</v>
      </c>
      <c r="D35" s="83" t="s">
        <v>169</v>
      </c>
      <c r="E35" s="41" t="s">
        <v>1997</v>
      </c>
      <c r="F35" s="66" t="s">
        <v>2873</v>
      </c>
      <c r="G35" s="667" t="s">
        <v>1</v>
      </c>
      <c r="H35" s="36" t="s">
        <v>266</v>
      </c>
    </row>
    <row r="36" spans="1:8" s="10" customFormat="1" ht="16.5" customHeight="1">
      <c r="A36" s="43">
        <v>30</v>
      </c>
      <c r="B36" s="49" t="s">
        <v>5894</v>
      </c>
      <c r="C36" s="82" t="s">
        <v>406</v>
      </c>
      <c r="D36" s="83" t="s">
        <v>181</v>
      </c>
      <c r="E36" s="41" t="s">
        <v>1997</v>
      </c>
      <c r="F36" s="66" t="s">
        <v>2873</v>
      </c>
      <c r="G36" s="667" t="s">
        <v>1</v>
      </c>
      <c r="H36" s="36" t="s">
        <v>266</v>
      </c>
    </row>
    <row r="37" spans="1:8" s="10" customFormat="1" ht="16.5" customHeight="1">
      <c r="A37" s="43">
        <v>31</v>
      </c>
      <c r="B37" s="49" t="s">
        <v>5895</v>
      </c>
      <c r="C37" s="82" t="s">
        <v>180</v>
      </c>
      <c r="D37" s="83" t="s">
        <v>134</v>
      </c>
      <c r="E37" s="41" t="s">
        <v>1997</v>
      </c>
      <c r="F37" s="66" t="s">
        <v>2873</v>
      </c>
      <c r="G37" s="667" t="s">
        <v>1</v>
      </c>
      <c r="H37" s="36" t="s">
        <v>266</v>
      </c>
    </row>
    <row r="38" spans="1:8" s="10" customFormat="1" ht="16.5" customHeight="1">
      <c r="A38" s="43">
        <v>32</v>
      </c>
      <c r="B38" s="49" t="s">
        <v>5896</v>
      </c>
      <c r="C38" s="82" t="s">
        <v>859</v>
      </c>
      <c r="D38" s="83" t="s">
        <v>302</v>
      </c>
      <c r="E38" s="41" t="s">
        <v>1997</v>
      </c>
      <c r="F38" s="66" t="s">
        <v>2873</v>
      </c>
      <c r="G38" s="667" t="s">
        <v>1</v>
      </c>
      <c r="H38" s="36" t="s">
        <v>266</v>
      </c>
    </row>
    <row r="39" spans="1:8" s="10" customFormat="1" ht="16.5" customHeight="1">
      <c r="A39" s="43">
        <v>33</v>
      </c>
      <c r="B39" s="49" t="s">
        <v>5897</v>
      </c>
      <c r="C39" s="82" t="s">
        <v>5898</v>
      </c>
      <c r="D39" s="83" t="s">
        <v>147</v>
      </c>
      <c r="E39" s="41" t="s">
        <v>1997</v>
      </c>
      <c r="F39" s="66" t="s">
        <v>2873</v>
      </c>
      <c r="G39" s="667" t="s">
        <v>1</v>
      </c>
      <c r="H39" s="36" t="s">
        <v>266</v>
      </c>
    </row>
    <row r="40" spans="1:8" s="10" customFormat="1" ht="16.5" customHeight="1">
      <c r="A40" s="43">
        <v>34</v>
      </c>
      <c r="B40" s="49" t="s">
        <v>5899</v>
      </c>
      <c r="C40" s="82" t="s">
        <v>5900</v>
      </c>
      <c r="D40" s="83" t="s">
        <v>60</v>
      </c>
      <c r="E40" s="41" t="s">
        <v>1997</v>
      </c>
      <c r="F40" s="66" t="s">
        <v>2873</v>
      </c>
      <c r="G40" s="667" t="s">
        <v>1</v>
      </c>
      <c r="H40" s="36" t="s">
        <v>266</v>
      </c>
    </row>
    <row r="41" spans="1:8" s="10" customFormat="1" ht="16.5" customHeight="1">
      <c r="A41" s="43">
        <v>35</v>
      </c>
      <c r="B41" s="49" t="s">
        <v>5901</v>
      </c>
      <c r="C41" s="82" t="s">
        <v>5902</v>
      </c>
      <c r="D41" s="83" t="s">
        <v>144</v>
      </c>
      <c r="E41" s="41" t="s">
        <v>1997</v>
      </c>
      <c r="F41" s="66" t="s">
        <v>2873</v>
      </c>
      <c r="G41" s="667" t="s">
        <v>1</v>
      </c>
      <c r="H41" s="36" t="s">
        <v>266</v>
      </c>
    </row>
    <row r="42" spans="1:8" s="10" customFormat="1" ht="16.5" customHeight="1">
      <c r="A42" s="43">
        <v>36</v>
      </c>
      <c r="B42" s="49" t="s">
        <v>5903</v>
      </c>
      <c r="C42" s="82" t="s">
        <v>102</v>
      </c>
      <c r="D42" s="83" t="s">
        <v>81</v>
      </c>
      <c r="E42" s="41" t="s">
        <v>1997</v>
      </c>
      <c r="F42" s="66" t="s">
        <v>2873</v>
      </c>
      <c r="G42" s="667" t="s">
        <v>1</v>
      </c>
      <c r="H42" s="36" t="s">
        <v>266</v>
      </c>
    </row>
    <row r="43" spans="1:8" s="10" customFormat="1" ht="16.5" customHeight="1">
      <c r="A43" s="43">
        <v>37</v>
      </c>
      <c r="B43" s="49" t="s">
        <v>5975</v>
      </c>
      <c r="C43" s="82" t="s">
        <v>156</v>
      </c>
      <c r="D43" s="83" t="s">
        <v>1098</v>
      </c>
      <c r="E43" s="41" t="s">
        <v>2002</v>
      </c>
      <c r="F43" s="66" t="s">
        <v>3393</v>
      </c>
      <c r="G43" s="387" t="s">
        <v>5980</v>
      </c>
      <c r="H43" s="36" t="s">
        <v>266</v>
      </c>
    </row>
    <row r="44" spans="1:8" s="10" customFormat="1" ht="16.5" customHeight="1">
      <c r="A44" s="43">
        <v>38</v>
      </c>
      <c r="B44" s="49" t="s">
        <v>5976</v>
      </c>
      <c r="C44" s="82" t="s">
        <v>3182</v>
      </c>
      <c r="D44" s="83" t="s">
        <v>133</v>
      </c>
      <c r="E44" s="41" t="s">
        <v>2002</v>
      </c>
      <c r="F44" s="66" t="s">
        <v>3393</v>
      </c>
      <c r="G44" s="667" t="s">
        <v>1</v>
      </c>
      <c r="H44" s="36" t="s">
        <v>266</v>
      </c>
    </row>
    <row r="45" spans="1:8" s="10" customFormat="1" ht="16.5" customHeight="1">
      <c r="A45" s="43">
        <v>39</v>
      </c>
      <c r="B45" s="49" t="s">
        <v>5977</v>
      </c>
      <c r="C45" s="82" t="s">
        <v>5978</v>
      </c>
      <c r="D45" s="83" t="s">
        <v>5979</v>
      </c>
      <c r="E45" s="41" t="s">
        <v>2002</v>
      </c>
      <c r="F45" s="66" t="s">
        <v>3393</v>
      </c>
      <c r="G45" s="667" t="s">
        <v>1</v>
      </c>
      <c r="H45" s="36" t="s">
        <v>266</v>
      </c>
    </row>
    <row r="46" spans="1:8" s="10" customFormat="1" ht="16.5" customHeight="1">
      <c r="A46" s="43">
        <v>40</v>
      </c>
      <c r="B46" s="86" t="s">
        <v>5981</v>
      </c>
      <c r="C46" s="336" t="s">
        <v>5982</v>
      </c>
      <c r="D46" s="337" t="s">
        <v>11</v>
      </c>
      <c r="E46" s="92" t="s">
        <v>1254</v>
      </c>
      <c r="F46" s="66" t="s">
        <v>2873</v>
      </c>
      <c r="G46" s="667" t="s">
        <v>1</v>
      </c>
      <c r="H46" s="36" t="s">
        <v>267</v>
      </c>
    </row>
    <row r="47" spans="1:8" s="10" customFormat="1" ht="16.5" customHeight="1">
      <c r="A47" s="43">
        <v>41</v>
      </c>
      <c r="B47" s="86" t="s">
        <v>5983</v>
      </c>
      <c r="C47" s="336" t="s">
        <v>78</v>
      </c>
      <c r="D47" s="337" t="s">
        <v>174</v>
      </c>
      <c r="E47" s="92" t="s">
        <v>1254</v>
      </c>
      <c r="F47" s="66" t="s">
        <v>2873</v>
      </c>
      <c r="G47" s="667" t="s">
        <v>1</v>
      </c>
      <c r="H47" s="36" t="s">
        <v>267</v>
      </c>
    </row>
    <row r="48" spans="1:8" s="10" customFormat="1" ht="16.5" customHeight="1">
      <c r="A48" s="43">
        <v>42</v>
      </c>
      <c r="B48" s="86" t="s">
        <v>5984</v>
      </c>
      <c r="C48" s="336" t="s">
        <v>36</v>
      </c>
      <c r="D48" s="337" t="s">
        <v>186</v>
      </c>
      <c r="E48" s="92" t="s">
        <v>1254</v>
      </c>
      <c r="F48" s="66" t="s">
        <v>2873</v>
      </c>
      <c r="G48" s="387" t="s">
        <v>5985</v>
      </c>
      <c r="H48" s="36" t="s">
        <v>267</v>
      </c>
    </row>
    <row r="49" spans="1:8" s="10" customFormat="1" ht="16.5" customHeight="1">
      <c r="A49" s="43">
        <v>43</v>
      </c>
      <c r="B49" s="86" t="s">
        <v>5986</v>
      </c>
      <c r="C49" s="229" t="s">
        <v>1530</v>
      </c>
      <c r="D49" s="230" t="s">
        <v>11</v>
      </c>
      <c r="E49" s="92" t="s">
        <v>2172</v>
      </c>
      <c r="F49" s="66" t="s">
        <v>2873</v>
      </c>
      <c r="G49" s="387" t="s">
        <v>5980</v>
      </c>
      <c r="H49" s="36" t="s">
        <v>267</v>
      </c>
    </row>
    <row r="50" spans="1:8" s="10" customFormat="1" ht="16.5" customHeight="1">
      <c r="A50" s="43">
        <v>44</v>
      </c>
      <c r="B50" s="86" t="s">
        <v>5987</v>
      </c>
      <c r="C50" s="229" t="s">
        <v>5988</v>
      </c>
      <c r="D50" s="230" t="s">
        <v>5989</v>
      </c>
      <c r="E50" s="92" t="s">
        <v>2172</v>
      </c>
      <c r="F50" s="66" t="s">
        <v>2873</v>
      </c>
      <c r="G50" s="387" t="s">
        <v>5985</v>
      </c>
      <c r="H50" s="36" t="s">
        <v>267</v>
      </c>
    </row>
    <row r="51" spans="1:8" s="10" customFormat="1" ht="16.5" customHeight="1">
      <c r="A51" s="43">
        <v>45</v>
      </c>
      <c r="B51" s="86" t="s">
        <v>5990</v>
      </c>
      <c r="C51" s="229" t="s">
        <v>5991</v>
      </c>
      <c r="D51" s="230" t="s">
        <v>1257</v>
      </c>
      <c r="E51" s="92" t="s">
        <v>2172</v>
      </c>
      <c r="F51" s="66" t="s">
        <v>2873</v>
      </c>
      <c r="G51" s="387" t="s">
        <v>6000</v>
      </c>
      <c r="H51" s="36" t="s">
        <v>267</v>
      </c>
    </row>
    <row r="52" spans="1:8" s="10" customFormat="1" ht="16.5" customHeight="1">
      <c r="A52" s="43">
        <v>46</v>
      </c>
      <c r="B52" s="86" t="s">
        <v>5992</v>
      </c>
      <c r="C52" s="229" t="s">
        <v>5993</v>
      </c>
      <c r="D52" s="230" t="s">
        <v>86</v>
      </c>
      <c r="E52" s="92" t="s">
        <v>2172</v>
      </c>
      <c r="F52" s="66" t="s">
        <v>5999</v>
      </c>
      <c r="G52" s="387" t="s">
        <v>5985</v>
      </c>
      <c r="H52" s="36" t="s">
        <v>267</v>
      </c>
    </row>
    <row r="53" spans="1:8" s="10" customFormat="1" ht="16.5" customHeight="1">
      <c r="A53" s="43">
        <v>47</v>
      </c>
      <c r="B53" s="86" t="s">
        <v>5994</v>
      </c>
      <c r="C53" s="229" t="s">
        <v>185</v>
      </c>
      <c r="D53" s="230" t="s">
        <v>186</v>
      </c>
      <c r="E53" s="92" t="s">
        <v>2172</v>
      </c>
      <c r="F53" s="66" t="s">
        <v>2873</v>
      </c>
      <c r="G53" s="387" t="s">
        <v>5980</v>
      </c>
      <c r="H53" s="36" t="s">
        <v>267</v>
      </c>
    </row>
    <row r="54" spans="1:8" s="10" customFormat="1" ht="16.5" customHeight="1">
      <c r="A54" s="43">
        <v>48</v>
      </c>
      <c r="B54" s="86" t="s">
        <v>5995</v>
      </c>
      <c r="C54" s="229" t="s">
        <v>5996</v>
      </c>
      <c r="D54" s="230" t="s">
        <v>302</v>
      </c>
      <c r="E54" s="92" t="s">
        <v>2172</v>
      </c>
      <c r="F54" s="66" t="s">
        <v>2873</v>
      </c>
      <c r="G54" s="387" t="s">
        <v>6000</v>
      </c>
      <c r="H54" s="36" t="s">
        <v>267</v>
      </c>
    </row>
    <row r="55" spans="1:8" s="10" customFormat="1" ht="16.5" customHeight="1">
      <c r="A55" s="43">
        <v>49</v>
      </c>
      <c r="B55" s="86" t="s">
        <v>5997</v>
      </c>
      <c r="C55" s="229" t="s">
        <v>180</v>
      </c>
      <c r="D55" s="230" t="s">
        <v>81</v>
      </c>
      <c r="E55" s="92" t="s">
        <v>2172</v>
      </c>
      <c r="F55" s="66" t="s">
        <v>2873</v>
      </c>
      <c r="G55" s="387" t="s">
        <v>5985</v>
      </c>
      <c r="H55" s="36" t="s">
        <v>267</v>
      </c>
    </row>
    <row r="56" spans="1:8" s="10" customFormat="1" ht="16.5" customHeight="1">
      <c r="A56" s="43">
        <v>50</v>
      </c>
      <c r="B56" s="86" t="s">
        <v>5998</v>
      </c>
      <c r="C56" s="229" t="s">
        <v>4940</v>
      </c>
      <c r="D56" s="230" t="s">
        <v>45</v>
      </c>
      <c r="E56" s="92" t="s">
        <v>2172</v>
      </c>
      <c r="F56" s="66" t="s">
        <v>2873</v>
      </c>
      <c r="G56" s="387" t="s">
        <v>6000</v>
      </c>
      <c r="H56" s="36" t="s">
        <v>267</v>
      </c>
    </row>
    <row r="57" spans="1:8" s="10" customFormat="1" ht="16.5" customHeight="1">
      <c r="A57" s="43">
        <v>51</v>
      </c>
      <c r="B57" s="49" t="s">
        <v>6204</v>
      </c>
      <c r="C57" s="231" t="s">
        <v>2255</v>
      </c>
      <c r="D57" s="232" t="s">
        <v>2809</v>
      </c>
      <c r="E57" s="41" t="s">
        <v>2175</v>
      </c>
      <c r="F57" s="66" t="s">
        <v>3393</v>
      </c>
      <c r="G57" s="387" t="s">
        <v>6212</v>
      </c>
      <c r="H57" s="36" t="s">
        <v>285</v>
      </c>
    </row>
    <row r="58" spans="1:8" s="10" customFormat="1" ht="16.5" customHeight="1">
      <c r="A58" s="43">
        <v>52</v>
      </c>
      <c r="B58" s="49" t="s">
        <v>6205</v>
      </c>
      <c r="C58" s="231" t="s">
        <v>6206</v>
      </c>
      <c r="D58" s="232" t="s">
        <v>108</v>
      </c>
      <c r="E58" s="41" t="s">
        <v>2175</v>
      </c>
      <c r="F58" s="66" t="s">
        <v>3393</v>
      </c>
      <c r="G58" s="387" t="s">
        <v>6213</v>
      </c>
      <c r="H58" s="36" t="s">
        <v>285</v>
      </c>
    </row>
    <row r="59" spans="1:8" s="10" customFormat="1" ht="16.5" customHeight="1">
      <c r="A59" s="43">
        <v>53</v>
      </c>
      <c r="B59" s="49" t="s">
        <v>6207</v>
      </c>
      <c r="C59" s="231" t="s">
        <v>4583</v>
      </c>
      <c r="D59" s="232" t="s">
        <v>186</v>
      </c>
      <c r="E59" s="41" t="s">
        <v>2175</v>
      </c>
      <c r="F59" s="66" t="s">
        <v>3393</v>
      </c>
      <c r="G59" s="667" t="s">
        <v>1</v>
      </c>
      <c r="H59" s="36" t="s">
        <v>285</v>
      </c>
    </row>
    <row r="60" spans="1:8" s="10" customFormat="1" ht="16.5" customHeight="1">
      <c r="A60" s="43">
        <v>54</v>
      </c>
      <c r="B60" s="49" t="s">
        <v>6209</v>
      </c>
      <c r="C60" s="231" t="s">
        <v>178</v>
      </c>
      <c r="D60" s="232" t="s">
        <v>6210</v>
      </c>
      <c r="E60" s="41" t="s">
        <v>2175</v>
      </c>
      <c r="F60" s="66" t="s">
        <v>3393</v>
      </c>
      <c r="G60" s="387" t="s">
        <v>6214</v>
      </c>
      <c r="H60" s="36" t="s">
        <v>285</v>
      </c>
    </row>
    <row r="61" spans="1:8" s="10" customFormat="1" ht="16.5" customHeight="1">
      <c r="A61" s="43">
        <v>55</v>
      </c>
      <c r="B61" s="49" t="s">
        <v>6211</v>
      </c>
      <c r="C61" s="231" t="s">
        <v>6022</v>
      </c>
      <c r="D61" s="232" t="s">
        <v>79</v>
      </c>
      <c r="E61" s="41" t="s">
        <v>2175</v>
      </c>
      <c r="F61" s="66" t="s">
        <v>3393</v>
      </c>
      <c r="G61" s="387" t="s">
        <v>6213</v>
      </c>
      <c r="H61" s="36" t="s">
        <v>285</v>
      </c>
    </row>
    <row r="62" spans="1:8" s="10" customFormat="1" ht="16.5" customHeight="1">
      <c r="A62" s="43">
        <v>56</v>
      </c>
      <c r="B62" s="49" t="s">
        <v>6208</v>
      </c>
      <c r="C62" s="231" t="s">
        <v>2448</v>
      </c>
      <c r="D62" s="232" t="s">
        <v>1433</v>
      </c>
      <c r="E62" s="41" t="s">
        <v>2175</v>
      </c>
      <c r="F62" s="66" t="s">
        <v>3393</v>
      </c>
      <c r="G62" s="667" t="s">
        <v>1</v>
      </c>
      <c r="H62" s="36" t="s">
        <v>285</v>
      </c>
    </row>
    <row r="63" spans="1:8" s="10" customFormat="1" ht="16.5" customHeight="1">
      <c r="A63" s="43">
        <v>57</v>
      </c>
      <c r="B63" s="49" t="s">
        <v>6215</v>
      </c>
      <c r="C63" s="231" t="s">
        <v>6216</v>
      </c>
      <c r="D63" s="232" t="s">
        <v>135</v>
      </c>
      <c r="E63" s="41" t="s">
        <v>1154</v>
      </c>
      <c r="F63" s="66" t="s">
        <v>3909</v>
      </c>
      <c r="G63" s="667" t="s">
        <v>1</v>
      </c>
      <c r="H63" s="36" t="s">
        <v>273</v>
      </c>
    </row>
    <row r="64" spans="1:8" s="10" customFormat="1" ht="16.5" customHeight="1">
      <c r="A64" s="43">
        <v>58</v>
      </c>
      <c r="B64" s="49" t="s">
        <v>6217</v>
      </c>
      <c r="C64" s="231" t="s">
        <v>6218</v>
      </c>
      <c r="D64" s="232" t="s">
        <v>138</v>
      </c>
      <c r="E64" s="41" t="s">
        <v>1154</v>
      </c>
      <c r="F64" s="66" t="s">
        <v>3909</v>
      </c>
      <c r="G64" s="667" t="s">
        <v>1</v>
      </c>
      <c r="H64" s="36" t="s">
        <v>273</v>
      </c>
    </row>
    <row r="65" spans="1:8" s="10" customFormat="1" ht="16.5" customHeight="1">
      <c r="A65" s="43">
        <v>59</v>
      </c>
      <c r="B65" s="49" t="s">
        <v>6219</v>
      </c>
      <c r="C65" s="231" t="s">
        <v>2238</v>
      </c>
      <c r="D65" s="232" t="s">
        <v>194</v>
      </c>
      <c r="E65" s="41" t="s">
        <v>1154</v>
      </c>
      <c r="F65" s="66" t="s">
        <v>3909</v>
      </c>
      <c r="G65" s="667" t="s">
        <v>1</v>
      </c>
      <c r="H65" s="36" t="s">
        <v>273</v>
      </c>
    </row>
    <row r="66" spans="1:8" s="10" customFormat="1" ht="16.5" customHeight="1">
      <c r="A66" s="43">
        <v>60</v>
      </c>
      <c r="B66" s="49" t="s">
        <v>6220</v>
      </c>
      <c r="C66" s="231" t="s">
        <v>2262</v>
      </c>
      <c r="D66" s="232" t="s">
        <v>194</v>
      </c>
      <c r="E66" s="41" t="s">
        <v>1154</v>
      </c>
      <c r="F66" s="66" t="s">
        <v>3909</v>
      </c>
      <c r="G66" s="667" t="s">
        <v>1</v>
      </c>
      <c r="H66" s="36" t="s">
        <v>273</v>
      </c>
    </row>
    <row r="67" spans="1:8" s="10" customFormat="1" ht="16.5" customHeight="1">
      <c r="A67" s="43">
        <v>61</v>
      </c>
      <c r="B67" s="49" t="s">
        <v>6221</v>
      </c>
      <c r="C67" s="231" t="s">
        <v>5480</v>
      </c>
      <c r="D67" s="232" t="s">
        <v>13</v>
      </c>
      <c r="E67" s="41" t="s">
        <v>1155</v>
      </c>
      <c r="F67" s="66" t="s">
        <v>6222</v>
      </c>
      <c r="G67" s="387" t="s">
        <v>5980</v>
      </c>
      <c r="H67" s="36" t="s">
        <v>273</v>
      </c>
    </row>
    <row r="68" spans="1:8" s="10" customFormat="1" ht="16.5" customHeight="1">
      <c r="A68" s="43">
        <v>62</v>
      </c>
      <c r="B68" s="49" t="s">
        <v>6151</v>
      </c>
      <c r="C68" s="231" t="s">
        <v>6152</v>
      </c>
      <c r="D68" s="232" t="s">
        <v>46</v>
      </c>
      <c r="E68" s="41" t="s">
        <v>4046</v>
      </c>
      <c r="F68" s="66" t="s">
        <v>6100</v>
      </c>
      <c r="G68" s="387" t="s">
        <v>6153</v>
      </c>
      <c r="H68" s="36" t="s">
        <v>265</v>
      </c>
    </row>
    <row r="69" spans="1:8" s="10" customFormat="1" ht="16.5" customHeight="1">
      <c r="A69" s="43">
        <v>63</v>
      </c>
      <c r="B69" s="49" t="s">
        <v>6097</v>
      </c>
      <c r="C69" s="231" t="s">
        <v>321</v>
      </c>
      <c r="D69" s="232" t="s">
        <v>134</v>
      </c>
      <c r="E69" s="41" t="s">
        <v>4046</v>
      </c>
      <c r="F69" s="66" t="s">
        <v>6100</v>
      </c>
      <c r="G69" s="387" t="s">
        <v>6101</v>
      </c>
      <c r="H69" s="36" t="s">
        <v>265</v>
      </c>
    </row>
    <row r="70" spans="1:8" s="10" customFormat="1" ht="16.5" customHeight="1">
      <c r="A70" s="43">
        <v>64</v>
      </c>
      <c r="B70" s="49" t="s">
        <v>6154</v>
      </c>
      <c r="C70" s="231" t="s">
        <v>2633</v>
      </c>
      <c r="D70" s="232" t="s">
        <v>149</v>
      </c>
      <c r="E70" s="41" t="s">
        <v>4046</v>
      </c>
      <c r="F70" s="66" t="s">
        <v>6100</v>
      </c>
      <c r="G70" s="387" t="s">
        <v>6155</v>
      </c>
      <c r="H70" s="36" t="s">
        <v>265</v>
      </c>
    </row>
    <row r="71" spans="1:8" s="10" customFormat="1" ht="16.5" customHeight="1">
      <c r="A71" s="43">
        <v>65</v>
      </c>
      <c r="B71" s="49" t="s">
        <v>6098</v>
      </c>
      <c r="C71" s="231" t="s">
        <v>6099</v>
      </c>
      <c r="D71" s="232" t="s">
        <v>149</v>
      </c>
      <c r="E71" s="41" t="s">
        <v>4046</v>
      </c>
      <c r="F71" s="66" t="s">
        <v>6100</v>
      </c>
      <c r="G71" s="387" t="s">
        <v>6102</v>
      </c>
      <c r="H71" s="36" t="s">
        <v>265</v>
      </c>
    </row>
    <row r="72" spans="1:8" s="10" customFormat="1" ht="16.5" customHeight="1">
      <c r="A72" s="43">
        <v>66</v>
      </c>
      <c r="B72" s="49" t="s">
        <v>6223</v>
      </c>
      <c r="C72" s="231" t="s">
        <v>1828</v>
      </c>
      <c r="D72" s="232" t="s">
        <v>152</v>
      </c>
      <c r="E72" s="41" t="s">
        <v>3937</v>
      </c>
      <c r="F72" s="66" t="s">
        <v>6226</v>
      </c>
      <c r="G72" s="387" t="s">
        <v>1693</v>
      </c>
      <c r="H72" s="36" t="s">
        <v>1264</v>
      </c>
    </row>
    <row r="73" spans="1:8" s="10" customFormat="1" ht="16.5" customHeight="1">
      <c r="A73" s="43">
        <v>67</v>
      </c>
      <c r="B73" s="49" t="s">
        <v>6224</v>
      </c>
      <c r="C73" s="231" t="s">
        <v>847</v>
      </c>
      <c r="D73" s="232" t="s">
        <v>152</v>
      </c>
      <c r="E73" s="41" t="s">
        <v>3937</v>
      </c>
      <c r="F73" s="66" t="s">
        <v>6226</v>
      </c>
      <c r="G73" s="667" t="s">
        <v>1</v>
      </c>
      <c r="H73" s="36" t="s">
        <v>1264</v>
      </c>
    </row>
    <row r="74" spans="1:8" s="10" customFormat="1" ht="16.5" customHeight="1">
      <c r="A74" s="43">
        <v>68</v>
      </c>
      <c r="B74" s="49" t="s">
        <v>6225</v>
      </c>
      <c r="C74" s="231" t="s">
        <v>1718</v>
      </c>
      <c r="D74" s="232" t="s">
        <v>168</v>
      </c>
      <c r="E74" s="41" t="s">
        <v>3937</v>
      </c>
      <c r="F74" s="66" t="s">
        <v>6226</v>
      </c>
      <c r="G74" s="667" t="s">
        <v>1</v>
      </c>
      <c r="H74" s="36" t="s">
        <v>1264</v>
      </c>
    </row>
    <row r="75" spans="1:8" s="10" customFormat="1" ht="16.5" customHeight="1">
      <c r="A75" s="43">
        <v>69</v>
      </c>
      <c r="B75" s="49" t="s">
        <v>6156</v>
      </c>
      <c r="C75" s="231" t="s">
        <v>1530</v>
      </c>
      <c r="D75" s="232" t="s">
        <v>137</v>
      </c>
      <c r="E75" s="41" t="s">
        <v>1726</v>
      </c>
      <c r="F75" s="66" t="s">
        <v>6164</v>
      </c>
      <c r="G75" s="387" t="s">
        <v>3106</v>
      </c>
      <c r="H75" s="36" t="s">
        <v>1264</v>
      </c>
    </row>
    <row r="76" spans="1:8" s="10" customFormat="1" ht="16.5" customHeight="1">
      <c r="A76" s="43">
        <v>70</v>
      </c>
      <c r="B76" s="86" t="s">
        <v>6157</v>
      </c>
      <c r="C76" s="229" t="s">
        <v>6158</v>
      </c>
      <c r="D76" s="230" t="s">
        <v>108</v>
      </c>
      <c r="E76" s="41" t="s">
        <v>1726</v>
      </c>
      <c r="F76" s="66" t="s">
        <v>5475</v>
      </c>
      <c r="G76" s="667" t="s">
        <v>1</v>
      </c>
      <c r="H76" s="36" t="s">
        <v>1264</v>
      </c>
    </row>
    <row r="77" spans="1:8" s="10" customFormat="1" ht="16.5" customHeight="1">
      <c r="A77" s="43">
        <v>71</v>
      </c>
      <c r="B77" s="49" t="s">
        <v>6159</v>
      </c>
      <c r="C77" s="231" t="s">
        <v>6160</v>
      </c>
      <c r="D77" s="232" t="s">
        <v>155</v>
      </c>
      <c r="E77" s="41" t="s">
        <v>1726</v>
      </c>
      <c r="F77" s="66" t="s">
        <v>5438</v>
      </c>
      <c r="G77" s="667" t="s">
        <v>1</v>
      </c>
      <c r="H77" s="36" t="s">
        <v>1264</v>
      </c>
    </row>
    <row r="78" spans="1:8" s="10" customFormat="1" ht="16.5" customHeight="1">
      <c r="A78" s="43">
        <v>72</v>
      </c>
      <c r="B78" s="49" t="s">
        <v>6161</v>
      </c>
      <c r="C78" s="231" t="s">
        <v>180</v>
      </c>
      <c r="D78" s="232" t="s">
        <v>134</v>
      </c>
      <c r="E78" s="41" t="s">
        <v>1726</v>
      </c>
      <c r="F78" s="66" t="s">
        <v>5475</v>
      </c>
      <c r="G78" s="667" t="s">
        <v>1</v>
      </c>
      <c r="H78" s="36" t="s">
        <v>1264</v>
      </c>
    </row>
    <row r="79" spans="1:8" s="10" customFormat="1" ht="16.5" customHeight="1">
      <c r="A79" s="43">
        <v>73</v>
      </c>
      <c r="B79" s="86" t="s">
        <v>6162</v>
      </c>
      <c r="C79" s="229" t="s">
        <v>6163</v>
      </c>
      <c r="D79" s="230" t="s">
        <v>13</v>
      </c>
      <c r="E79" s="41" t="s">
        <v>1726</v>
      </c>
      <c r="F79" s="66" t="s">
        <v>5407</v>
      </c>
      <c r="G79" s="667" t="s">
        <v>1</v>
      </c>
      <c r="H79" s="36" t="s">
        <v>1264</v>
      </c>
    </row>
    <row r="80" spans="1:8" s="10" customFormat="1" ht="16.5" customHeight="1">
      <c r="A80" s="43">
        <v>74</v>
      </c>
      <c r="B80" s="49" t="s">
        <v>6165</v>
      </c>
      <c r="C80" s="231" t="s">
        <v>6166</v>
      </c>
      <c r="D80" s="232" t="s">
        <v>63</v>
      </c>
      <c r="E80" s="41" t="s">
        <v>4026</v>
      </c>
      <c r="F80" s="66" t="s">
        <v>3800</v>
      </c>
      <c r="G80" s="667" t="s">
        <v>1</v>
      </c>
      <c r="H80" s="36" t="s">
        <v>269</v>
      </c>
    </row>
    <row r="81" spans="1:8" s="10" customFormat="1" ht="16.5" customHeight="1">
      <c r="A81" s="43">
        <v>75</v>
      </c>
      <c r="B81" s="49" t="s">
        <v>6167</v>
      </c>
      <c r="C81" s="231" t="s">
        <v>398</v>
      </c>
      <c r="D81" s="232" t="s">
        <v>56</v>
      </c>
      <c r="E81" s="41" t="s">
        <v>5122</v>
      </c>
      <c r="F81" s="66" t="s">
        <v>3393</v>
      </c>
      <c r="G81" s="387" t="s">
        <v>2956</v>
      </c>
      <c r="H81" s="36" t="s">
        <v>266</v>
      </c>
    </row>
    <row r="82" spans="1:8" s="10" customFormat="1" ht="16.5" customHeight="1">
      <c r="A82" s="43">
        <v>76</v>
      </c>
      <c r="B82" s="49" t="s">
        <v>6103</v>
      </c>
      <c r="C82" s="231" t="s">
        <v>6104</v>
      </c>
      <c r="D82" s="232" t="s">
        <v>70</v>
      </c>
      <c r="E82" s="41" t="s">
        <v>5122</v>
      </c>
      <c r="F82" s="66" t="s">
        <v>3393</v>
      </c>
      <c r="G82" s="387" t="s">
        <v>6105</v>
      </c>
      <c r="H82" s="36" t="s">
        <v>266</v>
      </c>
    </row>
    <row r="83" spans="1:8" s="10" customFormat="1" ht="16.5" customHeight="1">
      <c r="A83" s="43">
        <v>77</v>
      </c>
      <c r="B83" s="86" t="s">
        <v>6168</v>
      </c>
      <c r="C83" s="229" t="s">
        <v>332</v>
      </c>
      <c r="D83" s="230" t="s">
        <v>153</v>
      </c>
      <c r="E83" s="41" t="s">
        <v>5122</v>
      </c>
      <c r="F83" s="66" t="s">
        <v>3393</v>
      </c>
      <c r="G83" s="387" t="s">
        <v>1578</v>
      </c>
      <c r="H83" s="36" t="s">
        <v>266</v>
      </c>
    </row>
    <row r="84" spans="1:8" s="10" customFormat="1" ht="17.100000000000001" customHeight="1">
      <c r="A84" s="43">
        <v>78</v>
      </c>
      <c r="B84" s="49" t="s">
        <v>6169</v>
      </c>
      <c r="C84" s="231" t="s">
        <v>381</v>
      </c>
      <c r="D84" s="232" t="s">
        <v>137</v>
      </c>
      <c r="E84" s="41" t="s">
        <v>5122</v>
      </c>
      <c r="F84" s="66" t="s">
        <v>3393</v>
      </c>
      <c r="G84" s="667" t="s">
        <v>1</v>
      </c>
      <c r="H84" s="36" t="s">
        <v>266</v>
      </c>
    </row>
    <row r="85" spans="1:8" s="10" customFormat="1" ht="17.100000000000001" customHeight="1">
      <c r="A85" s="43">
        <v>79</v>
      </c>
      <c r="B85" s="49" t="s">
        <v>6170</v>
      </c>
      <c r="C85" s="231" t="s">
        <v>54</v>
      </c>
      <c r="D85" s="232" t="s">
        <v>107</v>
      </c>
      <c r="E85" s="41" t="s">
        <v>5122</v>
      </c>
      <c r="F85" s="66" t="s">
        <v>3393</v>
      </c>
      <c r="G85" s="667" t="s">
        <v>1</v>
      </c>
      <c r="H85" s="36" t="s">
        <v>266</v>
      </c>
    </row>
    <row r="86" spans="1:8" s="10" customFormat="1" ht="17.100000000000001" customHeight="1">
      <c r="A86" s="43">
        <v>80</v>
      </c>
      <c r="B86" s="49" t="s">
        <v>6171</v>
      </c>
      <c r="C86" s="231" t="s">
        <v>436</v>
      </c>
      <c r="D86" s="232" t="s">
        <v>155</v>
      </c>
      <c r="E86" s="41" t="s">
        <v>5122</v>
      </c>
      <c r="F86" s="66" t="s">
        <v>3393</v>
      </c>
      <c r="G86" s="667" t="s">
        <v>1</v>
      </c>
      <c r="H86" s="36" t="s">
        <v>266</v>
      </c>
    </row>
    <row r="87" spans="1:8" s="10" customFormat="1" ht="17.100000000000001" customHeight="1">
      <c r="A87" s="43">
        <v>81</v>
      </c>
      <c r="B87" s="49" t="s">
        <v>6172</v>
      </c>
      <c r="C87" s="231" t="s">
        <v>3421</v>
      </c>
      <c r="D87" s="232" t="s">
        <v>75</v>
      </c>
      <c r="E87" s="41" t="s">
        <v>5122</v>
      </c>
      <c r="F87" s="66" t="s">
        <v>3393</v>
      </c>
      <c r="G87" s="667" t="s">
        <v>1</v>
      </c>
      <c r="H87" s="36" t="s">
        <v>266</v>
      </c>
    </row>
    <row r="88" spans="1:8" s="10" customFormat="1" ht="17.100000000000001" customHeight="1">
      <c r="A88" s="43">
        <v>82</v>
      </c>
      <c r="B88" s="86" t="s">
        <v>6173</v>
      </c>
      <c r="C88" s="229" t="s">
        <v>6174</v>
      </c>
      <c r="D88" s="230" t="s">
        <v>69</v>
      </c>
      <c r="E88" s="41" t="s">
        <v>5122</v>
      </c>
      <c r="F88" s="66" t="s">
        <v>3393</v>
      </c>
      <c r="G88" s="667" t="s">
        <v>1</v>
      </c>
      <c r="H88" s="36" t="s">
        <v>266</v>
      </c>
    </row>
    <row r="89" spans="1:8" s="10" customFormat="1" ht="17.100000000000001" customHeight="1">
      <c r="A89" s="43">
        <v>83</v>
      </c>
      <c r="B89" s="49" t="s">
        <v>6175</v>
      </c>
      <c r="C89" s="231" t="s">
        <v>6176</v>
      </c>
      <c r="D89" s="232" t="s">
        <v>394</v>
      </c>
      <c r="E89" s="41" t="s">
        <v>1152</v>
      </c>
      <c r="F89" s="66" t="s">
        <v>3393</v>
      </c>
      <c r="G89" s="387" t="s">
        <v>6179</v>
      </c>
      <c r="H89" s="36" t="s">
        <v>266</v>
      </c>
    </row>
    <row r="90" spans="1:8" s="10" customFormat="1" ht="17.100000000000001" customHeight="1">
      <c r="A90" s="43">
        <v>84</v>
      </c>
      <c r="B90" s="49" t="s">
        <v>6177</v>
      </c>
      <c r="C90" s="231" t="s">
        <v>6178</v>
      </c>
      <c r="D90" s="232" t="s">
        <v>77</v>
      </c>
      <c r="E90" s="41" t="s">
        <v>1152</v>
      </c>
      <c r="F90" s="66" t="s">
        <v>3393</v>
      </c>
      <c r="G90" s="387" t="s">
        <v>6180</v>
      </c>
      <c r="H90" s="36" t="s">
        <v>266</v>
      </c>
    </row>
    <row r="91" spans="1:8" s="10" customFormat="1" ht="17.100000000000001" customHeight="1">
      <c r="A91" s="43">
        <v>85</v>
      </c>
      <c r="B91" s="49" t="s">
        <v>6181</v>
      </c>
      <c r="C91" s="231" t="s">
        <v>176</v>
      </c>
      <c r="D91" s="232" t="s">
        <v>132</v>
      </c>
      <c r="E91" s="41" t="s">
        <v>3799</v>
      </c>
      <c r="F91" s="66" t="s">
        <v>6182</v>
      </c>
      <c r="G91" s="387" t="s">
        <v>6183</v>
      </c>
      <c r="H91" s="36" t="s">
        <v>266</v>
      </c>
    </row>
    <row r="92" spans="1:8" s="10" customFormat="1" ht="17.100000000000001" customHeight="1">
      <c r="A92" s="43">
        <v>86</v>
      </c>
      <c r="B92" s="49" t="s">
        <v>6001</v>
      </c>
      <c r="C92" s="231" t="s">
        <v>6002</v>
      </c>
      <c r="D92" s="232" t="s">
        <v>2809</v>
      </c>
      <c r="E92" s="41" t="s">
        <v>1153</v>
      </c>
      <c r="F92" s="66" t="s">
        <v>3393</v>
      </c>
      <c r="G92" s="387" t="s">
        <v>5980</v>
      </c>
      <c r="H92" s="36" t="s">
        <v>267</v>
      </c>
    </row>
    <row r="93" spans="1:8" s="105" customFormat="1" ht="20.100000000000001" customHeight="1">
      <c r="A93" s="43"/>
      <c r="B93" s="739" t="s">
        <v>3</v>
      </c>
      <c r="C93" s="740"/>
      <c r="D93" s="121">
        <f>A112</f>
        <v>19</v>
      </c>
      <c r="E93" s="188"/>
      <c r="F93" s="66"/>
      <c r="G93" s="52"/>
      <c r="H93" s="183"/>
    </row>
    <row r="94" spans="1:8" s="105" customFormat="1" ht="18" customHeight="1">
      <c r="A94" s="43">
        <v>1</v>
      </c>
      <c r="B94" s="49" t="s">
        <v>6228</v>
      </c>
      <c r="C94" s="82" t="s">
        <v>6229</v>
      </c>
      <c r="D94" s="83" t="s">
        <v>132</v>
      </c>
      <c r="E94" s="41" t="s">
        <v>4061</v>
      </c>
      <c r="F94" s="66" t="s">
        <v>2873</v>
      </c>
      <c r="G94" s="479"/>
      <c r="H94" s="36" t="s">
        <v>264</v>
      </c>
    </row>
    <row r="95" spans="1:8" s="105" customFormat="1" ht="18" customHeight="1">
      <c r="A95" s="43">
        <v>2</v>
      </c>
      <c r="B95" s="49" t="s">
        <v>6230</v>
      </c>
      <c r="C95" s="82" t="s">
        <v>423</v>
      </c>
      <c r="D95" s="83" t="s">
        <v>70</v>
      </c>
      <c r="E95" s="41" t="s">
        <v>4061</v>
      </c>
      <c r="F95" s="66" t="s">
        <v>2873</v>
      </c>
      <c r="G95" s="479"/>
      <c r="H95" s="36" t="s">
        <v>264</v>
      </c>
    </row>
    <row r="96" spans="1:8" s="105" customFormat="1" ht="18" customHeight="1">
      <c r="A96" s="43">
        <v>3</v>
      </c>
      <c r="B96" s="49" t="s">
        <v>6231</v>
      </c>
      <c r="C96" s="82" t="s">
        <v>6232</v>
      </c>
      <c r="D96" s="83" t="s">
        <v>433</v>
      </c>
      <c r="E96" s="41" t="s">
        <v>4061</v>
      </c>
      <c r="F96" s="66" t="s">
        <v>2873</v>
      </c>
      <c r="G96" s="479"/>
      <c r="H96" s="36" t="s">
        <v>264</v>
      </c>
    </row>
    <row r="97" spans="1:8" s="105" customFormat="1" ht="18" customHeight="1">
      <c r="A97" s="43">
        <v>4</v>
      </c>
      <c r="B97" s="49" t="s">
        <v>6233</v>
      </c>
      <c r="C97" s="82" t="s">
        <v>6234</v>
      </c>
      <c r="D97" s="83" t="s">
        <v>133</v>
      </c>
      <c r="E97" s="41" t="s">
        <v>4061</v>
      </c>
      <c r="F97" s="66" t="s">
        <v>2873</v>
      </c>
      <c r="G97" s="479"/>
      <c r="H97" s="36" t="s">
        <v>264</v>
      </c>
    </row>
    <row r="98" spans="1:8" s="105" customFormat="1" ht="18" customHeight="1">
      <c r="A98" s="43">
        <v>5</v>
      </c>
      <c r="B98" s="49" t="s">
        <v>6235</v>
      </c>
      <c r="C98" s="82" t="s">
        <v>6236</v>
      </c>
      <c r="D98" s="83" t="s">
        <v>41</v>
      </c>
      <c r="E98" s="41" t="s">
        <v>4061</v>
      </c>
      <c r="F98" s="66" t="s">
        <v>2873</v>
      </c>
      <c r="G98" s="479"/>
      <c r="H98" s="36" t="s">
        <v>264</v>
      </c>
    </row>
    <row r="99" spans="1:8" s="105" customFormat="1" ht="18" customHeight="1">
      <c r="A99" s="43">
        <v>6</v>
      </c>
      <c r="B99" s="49" t="s">
        <v>6237</v>
      </c>
      <c r="C99" s="82" t="s">
        <v>165</v>
      </c>
      <c r="D99" s="83" t="s">
        <v>82</v>
      </c>
      <c r="E99" s="41" t="s">
        <v>4061</v>
      </c>
      <c r="F99" s="66" t="s">
        <v>2873</v>
      </c>
      <c r="G99" s="479"/>
      <c r="H99" s="36" t="s">
        <v>264</v>
      </c>
    </row>
    <row r="100" spans="1:8" s="105" customFormat="1" ht="18" customHeight="1">
      <c r="A100" s="43">
        <v>7</v>
      </c>
      <c r="B100" s="49" t="s">
        <v>6003</v>
      </c>
      <c r="C100" s="82" t="s">
        <v>76</v>
      </c>
      <c r="D100" s="83" t="s">
        <v>79</v>
      </c>
      <c r="E100" s="41" t="s">
        <v>916</v>
      </c>
      <c r="F100" s="66" t="s">
        <v>6004</v>
      </c>
      <c r="G100" s="479"/>
      <c r="H100" s="36" t="s">
        <v>273</v>
      </c>
    </row>
    <row r="101" spans="1:8" s="105" customFormat="1" ht="18" customHeight="1">
      <c r="A101" s="43">
        <v>8</v>
      </c>
      <c r="B101" s="49" t="s">
        <v>6027</v>
      </c>
      <c r="C101" s="82" t="s">
        <v>6028</v>
      </c>
      <c r="D101" s="83" t="s">
        <v>50</v>
      </c>
      <c r="E101" s="41" t="s">
        <v>3026</v>
      </c>
      <c r="F101" s="66" t="s">
        <v>3393</v>
      </c>
      <c r="G101" s="479"/>
      <c r="H101" s="36" t="s">
        <v>273</v>
      </c>
    </row>
    <row r="102" spans="1:8" s="105" customFormat="1" ht="18" customHeight="1">
      <c r="A102" s="43">
        <v>9</v>
      </c>
      <c r="B102" s="49" t="s">
        <v>6029</v>
      </c>
      <c r="C102" s="82" t="s">
        <v>180</v>
      </c>
      <c r="D102" s="83" t="s">
        <v>82</v>
      </c>
      <c r="E102" s="41" t="s">
        <v>3026</v>
      </c>
      <c r="F102" s="66" t="s">
        <v>3393</v>
      </c>
      <c r="G102" s="479"/>
      <c r="H102" s="36" t="s">
        <v>273</v>
      </c>
    </row>
    <row r="103" spans="1:8" s="105" customFormat="1" ht="18" customHeight="1">
      <c r="A103" s="43">
        <v>10</v>
      </c>
      <c r="B103" s="49" t="s">
        <v>6033</v>
      </c>
      <c r="C103" s="82" t="s">
        <v>6034</v>
      </c>
      <c r="D103" s="83" t="s">
        <v>144</v>
      </c>
      <c r="E103" s="41" t="s">
        <v>2891</v>
      </c>
      <c r="F103" s="66" t="s">
        <v>908</v>
      </c>
      <c r="G103" s="479"/>
      <c r="H103" s="36" t="s">
        <v>265</v>
      </c>
    </row>
    <row r="104" spans="1:8" s="105" customFormat="1" ht="18" customHeight="1">
      <c r="A104" s="43">
        <v>11</v>
      </c>
      <c r="B104" s="49" t="s">
        <v>5847</v>
      </c>
      <c r="C104" s="82" t="s">
        <v>5848</v>
      </c>
      <c r="D104" s="83" t="s">
        <v>52</v>
      </c>
      <c r="E104" s="41" t="s">
        <v>3037</v>
      </c>
      <c r="F104" s="66" t="s">
        <v>5850</v>
      </c>
      <c r="G104" s="479"/>
      <c r="H104" s="36" t="s">
        <v>266</v>
      </c>
    </row>
    <row r="105" spans="1:8" s="105" customFormat="1" ht="18" customHeight="1">
      <c r="A105" s="43">
        <v>12</v>
      </c>
      <c r="B105" s="49" t="s">
        <v>5849</v>
      </c>
      <c r="C105" s="82" t="s">
        <v>381</v>
      </c>
      <c r="D105" s="83" t="s">
        <v>133</v>
      </c>
      <c r="E105" s="41" t="s">
        <v>3037</v>
      </c>
      <c r="F105" s="66" t="s">
        <v>2873</v>
      </c>
      <c r="G105" s="479"/>
      <c r="H105" s="36" t="s">
        <v>266</v>
      </c>
    </row>
    <row r="106" spans="1:8" s="105" customFormat="1" ht="18" customHeight="1">
      <c r="A106" s="43">
        <v>13</v>
      </c>
      <c r="B106" s="49" t="s">
        <v>5851</v>
      </c>
      <c r="C106" s="82" t="s">
        <v>62</v>
      </c>
      <c r="D106" s="83" t="s">
        <v>70</v>
      </c>
      <c r="E106" s="41" t="s">
        <v>3883</v>
      </c>
      <c r="F106" s="66" t="s">
        <v>2873</v>
      </c>
      <c r="G106" s="479"/>
      <c r="H106" s="36" t="s">
        <v>266</v>
      </c>
    </row>
    <row r="107" spans="1:8" s="105" customFormat="1" ht="18" customHeight="1">
      <c r="A107" s="43">
        <v>14</v>
      </c>
      <c r="B107" s="49" t="s">
        <v>5852</v>
      </c>
      <c r="C107" s="82" t="s">
        <v>172</v>
      </c>
      <c r="D107" s="83" t="s">
        <v>107</v>
      </c>
      <c r="E107" s="41" t="s">
        <v>3883</v>
      </c>
      <c r="F107" s="66" t="s">
        <v>2873</v>
      </c>
      <c r="G107" s="479"/>
      <c r="H107" s="36" t="s">
        <v>266</v>
      </c>
    </row>
    <row r="108" spans="1:8" s="105" customFormat="1" ht="18" customHeight="1">
      <c r="A108" s="43">
        <v>15</v>
      </c>
      <c r="B108" s="49" t="s">
        <v>5853</v>
      </c>
      <c r="C108" s="82" t="s">
        <v>3301</v>
      </c>
      <c r="D108" s="83" t="s">
        <v>2835</v>
      </c>
      <c r="E108" s="41" t="s">
        <v>3883</v>
      </c>
      <c r="F108" s="66" t="s">
        <v>2873</v>
      </c>
      <c r="G108" s="479"/>
      <c r="H108" s="36" t="s">
        <v>266</v>
      </c>
    </row>
    <row r="109" spans="1:8" s="105" customFormat="1" ht="18" customHeight="1">
      <c r="A109" s="43">
        <v>16</v>
      </c>
      <c r="B109" s="49" t="s">
        <v>6077</v>
      </c>
      <c r="C109" s="82" t="s">
        <v>1310</v>
      </c>
      <c r="D109" s="83" t="s">
        <v>135</v>
      </c>
      <c r="E109" s="41" t="s">
        <v>3809</v>
      </c>
      <c r="F109" s="66" t="s">
        <v>6080</v>
      </c>
      <c r="G109" s="479"/>
      <c r="H109" s="36" t="s">
        <v>267</v>
      </c>
    </row>
    <row r="110" spans="1:8" s="105" customFormat="1" ht="18" customHeight="1">
      <c r="A110" s="43">
        <v>17</v>
      </c>
      <c r="B110" s="49" t="s">
        <v>6078</v>
      </c>
      <c r="C110" s="82" t="s">
        <v>6079</v>
      </c>
      <c r="D110" s="83" t="s">
        <v>59</v>
      </c>
      <c r="E110" s="41" t="s">
        <v>3809</v>
      </c>
      <c r="F110" s="66" t="s">
        <v>6080</v>
      </c>
      <c r="G110" s="479"/>
      <c r="H110" s="36" t="s">
        <v>267</v>
      </c>
    </row>
    <row r="111" spans="1:8" s="105" customFormat="1" ht="18" customHeight="1">
      <c r="A111" s="43">
        <v>18</v>
      </c>
      <c r="B111" s="49" t="s">
        <v>5781</v>
      </c>
      <c r="C111" s="82" t="s">
        <v>2633</v>
      </c>
      <c r="D111" s="83" t="s">
        <v>168</v>
      </c>
      <c r="E111" s="41" t="s">
        <v>5782</v>
      </c>
      <c r="F111" s="66" t="s">
        <v>5724</v>
      </c>
      <c r="G111" s="479"/>
      <c r="H111" s="36" t="s">
        <v>266</v>
      </c>
    </row>
    <row r="112" spans="1:8" s="105" customFormat="1" ht="18" customHeight="1">
      <c r="A112" s="43">
        <v>19</v>
      </c>
      <c r="B112" s="49" t="s">
        <v>6245</v>
      </c>
      <c r="C112" s="231" t="s">
        <v>6246</v>
      </c>
      <c r="D112" s="232" t="s">
        <v>134</v>
      </c>
      <c r="E112" s="41" t="s">
        <v>1012</v>
      </c>
      <c r="F112" s="66" t="s">
        <v>2873</v>
      </c>
      <c r="G112" s="479"/>
      <c r="H112" s="36" t="s">
        <v>264</v>
      </c>
    </row>
    <row r="113" spans="1:7" s="10" customFormat="1" ht="24.95" customHeight="1">
      <c r="A113" s="699" t="s">
        <v>28</v>
      </c>
      <c r="B113" s="700"/>
      <c r="C113" s="700"/>
      <c r="D113" s="182">
        <f>SUM(D6,D93)</f>
        <v>105</v>
      </c>
      <c r="E113" s="647" t="s">
        <v>231</v>
      </c>
      <c r="F113" s="729"/>
      <c r="G113" s="730"/>
    </row>
    <row r="114" spans="1:7" ht="24.95" customHeight="1">
      <c r="A114" s="645"/>
      <c r="B114" s="27"/>
      <c r="C114" s="28"/>
      <c r="D114" s="176"/>
      <c r="E114" s="87" t="s">
        <v>85</v>
      </c>
      <c r="F114" s="88"/>
      <c r="G114" s="238"/>
    </row>
    <row r="115" spans="1:7" ht="20.100000000000001" customHeight="1">
      <c r="A115" s="645"/>
      <c r="B115" s="33"/>
      <c r="C115" s="34"/>
      <c r="D115" s="34"/>
      <c r="E115" s="645"/>
    </row>
    <row r="116" spans="1:7" ht="20.100000000000001" customHeight="1">
      <c r="A116" s="670"/>
      <c r="B116" s="33"/>
      <c r="C116" s="34"/>
      <c r="D116" s="34"/>
      <c r="E116" s="670"/>
    </row>
    <row r="117" spans="1:7" ht="20.100000000000001" customHeight="1">
      <c r="A117" s="670"/>
      <c r="B117" s="33"/>
      <c r="C117" s="34"/>
      <c r="D117" s="34"/>
      <c r="E117" s="670"/>
    </row>
    <row r="118" spans="1:7" ht="20.100000000000001" customHeight="1">
      <c r="A118" s="674"/>
      <c r="B118" s="33"/>
      <c r="C118" s="34"/>
      <c r="D118" s="34"/>
      <c r="E118" s="674"/>
    </row>
    <row r="119" spans="1:7" ht="20.100000000000001" customHeight="1">
      <c r="A119" s="674"/>
      <c r="B119" s="33"/>
      <c r="C119" s="34"/>
      <c r="D119" s="34"/>
      <c r="E119" s="674"/>
    </row>
    <row r="120" spans="1:7" ht="20.100000000000001" customHeight="1">
      <c r="A120" s="674"/>
      <c r="B120" s="33"/>
      <c r="C120" s="34"/>
      <c r="D120" s="34"/>
      <c r="E120" s="674"/>
    </row>
    <row r="121" spans="1:7" ht="20.100000000000001" customHeight="1">
      <c r="A121" s="674"/>
      <c r="B121" s="33"/>
      <c r="C121" s="34"/>
      <c r="D121" s="34"/>
      <c r="E121" s="674"/>
    </row>
    <row r="122" spans="1:7" ht="20.100000000000001" customHeight="1">
      <c r="A122" s="674"/>
      <c r="B122" s="33"/>
      <c r="C122" s="34"/>
      <c r="D122" s="34"/>
      <c r="E122" s="674"/>
    </row>
    <row r="123" spans="1:7" ht="20.100000000000001" customHeight="1">
      <c r="A123" s="674"/>
      <c r="B123" s="33"/>
      <c r="C123" s="34"/>
      <c r="D123" s="34"/>
      <c r="E123" s="674"/>
    </row>
    <row r="124" spans="1:7" ht="20.100000000000001" customHeight="1">
      <c r="A124" s="674"/>
      <c r="B124" s="33"/>
      <c r="C124" s="34"/>
      <c r="D124" s="34"/>
      <c r="E124" s="674"/>
    </row>
    <row r="125" spans="1:7" ht="20.100000000000001" customHeight="1">
      <c r="A125" s="674"/>
      <c r="B125" s="33"/>
      <c r="C125" s="34"/>
      <c r="D125" s="34"/>
      <c r="E125" s="674"/>
    </row>
    <row r="126" spans="1:7" ht="20.100000000000001" customHeight="1">
      <c r="A126" s="674"/>
      <c r="B126" s="33"/>
      <c r="C126" s="34"/>
      <c r="D126" s="34"/>
      <c r="E126" s="674"/>
    </row>
    <row r="127" spans="1:7" ht="20.100000000000001" customHeight="1">
      <c r="A127" s="674"/>
      <c r="B127" s="33"/>
      <c r="C127" s="34"/>
      <c r="D127" s="34"/>
      <c r="E127" s="674"/>
    </row>
    <row r="128" spans="1:7" ht="20.100000000000001" customHeight="1">
      <c r="A128" s="674"/>
      <c r="B128" s="33"/>
      <c r="C128" s="34"/>
      <c r="D128" s="34"/>
      <c r="E128" s="674"/>
    </row>
    <row r="129" spans="1:8" ht="20.100000000000001" customHeight="1">
      <c r="A129" s="674"/>
      <c r="B129" s="33"/>
      <c r="C129" s="34"/>
      <c r="D129" s="34"/>
      <c r="E129" s="674"/>
    </row>
    <row r="130" spans="1:8" ht="20.100000000000001" customHeight="1">
      <c r="A130" s="674"/>
      <c r="B130" s="33"/>
      <c r="C130" s="34"/>
      <c r="D130" s="34"/>
      <c r="E130" s="674"/>
    </row>
    <row r="131" spans="1:8" ht="20.100000000000001" customHeight="1">
      <c r="A131" s="674"/>
      <c r="B131" s="33"/>
      <c r="C131" s="34"/>
      <c r="D131" s="34"/>
      <c r="E131" s="674"/>
    </row>
    <row r="132" spans="1:8" s="15" customFormat="1" ht="54.95" customHeight="1">
      <c r="A132" s="704" t="s">
        <v>5694</v>
      </c>
      <c r="B132" s="691"/>
      <c r="C132" s="705"/>
      <c r="D132" s="705"/>
      <c r="E132" s="705"/>
      <c r="F132" s="705"/>
      <c r="G132" s="705"/>
    </row>
    <row r="133" spans="1:8" s="10" customFormat="1" ht="24.95" customHeight="1">
      <c r="A133" s="741" t="s">
        <v>875</v>
      </c>
      <c r="B133" s="731"/>
      <c r="C133" s="731"/>
      <c r="D133" s="731"/>
      <c r="E133" s="731"/>
      <c r="F133" s="731"/>
      <c r="G133" s="731"/>
    </row>
    <row r="134" spans="1:8" s="10" customFormat="1" ht="35.1" customHeight="1">
      <c r="A134" s="732" t="s">
        <v>5751</v>
      </c>
      <c r="B134" s="732"/>
      <c r="C134" s="732"/>
      <c r="D134" s="732"/>
      <c r="E134" s="732"/>
      <c r="F134" s="732"/>
      <c r="G134" s="732"/>
    </row>
    <row r="135" spans="1:8" ht="15" customHeight="1">
      <c r="A135" s="6"/>
      <c r="B135" s="6"/>
      <c r="C135" s="6"/>
      <c r="D135" s="6"/>
      <c r="E135" s="6"/>
      <c r="F135" s="23"/>
      <c r="G135" s="202" t="s">
        <v>5748</v>
      </c>
      <c r="H135" s="88" t="s">
        <v>5752</v>
      </c>
    </row>
    <row r="136" spans="1:8" s="8" customFormat="1" ht="30" customHeight="1">
      <c r="A136" s="195" t="s">
        <v>20</v>
      </c>
      <c r="B136" s="625" t="s">
        <v>5</v>
      </c>
      <c r="C136" s="694" t="s">
        <v>23</v>
      </c>
      <c r="D136" s="695"/>
      <c r="E136" s="195" t="s">
        <v>24</v>
      </c>
      <c r="F136" s="195" t="s">
        <v>25</v>
      </c>
      <c r="G136" s="195" t="s">
        <v>26</v>
      </c>
    </row>
    <row r="137" spans="1:8" s="8" customFormat="1" ht="30" customHeight="1">
      <c r="A137" s="195"/>
      <c r="B137" s="742" t="s">
        <v>2</v>
      </c>
      <c r="C137" s="743"/>
      <c r="D137" s="626">
        <f>A139</f>
        <v>2</v>
      </c>
      <c r="E137" s="42"/>
      <c r="F137" s="42"/>
      <c r="G137" s="196"/>
    </row>
    <row r="138" spans="1:8" s="10" customFormat="1" ht="30" customHeight="1">
      <c r="A138" s="43">
        <v>1</v>
      </c>
      <c r="B138" s="49" t="s">
        <v>5695</v>
      </c>
      <c r="C138" s="82" t="s">
        <v>5696</v>
      </c>
      <c r="D138" s="83" t="s">
        <v>46</v>
      </c>
      <c r="E138" s="41" t="s">
        <v>1153</v>
      </c>
      <c r="F138" s="66" t="s">
        <v>3393</v>
      </c>
      <c r="G138" s="387" t="s">
        <v>2165</v>
      </c>
      <c r="H138" s="36" t="s">
        <v>267</v>
      </c>
    </row>
    <row r="139" spans="1:8" s="10" customFormat="1" ht="30" customHeight="1">
      <c r="A139" s="43">
        <v>2</v>
      </c>
      <c r="B139" s="49" t="s">
        <v>5697</v>
      </c>
      <c r="C139" s="231" t="s">
        <v>93</v>
      </c>
      <c r="D139" s="232" t="s">
        <v>104</v>
      </c>
      <c r="E139" s="41" t="s">
        <v>1153</v>
      </c>
      <c r="F139" s="66" t="s">
        <v>3393</v>
      </c>
      <c r="G139" s="421" t="s">
        <v>1</v>
      </c>
      <c r="H139" s="36" t="s">
        <v>267</v>
      </c>
    </row>
    <row r="140" spans="1:8" s="105" customFormat="1" ht="30" customHeight="1">
      <c r="A140" s="43"/>
      <c r="B140" s="739" t="s">
        <v>3</v>
      </c>
      <c r="C140" s="740"/>
      <c r="D140" s="121">
        <f>A147</f>
        <v>7</v>
      </c>
      <c r="E140" s="188"/>
      <c r="F140" s="66"/>
      <c r="G140" s="52"/>
      <c r="H140" s="183"/>
    </row>
    <row r="141" spans="1:8" s="105" customFormat="1" ht="30" customHeight="1">
      <c r="A141" s="43">
        <v>1</v>
      </c>
      <c r="B141" s="49" t="s">
        <v>5705</v>
      </c>
      <c r="C141" s="231" t="s">
        <v>141</v>
      </c>
      <c r="D141" s="232" t="s">
        <v>927</v>
      </c>
      <c r="E141" s="41" t="s">
        <v>5710</v>
      </c>
      <c r="F141" s="66" t="s">
        <v>2603</v>
      </c>
      <c r="G141" s="479"/>
      <c r="H141" s="36" t="s">
        <v>264</v>
      </c>
    </row>
    <row r="142" spans="1:8" s="105" customFormat="1" ht="30" customHeight="1">
      <c r="A142" s="43">
        <v>2</v>
      </c>
      <c r="B142" s="86" t="s">
        <v>5706</v>
      </c>
      <c r="C142" s="231" t="s">
        <v>450</v>
      </c>
      <c r="D142" s="232" t="s">
        <v>43</v>
      </c>
      <c r="E142" s="41" t="s">
        <v>5710</v>
      </c>
      <c r="F142" s="66" t="s">
        <v>2603</v>
      </c>
      <c r="G142" s="479"/>
      <c r="H142" s="36" t="s">
        <v>264</v>
      </c>
    </row>
    <row r="143" spans="1:8" s="105" customFormat="1" ht="30" customHeight="1">
      <c r="A143" s="43">
        <v>3</v>
      </c>
      <c r="B143" s="49" t="s">
        <v>5707</v>
      </c>
      <c r="C143" s="231" t="s">
        <v>102</v>
      </c>
      <c r="D143" s="232" t="s">
        <v>153</v>
      </c>
      <c r="E143" s="41" t="s">
        <v>5710</v>
      </c>
      <c r="F143" s="66" t="s">
        <v>2603</v>
      </c>
      <c r="G143" s="479"/>
      <c r="H143" s="36" t="s">
        <v>264</v>
      </c>
    </row>
    <row r="144" spans="1:8" s="105" customFormat="1" ht="30" customHeight="1">
      <c r="A144" s="43">
        <v>4</v>
      </c>
      <c r="B144" s="86" t="s">
        <v>5708</v>
      </c>
      <c r="C144" s="231" t="s">
        <v>5709</v>
      </c>
      <c r="D144" s="232" t="s">
        <v>6</v>
      </c>
      <c r="E144" s="41" t="s">
        <v>5710</v>
      </c>
      <c r="F144" s="66" t="s">
        <v>2603</v>
      </c>
      <c r="G144" s="479"/>
      <c r="H144" s="36" t="s">
        <v>264</v>
      </c>
    </row>
    <row r="145" spans="1:8" s="105" customFormat="1" ht="30" customHeight="1">
      <c r="A145" s="43">
        <v>5</v>
      </c>
      <c r="B145" s="49" t="s">
        <v>5699</v>
      </c>
      <c r="C145" s="231" t="s">
        <v>5700</v>
      </c>
      <c r="D145" s="232" t="s">
        <v>11</v>
      </c>
      <c r="E145" s="41" t="s">
        <v>5200</v>
      </c>
      <c r="F145" s="66" t="s">
        <v>2603</v>
      </c>
      <c r="G145" s="479"/>
      <c r="H145" s="36" t="s">
        <v>267</v>
      </c>
    </row>
    <row r="146" spans="1:8" s="105" customFormat="1" ht="30" customHeight="1">
      <c r="A146" s="43">
        <v>6</v>
      </c>
      <c r="B146" s="49" t="s">
        <v>5701</v>
      </c>
      <c r="C146" s="231" t="s">
        <v>183</v>
      </c>
      <c r="D146" s="232" t="s">
        <v>132</v>
      </c>
      <c r="E146" s="41" t="s">
        <v>5200</v>
      </c>
      <c r="F146" s="66" t="s">
        <v>2603</v>
      </c>
      <c r="G146" s="479"/>
      <c r="H146" s="36" t="s">
        <v>267</v>
      </c>
    </row>
    <row r="147" spans="1:8" s="105" customFormat="1" ht="30" customHeight="1">
      <c r="A147" s="43">
        <v>7</v>
      </c>
      <c r="B147" s="49" t="s">
        <v>5702</v>
      </c>
      <c r="C147" s="231" t="s">
        <v>3385</v>
      </c>
      <c r="D147" s="232" t="s">
        <v>140</v>
      </c>
      <c r="E147" s="41" t="s">
        <v>5200</v>
      </c>
      <c r="F147" s="66" t="s">
        <v>2603</v>
      </c>
      <c r="G147" s="479"/>
      <c r="H147" s="36" t="s">
        <v>267</v>
      </c>
    </row>
    <row r="148" spans="1:8" s="10" customFormat="1" ht="30" customHeight="1">
      <c r="A148" s="699" t="s">
        <v>28</v>
      </c>
      <c r="B148" s="700"/>
      <c r="C148" s="700"/>
      <c r="D148" s="182">
        <f>SUM(D137,D140)</f>
        <v>9</v>
      </c>
      <c r="E148" s="626" t="s">
        <v>231</v>
      </c>
      <c r="F148" s="729"/>
      <c r="G148" s="730"/>
    </row>
    <row r="149" spans="1:8" ht="30" customHeight="1">
      <c r="A149" s="624"/>
      <c r="B149" s="27"/>
      <c r="C149" s="28"/>
      <c r="D149" s="176"/>
      <c r="E149" s="87" t="s">
        <v>85</v>
      </c>
      <c r="F149" s="88"/>
      <c r="G149" s="238"/>
    </row>
    <row r="150" spans="1:8" ht="20.100000000000001" customHeight="1">
      <c r="A150" s="624"/>
      <c r="B150" s="33"/>
      <c r="C150" s="34"/>
      <c r="D150" s="34"/>
      <c r="E150" s="624"/>
    </row>
    <row r="151" spans="1:8" ht="20.100000000000001" customHeight="1">
      <c r="A151" s="624"/>
      <c r="B151" s="33"/>
      <c r="C151" s="34"/>
      <c r="D151" s="34"/>
      <c r="E151" s="624"/>
    </row>
    <row r="152" spans="1:8" ht="20.100000000000001" customHeight="1">
      <c r="A152" s="635"/>
      <c r="B152" s="33"/>
      <c r="C152" s="34"/>
      <c r="D152" s="34"/>
      <c r="E152" s="635"/>
    </row>
    <row r="153" spans="1:8" ht="20.100000000000001" customHeight="1">
      <c r="A153" s="635"/>
      <c r="B153" s="33"/>
      <c r="C153" s="34"/>
      <c r="D153" s="34"/>
      <c r="E153" s="635"/>
    </row>
    <row r="154" spans="1:8" ht="20.100000000000001" customHeight="1">
      <c r="A154" s="635"/>
      <c r="B154" s="33"/>
      <c r="C154" s="34"/>
      <c r="D154" s="34"/>
      <c r="E154" s="635"/>
    </row>
    <row r="155" spans="1:8" ht="20.100000000000001" customHeight="1">
      <c r="A155" s="635"/>
      <c r="B155" s="33"/>
      <c r="C155" s="34"/>
      <c r="D155" s="34"/>
      <c r="E155" s="635"/>
    </row>
    <row r="156" spans="1:8" ht="20.100000000000001" customHeight="1">
      <c r="A156" s="635"/>
      <c r="B156" s="33"/>
      <c r="C156" s="34"/>
      <c r="D156" s="34"/>
      <c r="E156" s="635"/>
    </row>
    <row r="157" spans="1:8" ht="20.100000000000001" customHeight="1">
      <c r="A157" s="635"/>
      <c r="B157" s="33"/>
      <c r="C157" s="34"/>
      <c r="D157" s="34"/>
      <c r="E157" s="635"/>
    </row>
    <row r="158" spans="1:8" ht="20.100000000000001" customHeight="1">
      <c r="A158" s="635"/>
      <c r="B158" s="33"/>
      <c r="C158" s="34"/>
      <c r="D158" s="34"/>
      <c r="E158" s="635"/>
    </row>
    <row r="159" spans="1:8" ht="20.100000000000001" customHeight="1">
      <c r="A159" s="635"/>
      <c r="B159" s="33"/>
      <c r="C159" s="34"/>
      <c r="D159" s="34"/>
      <c r="E159" s="635"/>
    </row>
    <row r="160" spans="1:8" ht="20.100000000000001" customHeight="1">
      <c r="A160" s="635"/>
      <c r="B160" s="33"/>
      <c r="C160" s="34"/>
      <c r="D160" s="34"/>
      <c r="E160" s="635"/>
    </row>
    <row r="161" spans="1:8" s="15" customFormat="1" ht="54.95" customHeight="1">
      <c r="A161" s="704" t="s">
        <v>5365</v>
      </c>
      <c r="B161" s="691"/>
      <c r="C161" s="705"/>
      <c r="D161" s="705"/>
      <c r="E161" s="705"/>
      <c r="F161" s="705"/>
      <c r="G161" s="705"/>
    </row>
    <row r="162" spans="1:8" s="10" customFormat="1" ht="24.95" customHeight="1">
      <c r="A162" s="741" t="s">
        <v>875</v>
      </c>
      <c r="B162" s="731"/>
      <c r="C162" s="731"/>
      <c r="D162" s="731"/>
      <c r="E162" s="731"/>
      <c r="F162" s="731"/>
      <c r="G162" s="731"/>
    </row>
    <row r="163" spans="1:8" s="10" customFormat="1" ht="35.1" customHeight="1">
      <c r="A163" s="732" t="s">
        <v>5683</v>
      </c>
      <c r="B163" s="732"/>
      <c r="C163" s="732"/>
      <c r="D163" s="732"/>
      <c r="E163" s="732"/>
      <c r="F163" s="732"/>
      <c r="G163" s="732"/>
    </row>
    <row r="164" spans="1:8" ht="15" customHeight="1">
      <c r="A164" s="6"/>
      <c r="B164" s="6"/>
      <c r="C164" s="6"/>
      <c r="D164" s="6"/>
      <c r="E164" s="6"/>
      <c r="F164" s="23"/>
      <c r="G164" s="202" t="s">
        <v>5677</v>
      </c>
      <c r="H164" s="88" t="s">
        <v>5684</v>
      </c>
    </row>
    <row r="165" spans="1:8" s="8" customFormat="1" ht="24.95" customHeight="1">
      <c r="A165" s="195" t="s">
        <v>20</v>
      </c>
      <c r="B165" s="592" t="s">
        <v>5</v>
      </c>
      <c r="C165" s="694" t="s">
        <v>23</v>
      </c>
      <c r="D165" s="695"/>
      <c r="E165" s="195" t="s">
        <v>24</v>
      </c>
      <c r="F165" s="195" t="s">
        <v>25</v>
      </c>
      <c r="G165" s="195" t="s">
        <v>26</v>
      </c>
    </row>
    <row r="166" spans="1:8" s="8" customFormat="1" ht="20.100000000000001" customHeight="1">
      <c r="A166" s="195"/>
      <c r="B166" s="742" t="s">
        <v>2</v>
      </c>
      <c r="C166" s="743"/>
      <c r="D166" s="593">
        <f>A168</f>
        <v>2</v>
      </c>
      <c r="E166" s="42"/>
      <c r="F166" s="42"/>
      <c r="G166" s="196"/>
    </row>
    <row r="167" spans="1:8" s="10" customFormat="1" ht="20.100000000000001" customHeight="1">
      <c r="A167" s="43">
        <v>1</v>
      </c>
      <c r="B167" s="49" t="s">
        <v>5653</v>
      </c>
      <c r="C167" s="231" t="s">
        <v>5654</v>
      </c>
      <c r="D167" s="232" t="s">
        <v>5655</v>
      </c>
      <c r="E167" s="41" t="s">
        <v>3937</v>
      </c>
      <c r="F167" s="66" t="s">
        <v>5658</v>
      </c>
      <c r="G167" s="387"/>
      <c r="H167" s="36" t="s">
        <v>1264</v>
      </c>
    </row>
    <row r="168" spans="1:8" s="10" customFormat="1" ht="20.100000000000001" customHeight="1">
      <c r="A168" s="43">
        <v>2</v>
      </c>
      <c r="B168" s="49" t="s">
        <v>5656</v>
      </c>
      <c r="C168" s="231" t="s">
        <v>5657</v>
      </c>
      <c r="D168" s="232" t="s">
        <v>84</v>
      </c>
      <c r="E168" s="41" t="s">
        <v>3937</v>
      </c>
      <c r="F168" s="66" t="s">
        <v>5658</v>
      </c>
      <c r="G168" s="293"/>
      <c r="H168" s="36" t="s">
        <v>1264</v>
      </c>
    </row>
    <row r="169" spans="1:8" s="105" customFormat="1" ht="20.100000000000001" customHeight="1">
      <c r="A169" s="43"/>
      <c r="B169" s="739" t="s">
        <v>3</v>
      </c>
      <c r="C169" s="740"/>
      <c r="D169" s="121">
        <f>A191</f>
        <v>22</v>
      </c>
      <c r="E169" s="188"/>
      <c r="F169" s="66"/>
      <c r="G169" s="52"/>
      <c r="H169" s="183"/>
    </row>
    <row r="170" spans="1:8" s="105" customFormat="1" ht="20.100000000000001" customHeight="1">
      <c r="A170" s="43">
        <v>1</v>
      </c>
      <c r="B170" s="49" t="s">
        <v>5372</v>
      </c>
      <c r="C170" s="231" t="s">
        <v>5373</v>
      </c>
      <c r="D170" s="232" t="s">
        <v>153</v>
      </c>
      <c r="E170" s="41" t="s">
        <v>5275</v>
      </c>
      <c r="F170" s="66" t="s">
        <v>3909</v>
      </c>
      <c r="G170" s="479"/>
      <c r="H170" s="36" t="s">
        <v>264</v>
      </c>
    </row>
    <row r="171" spans="1:8" s="105" customFormat="1" ht="20.100000000000001" customHeight="1">
      <c r="A171" s="43">
        <v>2</v>
      </c>
      <c r="B171" s="49" t="s">
        <v>5374</v>
      </c>
      <c r="C171" s="231" t="s">
        <v>80</v>
      </c>
      <c r="D171" s="232" t="s">
        <v>111</v>
      </c>
      <c r="E171" s="41" t="s">
        <v>5275</v>
      </c>
      <c r="F171" s="66" t="s">
        <v>3909</v>
      </c>
      <c r="G171" s="479"/>
      <c r="H171" s="36" t="s">
        <v>264</v>
      </c>
    </row>
    <row r="172" spans="1:8" s="105" customFormat="1" ht="20.100000000000001" customHeight="1">
      <c r="A172" s="43">
        <v>3</v>
      </c>
      <c r="B172" s="49" t="s">
        <v>5600</v>
      </c>
      <c r="C172" s="231" t="s">
        <v>5601</v>
      </c>
      <c r="D172" s="232" t="s">
        <v>46</v>
      </c>
      <c r="E172" s="41" t="s">
        <v>984</v>
      </c>
      <c r="F172" s="66" t="s">
        <v>3091</v>
      </c>
      <c r="G172" s="479"/>
      <c r="H172" s="36" t="s">
        <v>266</v>
      </c>
    </row>
    <row r="173" spans="1:8" s="105" customFormat="1" ht="20.100000000000001" customHeight="1">
      <c r="A173" s="43">
        <v>4</v>
      </c>
      <c r="B173" s="49" t="s">
        <v>5602</v>
      </c>
      <c r="C173" s="231" t="s">
        <v>3562</v>
      </c>
      <c r="D173" s="232" t="s">
        <v>387</v>
      </c>
      <c r="E173" s="41" t="s">
        <v>984</v>
      </c>
      <c r="F173" s="66" t="s">
        <v>3091</v>
      </c>
      <c r="G173" s="479"/>
      <c r="H173" s="36" t="s">
        <v>266</v>
      </c>
    </row>
    <row r="174" spans="1:8" s="105" customFormat="1" ht="20.100000000000001" customHeight="1">
      <c r="A174" s="43">
        <v>5</v>
      </c>
      <c r="B174" s="49" t="s">
        <v>5603</v>
      </c>
      <c r="C174" s="231" t="s">
        <v>76</v>
      </c>
      <c r="D174" s="232" t="s">
        <v>70</v>
      </c>
      <c r="E174" s="41" t="s">
        <v>984</v>
      </c>
      <c r="F174" s="66" t="s">
        <v>3091</v>
      </c>
      <c r="G174" s="479"/>
      <c r="H174" s="36" t="s">
        <v>266</v>
      </c>
    </row>
    <row r="175" spans="1:8" s="105" customFormat="1" ht="20.100000000000001" customHeight="1">
      <c r="A175" s="43">
        <v>6</v>
      </c>
      <c r="B175" s="49" t="s">
        <v>5604</v>
      </c>
      <c r="C175" s="231" t="s">
        <v>5605</v>
      </c>
      <c r="D175" s="232" t="s">
        <v>86</v>
      </c>
      <c r="E175" s="41" t="s">
        <v>984</v>
      </c>
      <c r="F175" s="66" t="s">
        <v>3091</v>
      </c>
      <c r="G175" s="479"/>
      <c r="H175" s="36" t="s">
        <v>266</v>
      </c>
    </row>
    <row r="176" spans="1:8" s="105" customFormat="1" ht="20.100000000000001" customHeight="1">
      <c r="A176" s="43">
        <v>7</v>
      </c>
      <c r="B176" s="49" t="s">
        <v>5606</v>
      </c>
      <c r="C176" s="231" t="s">
        <v>5607</v>
      </c>
      <c r="D176" s="232" t="s">
        <v>169</v>
      </c>
      <c r="E176" s="41" t="s">
        <v>984</v>
      </c>
      <c r="F176" s="66" t="s">
        <v>3091</v>
      </c>
      <c r="G176" s="479"/>
      <c r="H176" s="36" t="s">
        <v>266</v>
      </c>
    </row>
    <row r="177" spans="1:8" s="105" customFormat="1" ht="20.100000000000001" customHeight="1">
      <c r="A177" s="43">
        <v>8</v>
      </c>
      <c r="B177" s="49" t="s">
        <v>5608</v>
      </c>
      <c r="C177" s="231" t="s">
        <v>5609</v>
      </c>
      <c r="D177" s="232" t="s">
        <v>5610</v>
      </c>
      <c r="E177" s="41" t="s">
        <v>984</v>
      </c>
      <c r="F177" s="66" t="s">
        <v>3091</v>
      </c>
      <c r="G177" s="479"/>
      <c r="H177" s="36" t="s">
        <v>266</v>
      </c>
    </row>
    <row r="178" spans="1:8" s="105" customFormat="1" ht="20.100000000000001" customHeight="1">
      <c r="A178" s="43">
        <v>9</v>
      </c>
      <c r="B178" s="49" t="s">
        <v>5611</v>
      </c>
      <c r="C178" s="231" t="s">
        <v>5612</v>
      </c>
      <c r="D178" s="232" t="s">
        <v>1260</v>
      </c>
      <c r="E178" s="41" t="s">
        <v>984</v>
      </c>
      <c r="F178" s="66" t="s">
        <v>3091</v>
      </c>
      <c r="G178" s="479"/>
      <c r="H178" s="36" t="s">
        <v>266</v>
      </c>
    </row>
    <row r="179" spans="1:8" s="105" customFormat="1" ht="20.100000000000001" customHeight="1">
      <c r="A179" s="43">
        <v>10</v>
      </c>
      <c r="B179" s="49" t="s">
        <v>5613</v>
      </c>
      <c r="C179" s="231" t="s">
        <v>5614</v>
      </c>
      <c r="D179" s="232" t="s">
        <v>5615</v>
      </c>
      <c r="E179" s="41" t="s">
        <v>984</v>
      </c>
      <c r="F179" s="66" t="s">
        <v>3091</v>
      </c>
      <c r="G179" s="479"/>
      <c r="H179" s="36" t="s">
        <v>266</v>
      </c>
    </row>
    <row r="180" spans="1:8" s="105" customFormat="1" ht="20.100000000000001" customHeight="1">
      <c r="A180" s="43">
        <v>11</v>
      </c>
      <c r="B180" s="49" t="s">
        <v>5616</v>
      </c>
      <c r="C180" s="231" t="s">
        <v>4914</v>
      </c>
      <c r="D180" s="232" t="s">
        <v>2684</v>
      </c>
      <c r="E180" s="41" t="s">
        <v>984</v>
      </c>
      <c r="F180" s="66" t="s">
        <v>3091</v>
      </c>
      <c r="G180" s="479"/>
      <c r="H180" s="36" t="s">
        <v>266</v>
      </c>
    </row>
    <row r="181" spans="1:8" s="105" customFormat="1" ht="20.100000000000001" customHeight="1">
      <c r="A181" s="43">
        <v>12</v>
      </c>
      <c r="B181" s="86" t="s">
        <v>5633</v>
      </c>
      <c r="C181" s="231" t="s">
        <v>5634</v>
      </c>
      <c r="D181" s="232" t="s">
        <v>917</v>
      </c>
      <c r="E181" s="41" t="s">
        <v>2714</v>
      </c>
      <c r="F181" s="66" t="s">
        <v>1272</v>
      </c>
      <c r="G181" s="479"/>
      <c r="H181" s="36" t="s">
        <v>273</v>
      </c>
    </row>
    <row r="182" spans="1:8" s="105" customFormat="1" ht="20.100000000000001" customHeight="1">
      <c r="A182" s="43">
        <v>13</v>
      </c>
      <c r="B182" s="86" t="s">
        <v>5635</v>
      </c>
      <c r="C182" s="231" t="s">
        <v>4794</v>
      </c>
      <c r="D182" s="232" t="s">
        <v>1575</v>
      </c>
      <c r="E182" s="41" t="s">
        <v>2714</v>
      </c>
      <c r="F182" s="66" t="s">
        <v>1272</v>
      </c>
      <c r="G182" s="479"/>
      <c r="H182" s="36" t="s">
        <v>273</v>
      </c>
    </row>
    <row r="183" spans="1:8" s="105" customFormat="1" ht="20.100000000000001" customHeight="1">
      <c r="A183" s="43">
        <v>14</v>
      </c>
      <c r="B183" s="86" t="s">
        <v>5636</v>
      </c>
      <c r="C183" s="231" t="s">
        <v>5637</v>
      </c>
      <c r="D183" s="232" t="s">
        <v>363</v>
      </c>
      <c r="E183" s="41" t="s">
        <v>2714</v>
      </c>
      <c r="F183" s="66" t="s">
        <v>1272</v>
      </c>
      <c r="G183" s="582"/>
      <c r="H183" s="36" t="s">
        <v>273</v>
      </c>
    </row>
    <row r="184" spans="1:8" s="105" customFormat="1" ht="20.100000000000001" customHeight="1">
      <c r="A184" s="43">
        <v>15</v>
      </c>
      <c r="B184" s="49" t="s">
        <v>5379</v>
      </c>
      <c r="C184" s="231" t="s">
        <v>360</v>
      </c>
      <c r="D184" s="232" t="s">
        <v>166</v>
      </c>
      <c r="E184" s="41" t="s">
        <v>5196</v>
      </c>
      <c r="F184" s="66" t="s">
        <v>2603</v>
      </c>
      <c r="G184" s="479"/>
      <c r="H184" s="36" t="s">
        <v>266</v>
      </c>
    </row>
    <row r="185" spans="1:8" s="105" customFormat="1" ht="20.100000000000001" customHeight="1">
      <c r="A185" s="43">
        <v>16</v>
      </c>
      <c r="B185" s="49" t="s">
        <v>5380</v>
      </c>
      <c r="C185" s="231" t="s">
        <v>5381</v>
      </c>
      <c r="D185" s="232" t="s">
        <v>70</v>
      </c>
      <c r="E185" s="41" t="s">
        <v>5196</v>
      </c>
      <c r="F185" s="66" t="s">
        <v>2603</v>
      </c>
      <c r="G185" s="479"/>
      <c r="H185" s="36" t="s">
        <v>266</v>
      </c>
    </row>
    <row r="186" spans="1:8" s="105" customFormat="1" ht="20.100000000000001" customHeight="1">
      <c r="A186" s="43">
        <v>17</v>
      </c>
      <c r="B186" s="49" t="s">
        <v>5382</v>
      </c>
      <c r="C186" s="231" t="s">
        <v>2990</v>
      </c>
      <c r="D186" s="232" t="s">
        <v>71</v>
      </c>
      <c r="E186" s="41" t="s">
        <v>5196</v>
      </c>
      <c r="F186" s="66" t="s">
        <v>2603</v>
      </c>
      <c r="G186" s="479"/>
      <c r="H186" s="36" t="s">
        <v>266</v>
      </c>
    </row>
    <row r="187" spans="1:8" s="105" customFormat="1" ht="20.100000000000001" customHeight="1">
      <c r="A187" s="43">
        <v>18</v>
      </c>
      <c r="B187" s="49" t="s">
        <v>5383</v>
      </c>
      <c r="C187" s="231" t="s">
        <v>5384</v>
      </c>
      <c r="D187" s="232" t="s">
        <v>127</v>
      </c>
      <c r="E187" s="41" t="s">
        <v>5196</v>
      </c>
      <c r="F187" s="66" t="s">
        <v>2603</v>
      </c>
      <c r="G187" s="479"/>
      <c r="H187" s="36" t="s">
        <v>266</v>
      </c>
    </row>
    <row r="188" spans="1:8" s="105" customFormat="1" ht="20.100000000000001" customHeight="1">
      <c r="A188" s="43">
        <v>19</v>
      </c>
      <c r="B188" s="49" t="s">
        <v>5385</v>
      </c>
      <c r="C188" s="231" t="s">
        <v>5386</v>
      </c>
      <c r="D188" s="232" t="s">
        <v>184</v>
      </c>
      <c r="E188" s="41" t="s">
        <v>5196</v>
      </c>
      <c r="F188" s="66" t="s">
        <v>2603</v>
      </c>
      <c r="G188" s="479"/>
      <c r="H188" s="36" t="s">
        <v>266</v>
      </c>
    </row>
    <row r="189" spans="1:8" s="105" customFormat="1" ht="20.100000000000001" customHeight="1">
      <c r="A189" s="43">
        <v>20</v>
      </c>
      <c r="B189" s="49" t="s">
        <v>5387</v>
      </c>
      <c r="C189" s="231" t="s">
        <v>5388</v>
      </c>
      <c r="D189" s="232" t="s">
        <v>144</v>
      </c>
      <c r="E189" s="41" t="s">
        <v>5196</v>
      </c>
      <c r="F189" s="66" t="s">
        <v>2603</v>
      </c>
      <c r="G189" s="479"/>
      <c r="H189" s="36" t="s">
        <v>266</v>
      </c>
    </row>
    <row r="190" spans="1:8" s="105" customFormat="1" ht="20.100000000000001" customHeight="1">
      <c r="A190" s="43">
        <v>21</v>
      </c>
      <c r="B190" s="86" t="s">
        <v>5389</v>
      </c>
      <c r="C190" s="231" t="s">
        <v>3820</v>
      </c>
      <c r="D190" s="232" t="s">
        <v>100</v>
      </c>
      <c r="E190" s="41" t="s">
        <v>5196</v>
      </c>
      <c r="F190" s="66" t="s">
        <v>2603</v>
      </c>
      <c r="G190" s="479"/>
      <c r="H190" s="36" t="s">
        <v>266</v>
      </c>
    </row>
    <row r="191" spans="1:8" s="105" customFormat="1" ht="20.100000000000001" customHeight="1">
      <c r="A191" s="43">
        <v>22</v>
      </c>
      <c r="B191" s="49" t="s">
        <v>5390</v>
      </c>
      <c r="C191" s="231" t="s">
        <v>1768</v>
      </c>
      <c r="D191" s="232" t="s">
        <v>69</v>
      </c>
      <c r="E191" s="41" t="s">
        <v>5196</v>
      </c>
      <c r="F191" s="66" t="s">
        <v>2603</v>
      </c>
      <c r="G191" s="479"/>
      <c r="H191" s="36" t="s">
        <v>266</v>
      </c>
    </row>
    <row r="192" spans="1:8" s="10" customFormat="1" ht="24.95" customHeight="1">
      <c r="A192" s="699" t="s">
        <v>28</v>
      </c>
      <c r="B192" s="700"/>
      <c r="C192" s="700"/>
      <c r="D192" s="182">
        <f>SUM(D166,D169)</f>
        <v>24</v>
      </c>
      <c r="E192" s="593" t="s">
        <v>231</v>
      </c>
      <c r="F192" s="729"/>
      <c r="G192" s="730"/>
    </row>
    <row r="193" spans="1:8" ht="24.95" customHeight="1">
      <c r="A193" s="591"/>
      <c r="B193" s="27"/>
      <c r="C193" s="28"/>
      <c r="D193" s="176"/>
      <c r="E193" s="87" t="s">
        <v>85</v>
      </c>
      <c r="F193" s="88"/>
      <c r="G193" s="238"/>
    </row>
    <row r="194" spans="1:8" ht="20.100000000000001" customHeight="1">
      <c r="A194" s="591"/>
      <c r="B194" s="33"/>
      <c r="C194" s="34"/>
      <c r="D194" s="34"/>
      <c r="E194" s="591"/>
    </row>
    <row r="195" spans="1:8" ht="20.100000000000001" customHeight="1">
      <c r="A195" s="616"/>
      <c r="B195" s="33"/>
      <c r="C195" s="34"/>
      <c r="D195" s="34"/>
      <c r="E195" s="616"/>
    </row>
    <row r="196" spans="1:8" s="15" customFormat="1" ht="54.95" customHeight="1">
      <c r="A196" s="704" t="s">
        <v>4465</v>
      </c>
      <c r="B196" s="691"/>
      <c r="C196" s="705"/>
      <c r="D196" s="705"/>
      <c r="E196" s="705"/>
      <c r="F196" s="705"/>
      <c r="G196" s="705"/>
    </row>
    <row r="197" spans="1:8" s="10" customFormat="1" ht="24.95" customHeight="1">
      <c r="A197" s="741" t="s">
        <v>875</v>
      </c>
      <c r="B197" s="731"/>
      <c r="C197" s="731"/>
      <c r="D197" s="731"/>
      <c r="E197" s="731"/>
      <c r="F197" s="731"/>
      <c r="G197" s="731"/>
    </row>
    <row r="198" spans="1:8" s="10" customFormat="1" ht="35.1" customHeight="1">
      <c r="A198" s="732" t="s">
        <v>5332</v>
      </c>
      <c r="B198" s="732"/>
      <c r="C198" s="732"/>
      <c r="D198" s="732"/>
      <c r="E198" s="732"/>
      <c r="F198" s="732"/>
      <c r="G198" s="732"/>
    </row>
    <row r="199" spans="1:8" ht="15" customHeight="1">
      <c r="A199" s="6"/>
      <c r="B199" s="6"/>
      <c r="C199" s="6"/>
      <c r="D199" s="6"/>
      <c r="E199" s="6"/>
      <c r="F199" s="23"/>
      <c r="G199" s="202" t="s">
        <v>5348</v>
      </c>
      <c r="H199" s="88" t="s">
        <v>5333</v>
      </c>
    </row>
    <row r="200" spans="1:8" s="8" customFormat="1" ht="24.95" customHeight="1">
      <c r="A200" s="195" t="s">
        <v>20</v>
      </c>
      <c r="B200" s="540" t="s">
        <v>5</v>
      </c>
      <c r="C200" s="694" t="s">
        <v>23</v>
      </c>
      <c r="D200" s="695"/>
      <c r="E200" s="195" t="s">
        <v>24</v>
      </c>
      <c r="F200" s="195" t="s">
        <v>25</v>
      </c>
      <c r="G200" s="195" t="s">
        <v>26</v>
      </c>
    </row>
    <row r="201" spans="1:8" s="8" customFormat="1" ht="20.100000000000001" customHeight="1">
      <c r="A201" s="195"/>
      <c r="B201" s="742" t="s">
        <v>2</v>
      </c>
      <c r="C201" s="743"/>
      <c r="D201" s="542">
        <f>A208</f>
        <v>7</v>
      </c>
      <c r="E201" s="42"/>
      <c r="F201" s="42"/>
      <c r="G201" s="196"/>
    </row>
    <row r="202" spans="1:8" s="10" customFormat="1" ht="18" customHeight="1">
      <c r="A202" s="43">
        <v>1</v>
      </c>
      <c r="B202" s="49" t="s">
        <v>5071</v>
      </c>
      <c r="C202" s="82" t="s">
        <v>5072</v>
      </c>
      <c r="D202" s="83" t="s">
        <v>169</v>
      </c>
      <c r="E202" s="41" t="s">
        <v>1986</v>
      </c>
      <c r="F202" s="66" t="s">
        <v>5073</v>
      </c>
      <c r="G202" s="387" t="s">
        <v>5074</v>
      </c>
      <c r="H202" s="36" t="s">
        <v>265</v>
      </c>
    </row>
    <row r="203" spans="1:8" s="10" customFormat="1" ht="18" customHeight="1">
      <c r="A203" s="43">
        <v>2</v>
      </c>
      <c r="B203" s="49" t="s">
        <v>5113</v>
      </c>
      <c r="C203" s="82" t="s">
        <v>1828</v>
      </c>
      <c r="D203" s="83" t="s">
        <v>41</v>
      </c>
      <c r="E203" s="41" t="s">
        <v>1271</v>
      </c>
      <c r="F203" s="66" t="s">
        <v>3393</v>
      </c>
      <c r="G203" s="293" t="s">
        <v>2165</v>
      </c>
      <c r="H203" s="36" t="s">
        <v>269</v>
      </c>
    </row>
    <row r="204" spans="1:8" s="10" customFormat="1" ht="18" customHeight="1">
      <c r="A204" s="43">
        <v>3</v>
      </c>
      <c r="B204" s="49" t="s">
        <v>5114</v>
      </c>
      <c r="C204" s="547" t="s">
        <v>145</v>
      </c>
      <c r="D204" s="548" t="s">
        <v>385</v>
      </c>
      <c r="E204" s="41" t="s">
        <v>1271</v>
      </c>
      <c r="F204" s="66" t="s">
        <v>3393</v>
      </c>
      <c r="G204" s="421" t="s">
        <v>1</v>
      </c>
      <c r="H204" s="36" t="s">
        <v>269</v>
      </c>
    </row>
    <row r="205" spans="1:8" s="10" customFormat="1" ht="18" customHeight="1">
      <c r="A205" s="43">
        <v>4</v>
      </c>
      <c r="B205" s="49" t="s">
        <v>5124</v>
      </c>
      <c r="C205" s="231" t="s">
        <v>402</v>
      </c>
      <c r="D205" s="232" t="s">
        <v>127</v>
      </c>
      <c r="E205" s="41" t="s">
        <v>1154</v>
      </c>
      <c r="F205" s="522" t="s">
        <v>5135</v>
      </c>
      <c r="G205" s="582" t="s">
        <v>193</v>
      </c>
      <c r="H205" s="36" t="s">
        <v>273</v>
      </c>
    </row>
    <row r="206" spans="1:8" s="10" customFormat="1" ht="18" customHeight="1">
      <c r="A206" s="43">
        <v>5</v>
      </c>
      <c r="B206" s="49" t="s">
        <v>5075</v>
      </c>
      <c r="C206" s="231" t="s">
        <v>5076</v>
      </c>
      <c r="D206" s="232" t="s">
        <v>75</v>
      </c>
      <c r="E206" s="41" t="s">
        <v>3937</v>
      </c>
      <c r="F206" s="66" t="s">
        <v>5077</v>
      </c>
      <c r="G206" s="293" t="s">
        <v>5078</v>
      </c>
      <c r="H206" s="36" t="s">
        <v>1264</v>
      </c>
    </row>
    <row r="207" spans="1:8" s="10" customFormat="1" ht="18" customHeight="1">
      <c r="A207" s="43">
        <v>6</v>
      </c>
      <c r="B207" s="49" t="s">
        <v>5120</v>
      </c>
      <c r="C207" s="231" t="s">
        <v>5121</v>
      </c>
      <c r="D207" s="232" t="s">
        <v>46</v>
      </c>
      <c r="E207" s="41" t="s">
        <v>5122</v>
      </c>
      <c r="F207" s="522" t="s">
        <v>5134</v>
      </c>
      <c r="G207" s="582" t="s">
        <v>193</v>
      </c>
      <c r="H207" s="36" t="s">
        <v>266</v>
      </c>
    </row>
    <row r="208" spans="1:8" s="10" customFormat="1" ht="18" customHeight="1">
      <c r="A208" s="43">
        <v>7</v>
      </c>
      <c r="B208" s="86" t="s">
        <v>5123</v>
      </c>
      <c r="C208" s="229" t="s">
        <v>36</v>
      </c>
      <c r="D208" s="230" t="s">
        <v>184</v>
      </c>
      <c r="E208" s="41" t="s">
        <v>5122</v>
      </c>
      <c r="F208" s="522" t="s">
        <v>5233</v>
      </c>
      <c r="G208" s="584" t="s">
        <v>1</v>
      </c>
      <c r="H208" s="36" t="s">
        <v>266</v>
      </c>
    </row>
    <row r="209" spans="1:8" s="105" customFormat="1" ht="20.100000000000001" customHeight="1">
      <c r="A209" s="43"/>
      <c r="B209" s="739" t="s">
        <v>3</v>
      </c>
      <c r="C209" s="740"/>
      <c r="D209" s="121">
        <f>A264</f>
        <v>55</v>
      </c>
      <c r="E209" s="188"/>
      <c r="F209" s="66"/>
      <c r="G209" s="52"/>
      <c r="H209" s="183"/>
    </row>
    <row r="210" spans="1:8" s="105" customFormat="1" ht="18" customHeight="1">
      <c r="A210" s="43">
        <v>1</v>
      </c>
      <c r="B210" s="49" t="s">
        <v>4720</v>
      </c>
      <c r="C210" s="231" t="s">
        <v>103</v>
      </c>
      <c r="D210" s="232" t="s">
        <v>132</v>
      </c>
      <c r="E210" s="41" t="s">
        <v>2164</v>
      </c>
      <c r="F210" s="66" t="s">
        <v>2518</v>
      </c>
      <c r="G210" s="479"/>
      <c r="H210" s="36" t="s">
        <v>265</v>
      </c>
    </row>
    <row r="211" spans="1:8" s="105" customFormat="1" ht="18" customHeight="1">
      <c r="A211" s="43">
        <v>2</v>
      </c>
      <c r="B211" s="49" t="s">
        <v>4721</v>
      </c>
      <c r="C211" s="231" t="s">
        <v>102</v>
      </c>
      <c r="D211" s="232" t="s">
        <v>134</v>
      </c>
      <c r="E211" s="41" t="s">
        <v>2164</v>
      </c>
      <c r="F211" s="66" t="s">
        <v>2518</v>
      </c>
      <c r="G211" s="479"/>
      <c r="H211" s="36" t="s">
        <v>265</v>
      </c>
    </row>
    <row r="212" spans="1:8" s="105" customFormat="1" ht="18" customHeight="1">
      <c r="A212" s="43">
        <v>3</v>
      </c>
      <c r="B212" s="49" t="s">
        <v>5271</v>
      </c>
      <c r="C212" s="231" t="s">
        <v>5272</v>
      </c>
      <c r="D212" s="232" t="s">
        <v>186</v>
      </c>
      <c r="E212" s="41" t="s">
        <v>5275</v>
      </c>
      <c r="F212" s="66" t="s">
        <v>1272</v>
      </c>
      <c r="G212" s="479"/>
      <c r="H212" s="36" t="s">
        <v>264</v>
      </c>
    </row>
    <row r="213" spans="1:8" s="105" customFormat="1" ht="18" customHeight="1">
      <c r="A213" s="43">
        <v>4</v>
      </c>
      <c r="B213" s="49" t="s">
        <v>5273</v>
      </c>
      <c r="C213" s="231" t="s">
        <v>5274</v>
      </c>
      <c r="D213" s="232" t="s">
        <v>13</v>
      </c>
      <c r="E213" s="41" t="s">
        <v>5275</v>
      </c>
      <c r="F213" s="66" t="s">
        <v>1272</v>
      </c>
      <c r="G213" s="479"/>
      <c r="H213" s="36" t="s">
        <v>264</v>
      </c>
    </row>
    <row r="214" spans="1:8" s="105" customFormat="1" ht="18" customHeight="1">
      <c r="A214" s="43">
        <v>5</v>
      </c>
      <c r="B214" s="49" t="s">
        <v>5115</v>
      </c>
      <c r="C214" s="231" t="s">
        <v>130</v>
      </c>
      <c r="D214" s="232" t="s">
        <v>9</v>
      </c>
      <c r="E214" s="41" t="s">
        <v>2705</v>
      </c>
      <c r="F214" s="66" t="s">
        <v>5118</v>
      </c>
      <c r="G214" s="479"/>
      <c r="H214" s="36" t="s">
        <v>273</v>
      </c>
    </row>
    <row r="215" spans="1:8" s="105" customFormat="1" ht="18" customHeight="1">
      <c r="A215" s="43">
        <v>6</v>
      </c>
      <c r="B215" s="49" t="s">
        <v>5116</v>
      </c>
      <c r="C215" s="231" t="s">
        <v>5117</v>
      </c>
      <c r="D215" s="232" t="s">
        <v>2894</v>
      </c>
      <c r="E215" s="41" t="s">
        <v>2705</v>
      </c>
      <c r="F215" s="66" t="s">
        <v>3955</v>
      </c>
      <c r="G215" s="479"/>
      <c r="H215" s="36" t="s">
        <v>273</v>
      </c>
    </row>
    <row r="216" spans="1:8" s="105" customFormat="1" ht="18" customHeight="1">
      <c r="A216" s="43">
        <v>7</v>
      </c>
      <c r="B216" s="49" t="s">
        <v>5244</v>
      </c>
      <c r="C216" s="231" t="s">
        <v>2742</v>
      </c>
      <c r="D216" s="232" t="s">
        <v>86</v>
      </c>
      <c r="E216" s="41" t="s">
        <v>3495</v>
      </c>
      <c r="F216" s="66" t="s">
        <v>4695</v>
      </c>
      <c r="G216" s="479"/>
      <c r="H216" s="36" t="s">
        <v>273</v>
      </c>
    </row>
    <row r="217" spans="1:8" s="105" customFormat="1" ht="18" customHeight="1">
      <c r="A217" s="43">
        <v>8</v>
      </c>
      <c r="B217" s="49" t="s">
        <v>5245</v>
      </c>
      <c r="C217" s="231" t="s">
        <v>2490</v>
      </c>
      <c r="D217" s="232" t="s">
        <v>43</v>
      </c>
      <c r="E217" s="41" t="s">
        <v>3495</v>
      </c>
      <c r="F217" s="66" t="s">
        <v>1931</v>
      </c>
      <c r="G217" s="479"/>
      <c r="H217" s="36" t="s">
        <v>273</v>
      </c>
    </row>
    <row r="218" spans="1:8" s="105" customFormat="1" ht="18" customHeight="1">
      <c r="A218" s="43">
        <v>9</v>
      </c>
      <c r="B218" s="500" t="s">
        <v>5246</v>
      </c>
      <c r="C218" s="231" t="s">
        <v>5247</v>
      </c>
      <c r="D218" s="232" t="s">
        <v>153</v>
      </c>
      <c r="E218" s="41" t="s">
        <v>3495</v>
      </c>
      <c r="F218" s="66" t="s">
        <v>1931</v>
      </c>
      <c r="G218" s="479"/>
      <c r="H218" s="36" t="s">
        <v>273</v>
      </c>
    </row>
    <row r="219" spans="1:8" s="105" customFormat="1" ht="18" customHeight="1">
      <c r="A219" s="43">
        <v>10</v>
      </c>
      <c r="B219" s="49" t="s">
        <v>5248</v>
      </c>
      <c r="C219" s="231" t="s">
        <v>4025</v>
      </c>
      <c r="D219" s="232" t="s">
        <v>394</v>
      </c>
      <c r="E219" s="41" t="s">
        <v>3495</v>
      </c>
      <c r="F219" s="66" t="s">
        <v>4695</v>
      </c>
      <c r="G219" s="479"/>
      <c r="H219" s="36" t="s">
        <v>273</v>
      </c>
    </row>
    <row r="220" spans="1:8" s="105" customFormat="1" ht="18" customHeight="1">
      <c r="A220" s="43">
        <v>11</v>
      </c>
      <c r="B220" s="49" t="s">
        <v>5249</v>
      </c>
      <c r="C220" s="231" t="s">
        <v>5250</v>
      </c>
      <c r="D220" s="232" t="s">
        <v>169</v>
      </c>
      <c r="E220" s="41" t="s">
        <v>3495</v>
      </c>
      <c r="F220" s="66" t="s">
        <v>1931</v>
      </c>
      <c r="G220" s="479"/>
      <c r="H220" s="36" t="s">
        <v>273</v>
      </c>
    </row>
    <row r="221" spans="1:8" s="105" customFormat="1" ht="18" customHeight="1">
      <c r="A221" s="43">
        <v>12</v>
      </c>
      <c r="B221" s="49" t="s">
        <v>5251</v>
      </c>
      <c r="C221" s="231" t="s">
        <v>2063</v>
      </c>
      <c r="D221" s="232" t="s">
        <v>1713</v>
      </c>
      <c r="E221" s="41" t="s">
        <v>3495</v>
      </c>
      <c r="F221" s="66" t="s">
        <v>1931</v>
      </c>
      <c r="G221" s="479"/>
      <c r="H221" s="36" t="s">
        <v>273</v>
      </c>
    </row>
    <row r="222" spans="1:8" s="105" customFormat="1" ht="18" customHeight="1">
      <c r="A222" s="43">
        <v>13</v>
      </c>
      <c r="B222" s="49" t="s">
        <v>5258</v>
      </c>
      <c r="C222" s="231" t="s">
        <v>5259</v>
      </c>
      <c r="D222" s="232" t="s">
        <v>84</v>
      </c>
      <c r="E222" s="41" t="s">
        <v>3495</v>
      </c>
      <c r="F222" s="66" t="s">
        <v>4695</v>
      </c>
      <c r="G222" s="479"/>
      <c r="H222" s="36" t="s">
        <v>273</v>
      </c>
    </row>
    <row r="223" spans="1:8" s="105" customFormat="1" ht="18" customHeight="1">
      <c r="A223" s="43">
        <v>14</v>
      </c>
      <c r="B223" s="49" t="s">
        <v>5252</v>
      </c>
      <c r="C223" s="231" t="s">
        <v>3175</v>
      </c>
      <c r="D223" s="232" t="s">
        <v>2835</v>
      </c>
      <c r="E223" s="41" t="s">
        <v>3495</v>
      </c>
      <c r="F223" s="66" t="s">
        <v>1931</v>
      </c>
      <c r="G223" s="479"/>
      <c r="H223" s="36" t="s">
        <v>273</v>
      </c>
    </row>
    <row r="224" spans="1:8" s="105" customFormat="1" ht="18" customHeight="1">
      <c r="A224" s="43">
        <v>15</v>
      </c>
      <c r="B224" s="49" t="s">
        <v>5253</v>
      </c>
      <c r="C224" s="231" t="s">
        <v>54</v>
      </c>
      <c r="D224" s="232" t="s">
        <v>5254</v>
      </c>
      <c r="E224" s="41" t="s">
        <v>3495</v>
      </c>
      <c r="F224" s="66" t="s">
        <v>4695</v>
      </c>
      <c r="G224" s="479"/>
      <c r="H224" s="36" t="s">
        <v>273</v>
      </c>
    </row>
    <row r="225" spans="1:8" s="105" customFormat="1" ht="18" customHeight="1">
      <c r="A225" s="43">
        <v>16</v>
      </c>
      <c r="B225" s="49" t="s">
        <v>5255</v>
      </c>
      <c r="C225" s="231" t="s">
        <v>5256</v>
      </c>
      <c r="D225" s="232" t="s">
        <v>140</v>
      </c>
      <c r="E225" s="41" t="s">
        <v>3495</v>
      </c>
      <c r="F225" s="66" t="s">
        <v>3233</v>
      </c>
      <c r="G225" s="479"/>
      <c r="H225" s="36" t="s">
        <v>273</v>
      </c>
    </row>
    <row r="226" spans="1:8" s="105" customFormat="1" ht="18" customHeight="1">
      <c r="A226" s="43">
        <v>17</v>
      </c>
      <c r="B226" s="49" t="s">
        <v>5257</v>
      </c>
      <c r="C226" s="231" t="s">
        <v>320</v>
      </c>
      <c r="D226" s="232" t="s">
        <v>42</v>
      </c>
      <c r="E226" s="41" t="s">
        <v>3495</v>
      </c>
      <c r="F226" s="66" t="s">
        <v>1931</v>
      </c>
      <c r="G226" s="479"/>
      <c r="H226" s="36" t="s">
        <v>273</v>
      </c>
    </row>
    <row r="227" spans="1:8" s="105" customFormat="1" ht="18" customHeight="1">
      <c r="A227" s="43">
        <v>18</v>
      </c>
      <c r="B227" s="49" t="s">
        <v>5260</v>
      </c>
      <c r="C227" s="231" t="s">
        <v>5261</v>
      </c>
      <c r="D227" s="232" t="s">
        <v>152</v>
      </c>
      <c r="E227" s="41" t="s">
        <v>5149</v>
      </c>
      <c r="F227" s="66" t="s">
        <v>3973</v>
      </c>
      <c r="G227" s="479"/>
      <c r="H227" s="36" t="s">
        <v>265</v>
      </c>
    </row>
    <row r="228" spans="1:8" s="105" customFormat="1" ht="18" customHeight="1">
      <c r="A228" s="43">
        <v>19</v>
      </c>
      <c r="B228" s="49" t="s">
        <v>5262</v>
      </c>
      <c r="C228" s="231" t="s">
        <v>5263</v>
      </c>
      <c r="D228" s="232" t="s">
        <v>329</v>
      </c>
      <c r="E228" s="41" t="s">
        <v>5149</v>
      </c>
      <c r="F228" s="66" t="s">
        <v>3973</v>
      </c>
      <c r="G228" s="479"/>
      <c r="H228" s="36" t="s">
        <v>265</v>
      </c>
    </row>
    <row r="229" spans="1:8" s="105" customFormat="1" ht="18" customHeight="1">
      <c r="A229" s="43">
        <v>20</v>
      </c>
      <c r="B229" s="49" t="s">
        <v>5270</v>
      </c>
      <c r="C229" s="231" t="s">
        <v>423</v>
      </c>
      <c r="D229" s="232" t="s">
        <v>9</v>
      </c>
      <c r="E229" s="41" t="s">
        <v>5149</v>
      </c>
      <c r="F229" s="66" t="s">
        <v>5269</v>
      </c>
      <c r="G229" s="479"/>
      <c r="H229" s="36" t="s">
        <v>265</v>
      </c>
    </row>
    <row r="230" spans="1:8" s="105" customFormat="1" ht="18" customHeight="1">
      <c r="A230" s="43">
        <v>21</v>
      </c>
      <c r="B230" s="49" t="s">
        <v>5264</v>
      </c>
      <c r="C230" s="231" t="s">
        <v>187</v>
      </c>
      <c r="D230" s="232" t="s">
        <v>108</v>
      </c>
      <c r="E230" s="41" t="s">
        <v>5149</v>
      </c>
      <c r="F230" s="66" t="s">
        <v>3973</v>
      </c>
      <c r="G230" s="479"/>
      <c r="H230" s="36" t="s">
        <v>265</v>
      </c>
    </row>
    <row r="231" spans="1:8" s="105" customFormat="1" ht="18" customHeight="1">
      <c r="A231" s="43">
        <v>22</v>
      </c>
      <c r="B231" s="49" t="s">
        <v>5148</v>
      </c>
      <c r="C231" s="231" t="s">
        <v>3952</v>
      </c>
      <c r="D231" s="232" t="s">
        <v>1260</v>
      </c>
      <c r="E231" s="41" t="s">
        <v>5149</v>
      </c>
      <c r="F231" s="522" t="s">
        <v>5236</v>
      </c>
      <c r="G231" s="582" t="s">
        <v>193</v>
      </c>
      <c r="H231" s="36" t="s">
        <v>265</v>
      </c>
    </row>
    <row r="232" spans="1:8" s="105" customFormat="1" ht="18" customHeight="1">
      <c r="A232" s="43">
        <v>23</v>
      </c>
      <c r="B232" s="500" t="s">
        <v>5265</v>
      </c>
      <c r="C232" s="231" t="s">
        <v>5266</v>
      </c>
      <c r="D232" s="232" t="s">
        <v>50</v>
      </c>
      <c r="E232" s="41" t="s">
        <v>5149</v>
      </c>
      <c r="F232" s="66" t="s">
        <v>3973</v>
      </c>
      <c r="G232" s="479"/>
      <c r="H232" s="36" t="s">
        <v>265</v>
      </c>
    </row>
    <row r="233" spans="1:8" s="105" customFormat="1" ht="18" customHeight="1">
      <c r="A233" s="43">
        <v>24</v>
      </c>
      <c r="B233" s="49" t="s">
        <v>5267</v>
      </c>
      <c r="C233" s="231" t="s">
        <v>1530</v>
      </c>
      <c r="D233" s="232" t="s">
        <v>144</v>
      </c>
      <c r="E233" s="41" t="s">
        <v>5149</v>
      </c>
      <c r="F233" s="66" t="s">
        <v>3973</v>
      </c>
      <c r="G233" s="479"/>
      <c r="H233" s="36" t="s">
        <v>265</v>
      </c>
    </row>
    <row r="234" spans="1:8" s="105" customFormat="1" ht="18" customHeight="1">
      <c r="A234" s="43">
        <v>25</v>
      </c>
      <c r="B234" s="49" t="s">
        <v>5268</v>
      </c>
      <c r="C234" s="231" t="s">
        <v>163</v>
      </c>
      <c r="D234" s="232" t="s">
        <v>69</v>
      </c>
      <c r="E234" s="41" t="s">
        <v>5149</v>
      </c>
      <c r="F234" s="66" t="s">
        <v>3973</v>
      </c>
      <c r="G234" s="479"/>
      <c r="H234" s="36" t="s">
        <v>265</v>
      </c>
    </row>
    <row r="235" spans="1:8" s="105" customFormat="1" ht="18" customHeight="1">
      <c r="A235" s="43">
        <v>26</v>
      </c>
      <c r="B235" s="49" t="s">
        <v>4654</v>
      </c>
      <c r="C235" s="231" t="s">
        <v>4655</v>
      </c>
      <c r="D235" s="232" t="s">
        <v>4656</v>
      </c>
      <c r="E235" s="41" t="s">
        <v>4660</v>
      </c>
      <c r="F235" s="66" t="s">
        <v>2574</v>
      </c>
      <c r="G235" s="479"/>
      <c r="H235" s="36" t="s">
        <v>269</v>
      </c>
    </row>
    <row r="236" spans="1:8" s="105" customFormat="1" ht="18" customHeight="1">
      <c r="A236" s="43">
        <v>27</v>
      </c>
      <c r="B236" s="49" t="s">
        <v>4657</v>
      </c>
      <c r="C236" s="231" t="s">
        <v>102</v>
      </c>
      <c r="D236" s="232" t="s">
        <v>107</v>
      </c>
      <c r="E236" s="41" t="s">
        <v>4660</v>
      </c>
      <c r="F236" s="66" t="s">
        <v>4661</v>
      </c>
      <c r="G236" s="479"/>
      <c r="H236" s="36" t="s">
        <v>269</v>
      </c>
    </row>
    <row r="237" spans="1:8" s="105" customFormat="1" ht="18" customHeight="1">
      <c r="A237" s="43">
        <v>28</v>
      </c>
      <c r="B237" s="49" t="s">
        <v>4658</v>
      </c>
      <c r="C237" s="231" t="s">
        <v>4659</v>
      </c>
      <c r="D237" s="232" t="s">
        <v>99</v>
      </c>
      <c r="E237" s="41" t="s">
        <v>4660</v>
      </c>
      <c r="F237" s="522" t="s">
        <v>5222</v>
      </c>
      <c r="G237" s="582" t="s">
        <v>193</v>
      </c>
      <c r="H237" s="36" t="s">
        <v>269</v>
      </c>
    </row>
    <row r="238" spans="1:8" s="105" customFormat="1" ht="18" customHeight="1">
      <c r="A238" s="43">
        <v>29</v>
      </c>
      <c r="B238" s="49" t="s">
        <v>4662</v>
      </c>
      <c r="C238" s="231" t="s">
        <v>847</v>
      </c>
      <c r="D238" s="232" t="s">
        <v>1257</v>
      </c>
      <c r="E238" s="41" t="s">
        <v>984</v>
      </c>
      <c r="F238" s="66" t="s">
        <v>1868</v>
      </c>
      <c r="G238" s="479"/>
      <c r="H238" s="36" t="s">
        <v>266</v>
      </c>
    </row>
    <row r="239" spans="1:8" s="105" customFormat="1" ht="18" customHeight="1">
      <c r="A239" s="43">
        <v>30</v>
      </c>
      <c r="B239" s="49" t="s">
        <v>4663</v>
      </c>
      <c r="C239" s="231" t="s">
        <v>39</v>
      </c>
      <c r="D239" s="232" t="s">
        <v>52</v>
      </c>
      <c r="E239" s="41" t="s">
        <v>984</v>
      </c>
      <c r="F239" s="66" t="s">
        <v>4673</v>
      </c>
      <c r="G239" s="479"/>
      <c r="H239" s="36" t="s">
        <v>266</v>
      </c>
    </row>
    <row r="240" spans="1:8" s="105" customFormat="1" ht="18" customHeight="1">
      <c r="A240" s="43">
        <v>31</v>
      </c>
      <c r="B240" s="49" t="s">
        <v>4664</v>
      </c>
      <c r="C240" s="231" t="s">
        <v>162</v>
      </c>
      <c r="D240" s="232" t="s">
        <v>4665</v>
      </c>
      <c r="E240" s="41" t="s">
        <v>984</v>
      </c>
      <c r="F240" s="66" t="s">
        <v>1868</v>
      </c>
      <c r="G240" s="479"/>
      <c r="H240" s="36" t="s">
        <v>266</v>
      </c>
    </row>
    <row r="241" spans="1:8" s="105" customFormat="1" ht="18" customHeight="1">
      <c r="A241" s="43">
        <v>32</v>
      </c>
      <c r="B241" s="49" t="s">
        <v>4666</v>
      </c>
      <c r="C241" s="231" t="s">
        <v>185</v>
      </c>
      <c r="D241" s="232" t="s">
        <v>153</v>
      </c>
      <c r="E241" s="41" t="s">
        <v>984</v>
      </c>
      <c r="F241" s="66" t="s">
        <v>4673</v>
      </c>
      <c r="G241" s="479"/>
      <c r="H241" s="36" t="s">
        <v>266</v>
      </c>
    </row>
    <row r="242" spans="1:8" s="105" customFormat="1" ht="18" customHeight="1">
      <c r="A242" s="43">
        <v>33</v>
      </c>
      <c r="B242" s="49" t="s">
        <v>4667</v>
      </c>
      <c r="C242" s="231" t="s">
        <v>154</v>
      </c>
      <c r="D242" s="232" t="s">
        <v>168</v>
      </c>
      <c r="E242" s="41" t="s">
        <v>984</v>
      </c>
      <c r="F242" s="66" t="s">
        <v>3091</v>
      </c>
      <c r="G242" s="479"/>
      <c r="H242" s="36" t="s">
        <v>266</v>
      </c>
    </row>
    <row r="243" spans="1:8" s="105" customFormat="1" ht="18" customHeight="1">
      <c r="A243" s="43">
        <v>34</v>
      </c>
      <c r="B243" s="49" t="s">
        <v>4668</v>
      </c>
      <c r="C243" s="231" t="s">
        <v>1182</v>
      </c>
      <c r="D243" s="232" t="s">
        <v>184</v>
      </c>
      <c r="E243" s="41" t="s">
        <v>984</v>
      </c>
      <c r="F243" s="522" t="s">
        <v>5221</v>
      </c>
      <c r="G243" s="582" t="s">
        <v>193</v>
      </c>
      <c r="H243" s="36" t="s">
        <v>266</v>
      </c>
    </row>
    <row r="244" spans="1:8" s="105" customFormat="1" ht="18" customHeight="1">
      <c r="A244" s="43">
        <v>35</v>
      </c>
      <c r="B244" s="49" t="s">
        <v>4669</v>
      </c>
      <c r="C244" s="231" t="s">
        <v>4670</v>
      </c>
      <c r="D244" s="232" t="s">
        <v>186</v>
      </c>
      <c r="E244" s="41" t="s">
        <v>984</v>
      </c>
      <c r="F244" s="66" t="s">
        <v>3091</v>
      </c>
      <c r="G244" s="479"/>
      <c r="H244" s="36" t="s">
        <v>266</v>
      </c>
    </row>
    <row r="245" spans="1:8" s="105" customFormat="1" ht="18" customHeight="1">
      <c r="A245" s="43">
        <v>36</v>
      </c>
      <c r="B245" s="49" t="s">
        <v>4671</v>
      </c>
      <c r="C245" s="231" t="s">
        <v>4672</v>
      </c>
      <c r="D245" s="232" t="s">
        <v>60</v>
      </c>
      <c r="E245" s="41" t="s">
        <v>984</v>
      </c>
      <c r="F245" s="66" t="s">
        <v>1868</v>
      </c>
      <c r="G245" s="479"/>
      <c r="H245" s="36" t="s">
        <v>266</v>
      </c>
    </row>
    <row r="246" spans="1:8" s="105" customFormat="1" ht="18" customHeight="1">
      <c r="A246" s="43">
        <v>37</v>
      </c>
      <c r="B246" s="49" t="s">
        <v>4674</v>
      </c>
      <c r="C246" s="231" t="s">
        <v>38</v>
      </c>
      <c r="D246" s="232" t="s">
        <v>100</v>
      </c>
      <c r="E246" s="41" t="s">
        <v>984</v>
      </c>
      <c r="F246" s="66" t="s">
        <v>1868</v>
      </c>
      <c r="G246" s="479"/>
      <c r="H246" s="36" t="s">
        <v>266</v>
      </c>
    </row>
    <row r="247" spans="1:8" s="105" customFormat="1" ht="18" customHeight="1">
      <c r="A247" s="43">
        <v>38</v>
      </c>
      <c r="B247" s="49" t="s">
        <v>5276</v>
      </c>
      <c r="C247" s="231" t="s">
        <v>4606</v>
      </c>
      <c r="D247" s="232" t="s">
        <v>11</v>
      </c>
      <c r="E247" s="41" t="s">
        <v>1137</v>
      </c>
      <c r="F247" s="66" t="s">
        <v>3973</v>
      </c>
      <c r="G247" s="479"/>
      <c r="H247" s="36" t="s">
        <v>267</v>
      </c>
    </row>
    <row r="248" spans="1:8" s="105" customFormat="1" ht="18" customHeight="1">
      <c r="A248" s="43">
        <v>39</v>
      </c>
      <c r="B248" s="49" t="s">
        <v>5277</v>
      </c>
      <c r="C248" s="231" t="s">
        <v>5278</v>
      </c>
      <c r="D248" s="232" t="s">
        <v>9</v>
      </c>
      <c r="E248" s="41" t="s">
        <v>1137</v>
      </c>
      <c r="F248" s="66" t="s">
        <v>3973</v>
      </c>
      <c r="G248" s="479"/>
      <c r="H248" s="36" t="s">
        <v>267</v>
      </c>
    </row>
    <row r="249" spans="1:8" s="105" customFormat="1" ht="18" customHeight="1">
      <c r="A249" s="43">
        <v>40</v>
      </c>
      <c r="B249" s="86" t="s">
        <v>5279</v>
      </c>
      <c r="C249" s="231" t="s">
        <v>813</v>
      </c>
      <c r="D249" s="232" t="s">
        <v>184</v>
      </c>
      <c r="E249" s="41" t="s">
        <v>1137</v>
      </c>
      <c r="F249" s="66" t="s">
        <v>3973</v>
      </c>
      <c r="G249" s="479"/>
      <c r="H249" s="36" t="s">
        <v>267</v>
      </c>
    </row>
    <row r="250" spans="1:8" s="105" customFormat="1" ht="18" customHeight="1">
      <c r="A250" s="43">
        <v>41</v>
      </c>
      <c r="B250" s="49" t="s">
        <v>5280</v>
      </c>
      <c r="C250" s="231" t="s">
        <v>5281</v>
      </c>
      <c r="D250" s="232" t="s">
        <v>59</v>
      </c>
      <c r="E250" s="41" t="s">
        <v>1137</v>
      </c>
      <c r="F250" s="66" t="s">
        <v>3973</v>
      </c>
      <c r="G250" s="479"/>
      <c r="H250" s="36" t="s">
        <v>267</v>
      </c>
    </row>
    <row r="251" spans="1:8" s="105" customFormat="1" ht="18" customHeight="1">
      <c r="A251" s="43">
        <v>42</v>
      </c>
      <c r="B251" s="500" t="s">
        <v>5147</v>
      </c>
      <c r="C251" s="231" t="s">
        <v>180</v>
      </c>
      <c r="D251" s="232" t="s">
        <v>134</v>
      </c>
      <c r="E251" s="41" t="s">
        <v>1137</v>
      </c>
      <c r="F251" s="522" t="s">
        <v>5222</v>
      </c>
      <c r="G251" s="582" t="s">
        <v>193</v>
      </c>
      <c r="H251" s="36" t="s">
        <v>267</v>
      </c>
    </row>
    <row r="252" spans="1:8" s="105" customFormat="1" ht="18" customHeight="1">
      <c r="A252" s="43">
        <v>43</v>
      </c>
      <c r="B252" s="49" t="s">
        <v>5282</v>
      </c>
      <c r="C252" s="231" t="s">
        <v>5283</v>
      </c>
      <c r="D252" s="232" t="s">
        <v>147</v>
      </c>
      <c r="E252" s="41" t="s">
        <v>1137</v>
      </c>
      <c r="F252" s="66" t="s">
        <v>3973</v>
      </c>
      <c r="G252" s="293"/>
      <c r="H252" s="36" t="s">
        <v>267</v>
      </c>
    </row>
    <row r="253" spans="1:8" s="105" customFormat="1" ht="18" customHeight="1">
      <c r="A253" s="43">
        <v>44</v>
      </c>
      <c r="B253" s="49" t="s">
        <v>5284</v>
      </c>
      <c r="C253" s="231" t="s">
        <v>5285</v>
      </c>
      <c r="D253" s="232" t="s">
        <v>69</v>
      </c>
      <c r="E253" s="41" t="s">
        <v>1137</v>
      </c>
      <c r="F253" s="66" t="s">
        <v>3973</v>
      </c>
      <c r="G253" s="293"/>
      <c r="H253" s="36" t="s">
        <v>267</v>
      </c>
    </row>
    <row r="254" spans="1:8" s="105" customFormat="1" ht="18" customHeight="1">
      <c r="A254" s="43">
        <v>45</v>
      </c>
      <c r="B254" s="49" t="s">
        <v>5007</v>
      </c>
      <c r="C254" s="231" t="s">
        <v>435</v>
      </c>
      <c r="D254" s="232" t="s">
        <v>152</v>
      </c>
      <c r="E254" s="41" t="s">
        <v>5010</v>
      </c>
      <c r="F254" s="66" t="s">
        <v>3800</v>
      </c>
      <c r="G254" s="479"/>
      <c r="H254" s="36" t="s">
        <v>266</v>
      </c>
    </row>
    <row r="255" spans="1:8" s="105" customFormat="1" ht="18" customHeight="1">
      <c r="A255" s="43">
        <v>46</v>
      </c>
      <c r="B255" s="49" t="s">
        <v>5008</v>
      </c>
      <c r="C255" s="231" t="s">
        <v>2857</v>
      </c>
      <c r="D255" s="232" t="s">
        <v>186</v>
      </c>
      <c r="E255" s="41" t="s">
        <v>5010</v>
      </c>
      <c r="F255" s="66" t="s">
        <v>3055</v>
      </c>
      <c r="G255" s="479"/>
      <c r="H255" s="36" t="s">
        <v>266</v>
      </c>
    </row>
    <row r="256" spans="1:8" s="105" customFormat="1" ht="18" customHeight="1">
      <c r="A256" s="43">
        <v>47</v>
      </c>
      <c r="B256" s="49" t="s">
        <v>5009</v>
      </c>
      <c r="C256" s="231" t="s">
        <v>301</v>
      </c>
      <c r="D256" s="232" t="s">
        <v>42</v>
      </c>
      <c r="E256" s="41" t="s">
        <v>5010</v>
      </c>
      <c r="F256" s="66" t="s">
        <v>3800</v>
      </c>
      <c r="G256" s="479"/>
      <c r="H256" s="36" t="s">
        <v>266</v>
      </c>
    </row>
    <row r="257" spans="1:8" s="105" customFormat="1" ht="18" customHeight="1">
      <c r="A257" s="43">
        <v>48</v>
      </c>
      <c r="B257" s="49" t="s">
        <v>5195</v>
      </c>
      <c r="C257" s="231" t="s">
        <v>1926</v>
      </c>
      <c r="D257" s="232" t="s">
        <v>11</v>
      </c>
      <c r="E257" s="41" t="s">
        <v>5196</v>
      </c>
      <c r="F257" s="522" t="s">
        <v>5225</v>
      </c>
      <c r="G257" s="582" t="s">
        <v>5238</v>
      </c>
      <c r="H257" s="36" t="s">
        <v>266</v>
      </c>
    </row>
    <row r="258" spans="1:8" s="105" customFormat="1" ht="18" customHeight="1">
      <c r="A258" s="43">
        <v>49</v>
      </c>
      <c r="B258" s="49" t="s">
        <v>5197</v>
      </c>
      <c r="C258" s="231" t="s">
        <v>5198</v>
      </c>
      <c r="D258" s="232" t="s">
        <v>169</v>
      </c>
      <c r="E258" s="41" t="s">
        <v>5196</v>
      </c>
      <c r="F258" s="522" t="s">
        <v>5226</v>
      </c>
      <c r="G258" s="584" t="s">
        <v>1</v>
      </c>
      <c r="H258" s="36" t="s">
        <v>266</v>
      </c>
    </row>
    <row r="259" spans="1:8" s="105" customFormat="1" ht="18" customHeight="1">
      <c r="A259" s="43">
        <v>50</v>
      </c>
      <c r="B259" s="86" t="s">
        <v>5199</v>
      </c>
      <c r="C259" s="231" t="s">
        <v>326</v>
      </c>
      <c r="D259" s="232" t="s">
        <v>51</v>
      </c>
      <c r="E259" s="41" t="s">
        <v>5200</v>
      </c>
      <c r="F259" s="522" t="s">
        <v>5225</v>
      </c>
      <c r="G259" s="584" t="s">
        <v>1</v>
      </c>
      <c r="H259" s="36" t="s">
        <v>267</v>
      </c>
    </row>
    <row r="260" spans="1:8" s="105" customFormat="1" ht="18" customHeight="1">
      <c r="A260" s="43">
        <v>51</v>
      </c>
      <c r="B260" s="49" t="s">
        <v>5201</v>
      </c>
      <c r="C260" s="231" t="s">
        <v>173</v>
      </c>
      <c r="D260" s="232" t="s">
        <v>433</v>
      </c>
      <c r="E260" s="41" t="s">
        <v>5200</v>
      </c>
      <c r="F260" s="522" t="s">
        <v>5225</v>
      </c>
      <c r="G260" s="584" t="s">
        <v>1</v>
      </c>
      <c r="H260" s="36" t="s">
        <v>267</v>
      </c>
    </row>
    <row r="261" spans="1:8" s="105" customFormat="1" ht="18" customHeight="1">
      <c r="A261" s="43">
        <v>52</v>
      </c>
      <c r="B261" s="49" t="s">
        <v>5202</v>
      </c>
      <c r="C261" s="231" t="s">
        <v>4650</v>
      </c>
      <c r="D261" s="232" t="s">
        <v>3545</v>
      </c>
      <c r="E261" s="41" t="s">
        <v>5200</v>
      </c>
      <c r="F261" s="522" t="s">
        <v>5225</v>
      </c>
      <c r="G261" s="584" t="s">
        <v>1</v>
      </c>
      <c r="H261" s="36" t="s">
        <v>267</v>
      </c>
    </row>
    <row r="262" spans="1:8" s="105" customFormat="1" ht="18" customHeight="1">
      <c r="A262" s="43">
        <v>53</v>
      </c>
      <c r="B262" s="49" t="s">
        <v>5203</v>
      </c>
      <c r="C262" s="231" t="s">
        <v>5204</v>
      </c>
      <c r="D262" s="232" t="s">
        <v>302</v>
      </c>
      <c r="E262" s="41" t="s">
        <v>5200</v>
      </c>
      <c r="F262" s="522" t="s">
        <v>5225</v>
      </c>
      <c r="G262" s="584" t="s">
        <v>1</v>
      </c>
      <c r="H262" s="36" t="s">
        <v>267</v>
      </c>
    </row>
    <row r="263" spans="1:8" s="105" customFormat="1" ht="18" customHeight="1">
      <c r="A263" s="43">
        <v>54</v>
      </c>
      <c r="B263" s="86" t="s">
        <v>5205</v>
      </c>
      <c r="C263" s="231" t="s">
        <v>175</v>
      </c>
      <c r="D263" s="232" t="s">
        <v>63</v>
      </c>
      <c r="E263" s="41" t="s">
        <v>5200</v>
      </c>
      <c r="F263" s="522" t="s">
        <v>5225</v>
      </c>
      <c r="G263" s="584" t="s">
        <v>1</v>
      </c>
      <c r="H263" s="36" t="s">
        <v>267</v>
      </c>
    </row>
    <row r="264" spans="1:8" s="105" customFormat="1" ht="18" customHeight="1">
      <c r="A264" s="43">
        <v>55</v>
      </c>
      <c r="B264" s="49" t="s">
        <v>5206</v>
      </c>
      <c r="C264" s="231" t="s">
        <v>5207</v>
      </c>
      <c r="D264" s="232" t="s">
        <v>315</v>
      </c>
      <c r="E264" s="41" t="s">
        <v>5200</v>
      </c>
      <c r="F264" s="522" t="s">
        <v>5225</v>
      </c>
      <c r="G264" s="584" t="s">
        <v>1</v>
      </c>
      <c r="H264" s="36" t="s">
        <v>267</v>
      </c>
    </row>
    <row r="265" spans="1:8" s="10" customFormat="1" ht="24.95" customHeight="1">
      <c r="A265" s="699" t="s">
        <v>28</v>
      </c>
      <c r="B265" s="700"/>
      <c r="C265" s="700"/>
      <c r="D265" s="182">
        <f>SUM(D201,D209)</f>
        <v>62</v>
      </c>
      <c r="E265" s="542" t="s">
        <v>231</v>
      </c>
      <c r="F265" s="729" t="s">
        <v>5328</v>
      </c>
      <c r="G265" s="730"/>
    </row>
    <row r="266" spans="1:8" ht="24.95" customHeight="1">
      <c r="A266" s="539"/>
      <c r="B266" s="27">
        <f>55-12</f>
        <v>43</v>
      </c>
      <c r="C266" s="28"/>
      <c r="D266" s="176"/>
      <c r="E266" s="87" t="s">
        <v>85</v>
      </c>
      <c r="F266" s="88"/>
      <c r="G266" s="238"/>
    </row>
    <row r="267" spans="1:8" ht="20.100000000000001" customHeight="1">
      <c r="A267" s="539"/>
      <c r="B267" s="33"/>
      <c r="C267" s="34"/>
      <c r="D267" s="34"/>
      <c r="E267" s="539"/>
    </row>
    <row r="268" spans="1:8" ht="20.100000000000001" customHeight="1">
      <c r="A268" s="544"/>
      <c r="B268" s="33"/>
      <c r="C268" s="34"/>
      <c r="D268" s="34"/>
      <c r="E268" s="544"/>
    </row>
    <row r="269" spans="1:8" ht="20.100000000000001" customHeight="1">
      <c r="A269" s="544"/>
      <c r="B269" s="33"/>
      <c r="C269" s="34"/>
      <c r="D269" s="34"/>
      <c r="E269" s="544"/>
    </row>
    <row r="270" spans="1:8" ht="20.100000000000001" customHeight="1">
      <c r="A270" s="544"/>
      <c r="B270" s="33"/>
      <c r="C270" s="34"/>
      <c r="D270" s="34"/>
      <c r="E270" s="544"/>
    </row>
    <row r="271" spans="1:8" ht="20.100000000000001" customHeight="1">
      <c r="A271" s="575"/>
      <c r="B271" s="33"/>
      <c r="C271" s="34"/>
      <c r="D271" s="34"/>
      <c r="E271" s="575"/>
    </row>
    <row r="272" spans="1:8" ht="20.100000000000001" customHeight="1">
      <c r="A272" s="575"/>
      <c r="B272" s="33"/>
      <c r="C272" s="34"/>
      <c r="D272" s="34"/>
      <c r="E272" s="575"/>
    </row>
    <row r="273" spans="1:8" ht="20.100000000000001" customHeight="1">
      <c r="A273" s="575"/>
      <c r="B273" s="33"/>
      <c r="C273" s="34"/>
      <c r="D273" s="34"/>
      <c r="E273" s="575"/>
    </row>
    <row r="274" spans="1:8" ht="20.100000000000001" customHeight="1">
      <c r="A274" s="575"/>
      <c r="B274" s="33"/>
      <c r="C274" s="34"/>
      <c r="D274" s="34"/>
      <c r="E274" s="575"/>
    </row>
    <row r="275" spans="1:8" ht="20.100000000000001" customHeight="1">
      <c r="A275" s="575"/>
      <c r="B275" s="33"/>
      <c r="C275" s="34"/>
      <c r="D275" s="34"/>
      <c r="E275" s="575"/>
    </row>
    <row r="276" spans="1:8" ht="20.100000000000001" customHeight="1">
      <c r="A276" s="575"/>
      <c r="B276" s="33"/>
      <c r="C276" s="34"/>
      <c r="D276" s="34"/>
      <c r="E276" s="575"/>
    </row>
    <row r="277" spans="1:8" s="15" customFormat="1" ht="50.1" customHeight="1">
      <c r="A277" s="704" t="s">
        <v>2862</v>
      </c>
      <c r="B277" s="691"/>
      <c r="C277" s="705"/>
      <c r="D277" s="705"/>
      <c r="E277" s="705"/>
      <c r="F277" s="705"/>
      <c r="G277" s="705"/>
    </row>
    <row r="278" spans="1:8" s="10" customFormat="1" ht="24.95" customHeight="1">
      <c r="A278" s="741" t="s">
        <v>875</v>
      </c>
      <c r="B278" s="731"/>
      <c r="C278" s="731"/>
      <c r="D278" s="731"/>
      <c r="E278" s="731"/>
      <c r="F278" s="731"/>
      <c r="G278" s="731"/>
    </row>
    <row r="279" spans="1:8" s="10" customFormat="1" ht="35.1" customHeight="1">
      <c r="A279" s="732" t="s">
        <v>4508</v>
      </c>
      <c r="B279" s="732"/>
      <c r="C279" s="732"/>
      <c r="D279" s="732"/>
      <c r="E279" s="732"/>
      <c r="F279" s="732"/>
      <c r="G279" s="732"/>
    </row>
    <row r="280" spans="1:8" ht="15" customHeight="1">
      <c r="A280" s="6"/>
      <c r="B280" s="6"/>
      <c r="C280" s="6"/>
      <c r="D280" s="6"/>
      <c r="E280" s="6"/>
      <c r="F280" s="23"/>
      <c r="G280" s="202" t="s">
        <v>4518</v>
      </c>
      <c r="H280" s="4" t="s">
        <v>4520</v>
      </c>
    </row>
    <row r="281" spans="1:8" s="8" customFormat="1" ht="24.95" customHeight="1">
      <c r="A281" s="195" t="s">
        <v>20</v>
      </c>
      <c r="B281" s="494" t="s">
        <v>5</v>
      </c>
      <c r="C281" s="694" t="s">
        <v>23</v>
      </c>
      <c r="D281" s="695"/>
      <c r="E281" s="195" t="s">
        <v>24</v>
      </c>
      <c r="F281" s="195" t="s">
        <v>25</v>
      </c>
      <c r="G281" s="195" t="s">
        <v>26</v>
      </c>
    </row>
    <row r="282" spans="1:8" s="8" customFormat="1" ht="20.100000000000001" customHeight="1">
      <c r="A282" s="195"/>
      <c r="B282" s="742" t="s">
        <v>2</v>
      </c>
      <c r="C282" s="743"/>
      <c r="D282" s="496">
        <f>A436</f>
        <v>154</v>
      </c>
      <c r="E282" s="42"/>
      <c r="F282" s="42"/>
      <c r="G282" s="196"/>
    </row>
    <row r="283" spans="1:8" s="10" customFormat="1" ht="18" customHeight="1">
      <c r="A283" s="43">
        <v>1</v>
      </c>
      <c r="B283" s="49" t="s">
        <v>3059</v>
      </c>
      <c r="C283" s="231" t="s">
        <v>308</v>
      </c>
      <c r="D283" s="232" t="s">
        <v>43</v>
      </c>
      <c r="E283" s="41" t="s">
        <v>1846</v>
      </c>
      <c r="F283" s="66" t="s">
        <v>1272</v>
      </c>
      <c r="G283" s="293" t="s">
        <v>2165</v>
      </c>
      <c r="H283" s="36" t="s">
        <v>263</v>
      </c>
    </row>
    <row r="284" spans="1:8" s="10" customFormat="1" ht="18" customHeight="1">
      <c r="A284" s="43">
        <v>2</v>
      </c>
      <c r="B284" s="49" t="s">
        <v>3544</v>
      </c>
      <c r="C284" s="231" t="s">
        <v>191</v>
      </c>
      <c r="D284" s="232" t="s">
        <v>3545</v>
      </c>
      <c r="E284" s="41" t="s">
        <v>1969</v>
      </c>
      <c r="F284" s="66" t="s">
        <v>1272</v>
      </c>
      <c r="G284" s="421" t="s">
        <v>1</v>
      </c>
      <c r="H284" s="36" t="s">
        <v>285</v>
      </c>
    </row>
    <row r="285" spans="1:8" s="10" customFormat="1" ht="18" customHeight="1">
      <c r="A285" s="43">
        <v>3</v>
      </c>
      <c r="B285" s="49" t="s">
        <v>3546</v>
      </c>
      <c r="C285" s="231" t="s">
        <v>3547</v>
      </c>
      <c r="D285" s="232" t="s">
        <v>149</v>
      </c>
      <c r="E285" s="41" t="s">
        <v>1969</v>
      </c>
      <c r="F285" s="66" t="s">
        <v>1272</v>
      </c>
      <c r="G285" s="421" t="s">
        <v>1</v>
      </c>
      <c r="H285" s="36" t="s">
        <v>285</v>
      </c>
    </row>
    <row r="286" spans="1:8" s="10" customFormat="1" ht="18" customHeight="1">
      <c r="A286" s="43">
        <v>4</v>
      </c>
      <c r="B286" s="49" t="s">
        <v>3548</v>
      </c>
      <c r="C286" s="231" t="s">
        <v>3549</v>
      </c>
      <c r="D286" s="232" t="s">
        <v>101</v>
      </c>
      <c r="E286" s="41" t="s">
        <v>1969</v>
      </c>
      <c r="F286" s="66" t="s">
        <v>1272</v>
      </c>
      <c r="G286" s="421" t="s">
        <v>1</v>
      </c>
      <c r="H286" s="36" t="s">
        <v>285</v>
      </c>
    </row>
    <row r="287" spans="1:8" s="10" customFormat="1" ht="18" customHeight="1">
      <c r="A287" s="43">
        <v>5</v>
      </c>
      <c r="B287" s="49" t="s">
        <v>3912</v>
      </c>
      <c r="C287" s="231" t="s">
        <v>3913</v>
      </c>
      <c r="D287" s="232" t="s">
        <v>178</v>
      </c>
      <c r="E287" s="41" t="s">
        <v>2080</v>
      </c>
      <c r="F287" s="66" t="s">
        <v>1677</v>
      </c>
      <c r="G287" s="421" t="s">
        <v>1</v>
      </c>
      <c r="H287" s="36" t="s">
        <v>273</v>
      </c>
    </row>
    <row r="288" spans="1:8" s="10" customFormat="1" ht="18" customHeight="1">
      <c r="A288" s="43">
        <v>6</v>
      </c>
      <c r="B288" s="49" t="s">
        <v>3914</v>
      </c>
      <c r="C288" s="231" t="s">
        <v>167</v>
      </c>
      <c r="D288" s="232" t="s">
        <v>10</v>
      </c>
      <c r="E288" s="41" t="s">
        <v>2080</v>
      </c>
      <c r="F288" s="66" t="s">
        <v>1677</v>
      </c>
      <c r="G288" s="421" t="s">
        <v>1</v>
      </c>
      <c r="H288" s="36" t="s">
        <v>273</v>
      </c>
    </row>
    <row r="289" spans="1:9" s="10" customFormat="1" ht="18" customHeight="1">
      <c r="A289" s="43">
        <v>7</v>
      </c>
      <c r="B289" s="49" t="s">
        <v>3754</v>
      </c>
      <c r="C289" s="231" t="s">
        <v>914</v>
      </c>
      <c r="D289" s="232" t="s">
        <v>70</v>
      </c>
      <c r="E289" s="41" t="s">
        <v>1348</v>
      </c>
      <c r="F289" s="66" t="s">
        <v>1793</v>
      </c>
      <c r="G289" s="293" t="s">
        <v>3764</v>
      </c>
      <c r="H289" s="36" t="s">
        <v>273</v>
      </c>
    </row>
    <row r="290" spans="1:9" s="10" customFormat="1" ht="18" customHeight="1">
      <c r="A290" s="43">
        <v>8</v>
      </c>
      <c r="B290" s="49" t="s">
        <v>3755</v>
      </c>
      <c r="C290" s="231" t="s">
        <v>3756</v>
      </c>
      <c r="D290" s="232" t="s">
        <v>43</v>
      </c>
      <c r="E290" s="41" t="s">
        <v>1348</v>
      </c>
      <c r="F290" s="66" t="s">
        <v>3667</v>
      </c>
      <c r="G290" s="293" t="s">
        <v>3766</v>
      </c>
      <c r="H290" s="36" t="s">
        <v>273</v>
      </c>
    </row>
    <row r="291" spans="1:9" s="10" customFormat="1" ht="18" customHeight="1">
      <c r="A291" s="43">
        <v>9</v>
      </c>
      <c r="B291" s="49" t="s">
        <v>3757</v>
      </c>
      <c r="C291" s="231" t="s">
        <v>185</v>
      </c>
      <c r="D291" s="232" t="s">
        <v>57</v>
      </c>
      <c r="E291" s="41" t="s">
        <v>1348</v>
      </c>
      <c r="F291" s="66" t="s">
        <v>3667</v>
      </c>
      <c r="G291" s="293" t="s">
        <v>3764</v>
      </c>
      <c r="H291" s="36" t="s">
        <v>273</v>
      </c>
    </row>
    <row r="292" spans="1:9" s="10" customFormat="1" ht="18" customHeight="1">
      <c r="A292" s="43">
        <v>10</v>
      </c>
      <c r="B292" s="49" t="s">
        <v>3758</v>
      </c>
      <c r="C292" s="231" t="s">
        <v>3759</v>
      </c>
      <c r="D292" s="232" t="s">
        <v>170</v>
      </c>
      <c r="E292" s="41" t="s">
        <v>1348</v>
      </c>
      <c r="F292" s="66" t="s">
        <v>3667</v>
      </c>
      <c r="G292" s="421" t="s">
        <v>1</v>
      </c>
      <c r="H292" s="36" t="s">
        <v>273</v>
      </c>
    </row>
    <row r="293" spans="1:9" s="10" customFormat="1" ht="18" customHeight="1">
      <c r="A293" s="43">
        <v>11</v>
      </c>
      <c r="B293" s="49" t="s">
        <v>3760</v>
      </c>
      <c r="C293" s="231" t="s">
        <v>3761</v>
      </c>
      <c r="D293" s="232" t="s">
        <v>155</v>
      </c>
      <c r="E293" s="41" t="s">
        <v>1348</v>
      </c>
      <c r="F293" s="66" t="s">
        <v>2151</v>
      </c>
      <c r="G293" s="293" t="s">
        <v>3765</v>
      </c>
      <c r="H293" s="36" t="s">
        <v>273</v>
      </c>
    </row>
    <row r="294" spans="1:9" s="10" customFormat="1" ht="18" customHeight="1">
      <c r="A294" s="43">
        <v>12</v>
      </c>
      <c r="B294" s="49" t="s">
        <v>3762</v>
      </c>
      <c r="C294" s="231" t="s">
        <v>3763</v>
      </c>
      <c r="D294" s="232" t="s">
        <v>860</v>
      </c>
      <c r="E294" s="41" t="s">
        <v>1348</v>
      </c>
      <c r="F294" s="66" t="s">
        <v>1272</v>
      </c>
      <c r="G294" s="293" t="s">
        <v>3764</v>
      </c>
      <c r="H294" s="36" t="s">
        <v>273</v>
      </c>
    </row>
    <row r="295" spans="1:9" s="10" customFormat="1" ht="18" customHeight="1">
      <c r="A295" s="43">
        <v>13</v>
      </c>
      <c r="B295" s="49" t="s">
        <v>3433</v>
      </c>
      <c r="C295" s="231" t="s">
        <v>3434</v>
      </c>
      <c r="D295" s="232" t="s">
        <v>9</v>
      </c>
      <c r="E295" s="41" t="s">
        <v>1243</v>
      </c>
      <c r="F295" s="66" t="s">
        <v>1272</v>
      </c>
      <c r="G295" s="293" t="s">
        <v>2165</v>
      </c>
      <c r="H295" s="36" t="s">
        <v>265</v>
      </c>
    </row>
    <row r="296" spans="1:9" s="10" customFormat="1" ht="18" customHeight="1">
      <c r="A296" s="43">
        <v>14</v>
      </c>
      <c r="B296" s="49" t="s">
        <v>3435</v>
      </c>
      <c r="C296" s="231" t="s">
        <v>3436</v>
      </c>
      <c r="D296" s="232" t="s">
        <v>1941</v>
      </c>
      <c r="E296" s="41" t="s">
        <v>1262</v>
      </c>
      <c r="F296" s="66" t="s">
        <v>928</v>
      </c>
      <c r="G296" s="421" t="s">
        <v>1</v>
      </c>
      <c r="H296" s="36" t="s">
        <v>1264</v>
      </c>
    </row>
    <row r="297" spans="1:9" s="10" customFormat="1" ht="18" customHeight="1">
      <c r="A297" s="43">
        <v>15</v>
      </c>
      <c r="B297" s="49" t="s">
        <v>3437</v>
      </c>
      <c r="C297" s="231" t="s">
        <v>3438</v>
      </c>
      <c r="D297" s="232" t="s">
        <v>152</v>
      </c>
      <c r="E297" s="41" t="s">
        <v>1267</v>
      </c>
      <c r="F297" s="66" t="s">
        <v>3393</v>
      </c>
      <c r="G297" s="293" t="s">
        <v>4354</v>
      </c>
      <c r="H297" s="36" t="s">
        <v>269</v>
      </c>
    </row>
    <row r="298" spans="1:9" s="10" customFormat="1" ht="18" customHeight="1">
      <c r="A298" s="43">
        <v>16</v>
      </c>
      <c r="B298" s="49" t="s">
        <v>3439</v>
      </c>
      <c r="C298" s="231" t="s">
        <v>3440</v>
      </c>
      <c r="D298" s="232" t="s">
        <v>115</v>
      </c>
      <c r="E298" s="41" t="s">
        <v>1267</v>
      </c>
      <c r="F298" s="66" t="s">
        <v>3393</v>
      </c>
      <c r="G298" s="293" t="s">
        <v>2165</v>
      </c>
      <c r="H298" s="36" t="s">
        <v>269</v>
      </c>
    </row>
    <row r="299" spans="1:9" s="10" customFormat="1" ht="18" customHeight="1">
      <c r="A299" s="43">
        <v>17</v>
      </c>
      <c r="B299" s="49" t="s">
        <v>3441</v>
      </c>
      <c r="C299" s="231" t="s">
        <v>2036</v>
      </c>
      <c r="D299" s="232" t="s">
        <v>69</v>
      </c>
      <c r="E299" s="41" t="s">
        <v>1267</v>
      </c>
      <c r="F299" s="66" t="s">
        <v>3393</v>
      </c>
      <c r="G299" s="293" t="s">
        <v>3442</v>
      </c>
      <c r="H299" s="36" t="s">
        <v>269</v>
      </c>
    </row>
    <row r="300" spans="1:9" s="10" customFormat="1" ht="18" customHeight="1">
      <c r="A300" s="43">
        <v>18</v>
      </c>
      <c r="B300" s="49" t="s">
        <v>3443</v>
      </c>
      <c r="C300" s="231" t="s">
        <v>3444</v>
      </c>
      <c r="D300" s="232" t="s">
        <v>124</v>
      </c>
      <c r="E300" s="41" t="s">
        <v>1974</v>
      </c>
      <c r="F300" s="66" t="s">
        <v>1272</v>
      </c>
      <c r="G300" s="293" t="s">
        <v>2165</v>
      </c>
      <c r="H300" s="36" t="s">
        <v>266</v>
      </c>
    </row>
    <row r="301" spans="1:9" s="10" customFormat="1" ht="18" customHeight="1">
      <c r="A301" s="43">
        <v>19</v>
      </c>
      <c r="B301" s="49" t="s">
        <v>3445</v>
      </c>
      <c r="C301" s="231" t="s">
        <v>3446</v>
      </c>
      <c r="D301" s="232" t="s">
        <v>393</v>
      </c>
      <c r="E301" s="41" t="s">
        <v>1974</v>
      </c>
      <c r="F301" s="66" t="s">
        <v>1272</v>
      </c>
      <c r="G301" s="421" t="s">
        <v>1</v>
      </c>
      <c r="H301" s="36" t="s">
        <v>266</v>
      </c>
    </row>
    <row r="302" spans="1:9" s="10" customFormat="1" ht="18" customHeight="1">
      <c r="A302" s="43">
        <v>20</v>
      </c>
      <c r="B302" s="86" t="s">
        <v>3060</v>
      </c>
      <c r="C302" s="229" t="s">
        <v>3061</v>
      </c>
      <c r="D302" s="230" t="s">
        <v>69</v>
      </c>
      <c r="E302" s="41" t="s">
        <v>1276</v>
      </c>
      <c r="F302" s="66" t="s">
        <v>1373</v>
      </c>
      <c r="G302" s="421" t="s">
        <v>1</v>
      </c>
      <c r="H302" s="36" t="s">
        <v>266</v>
      </c>
    </row>
    <row r="303" spans="1:9" s="10" customFormat="1" ht="18" customHeight="1">
      <c r="A303" s="43">
        <v>21</v>
      </c>
      <c r="B303" s="49" t="s">
        <v>3550</v>
      </c>
      <c r="C303" s="82" t="s">
        <v>172</v>
      </c>
      <c r="D303" s="83" t="s">
        <v>13</v>
      </c>
      <c r="E303" s="41" t="s">
        <v>3551</v>
      </c>
      <c r="F303" s="66" t="s">
        <v>1272</v>
      </c>
      <c r="G303" s="421" t="s">
        <v>1</v>
      </c>
      <c r="H303" s="36" t="s">
        <v>263</v>
      </c>
      <c r="I303" s="10">
        <v>1</v>
      </c>
    </row>
    <row r="304" spans="1:9" s="10" customFormat="1" ht="18" customHeight="1">
      <c r="A304" s="43">
        <v>22</v>
      </c>
      <c r="B304" s="86" t="s">
        <v>3447</v>
      </c>
      <c r="C304" s="336" t="s">
        <v>3448</v>
      </c>
      <c r="D304" s="337" t="s">
        <v>387</v>
      </c>
      <c r="E304" s="92" t="s">
        <v>1979</v>
      </c>
      <c r="F304" s="66" t="s">
        <v>928</v>
      </c>
      <c r="G304" s="293" t="s">
        <v>4355</v>
      </c>
      <c r="H304" s="36" t="s">
        <v>285</v>
      </c>
      <c r="I304" s="10">
        <v>2</v>
      </c>
    </row>
    <row r="305" spans="1:9" s="10" customFormat="1" ht="18" customHeight="1">
      <c r="A305" s="43">
        <v>23</v>
      </c>
      <c r="B305" s="86" t="s">
        <v>3449</v>
      </c>
      <c r="C305" s="336" t="s">
        <v>3450</v>
      </c>
      <c r="D305" s="337" t="s">
        <v>152</v>
      </c>
      <c r="E305" s="92" t="s">
        <v>1979</v>
      </c>
      <c r="F305" s="66" t="s">
        <v>928</v>
      </c>
      <c r="G305" s="421" t="s">
        <v>1</v>
      </c>
      <c r="H305" s="36" t="s">
        <v>285</v>
      </c>
      <c r="I305" s="10">
        <v>3</v>
      </c>
    </row>
    <row r="306" spans="1:9" s="10" customFormat="1" ht="18" customHeight="1">
      <c r="A306" s="43">
        <v>24</v>
      </c>
      <c r="B306" s="86" t="s">
        <v>3744</v>
      </c>
      <c r="C306" s="336" t="s">
        <v>3745</v>
      </c>
      <c r="D306" s="337" t="s">
        <v>166</v>
      </c>
      <c r="E306" s="92" t="s">
        <v>1979</v>
      </c>
      <c r="F306" s="66" t="s">
        <v>928</v>
      </c>
      <c r="G306" s="293" t="s">
        <v>3751</v>
      </c>
      <c r="H306" s="36" t="s">
        <v>285</v>
      </c>
      <c r="I306" s="10">
        <v>4</v>
      </c>
    </row>
    <row r="307" spans="1:9" s="10" customFormat="1" ht="18" customHeight="1">
      <c r="A307" s="43">
        <v>25</v>
      </c>
      <c r="B307" s="86" t="s">
        <v>3451</v>
      </c>
      <c r="C307" s="336" t="s">
        <v>3452</v>
      </c>
      <c r="D307" s="337" t="s">
        <v>70</v>
      </c>
      <c r="E307" s="92" t="s">
        <v>1979</v>
      </c>
      <c r="F307" s="66" t="s">
        <v>928</v>
      </c>
      <c r="G307" s="293" t="s">
        <v>4355</v>
      </c>
      <c r="H307" s="36" t="s">
        <v>285</v>
      </c>
      <c r="I307" s="10">
        <v>5</v>
      </c>
    </row>
    <row r="308" spans="1:9" s="10" customFormat="1" ht="18" customHeight="1">
      <c r="A308" s="43">
        <v>26</v>
      </c>
      <c r="B308" s="86" t="s">
        <v>3746</v>
      </c>
      <c r="C308" s="336" t="s">
        <v>159</v>
      </c>
      <c r="D308" s="337" t="s">
        <v>52</v>
      </c>
      <c r="E308" s="92" t="s">
        <v>1979</v>
      </c>
      <c r="F308" s="66" t="s">
        <v>928</v>
      </c>
      <c r="G308" s="293" t="s">
        <v>3752</v>
      </c>
      <c r="H308" s="36" t="s">
        <v>285</v>
      </c>
      <c r="I308" s="10">
        <v>6</v>
      </c>
    </row>
    <row r="309" spans="1:9" s="10" customFormat="1" ht="18" customHeight="1">
      <c r="A309" s="43">
        <v>27</v>
      </c>
      <c r="B309" s="86" t="s">
        <v>3453</v>
      </c>
      <c r="C309" s="336" t="s">
        <v>3454</v>
      </c>
      <c r="D309" s="337" t="s">
        <v>153</v>
      </c>
      <c r="E309" s="92" t="s">
        <v>1979</v>
      </c>
      <c r="F309" s="66" t="s">
        <v>928</v>
      </c>
      <c r="G309" s="293" t="s">
        <v>4355</v>
      </c>
      <c r="H309" s="36" t="s">
        <v>285</v>
      </c>
      <c r="I309" s="10">
        <v>7</v>
      </c>
    </row>
    <row r="310" spans="1:9" s="10" customFormat="1" ht="18" customHeight="1">
      <c r="A310" s="43">
        <v>28</v>
      </c>
      <c r="B310" s="86" t="s">
        <v>3747</v>
      </c>
      <c r="C310" s="336" t="s">
        <v>180</v>
      </c>
      <c r="D310" s="337" t="s">
        <v>168</v>
      </c>
      <c r="E310" s="92" t="s">
        <v>1979</v>
      </c>
      <c r="F310" s="66" t="s">
        <v>928</v>
      </c>
      <c r="G310" s="293" t="s">
        <v>3753</v>
      </c>
      <c r="H310" s="36" t="s">
        <v>285</v>
      </c>
      <c r="I310" s="10">
        <v>8</v>
      </c>
    </row>
    <row r="311" spans="1:9" s="10" customFormat="1" ht="18" customHeight="1">
      <c r="A311" s="43">
        <v>29</v>
      </c>
      <c r="B311" s="86" t="s">
        <v>3748</v>
      </c>
      <c r="C311" s="336" t="s">
        <v>3749</v>
      </c>
      <c r="D311" s="337" t="s">
        <v>137</v>
      </c>
      <c r="E311" s="92" t="s">
        <v>1979</v>
      </c>
      <c r="F311" s="66" t="s">
        <v>928</v>
      </c>
      <c r="G311" s="293" t="s">
        <v>3752</v>
      </c>
      <c r="H311" s="36" t="s">
        <v>285</v>
      </c>
      <c r="I311" s="10">
        <v>9</v>
      </c>
    </row>
    <row r="312" spans="1:9" s="10" customFormat="1" ht="18" customHeight="1">
      <c r="A312" s="43">
        <v>30</v>
      </c>
      <c r="B312" s="86" t="s">
        <v>3750</v>
      </c>
      <c r="C312" s="229" t="s">
        <v>128</v>
      </c>
      <c r="D312" s="230" t="s">
        <v>48</v>
      </c>
      <c r="E312" s="92" t="s">
        <v>1979</v>
      </c>
      <c r="F312" s="66" t="s">
        <v>928</v>
      </c>
      <c r="G312" s="293" t="s">
        <v>3751</v>
      </c>
      <c r="H312" s="36" t="s">
        <v>285</v>
      </c>
      <c r="I312" s="10">
        <v>10</v>
      </c>
    </row>
    <row r="313" spans="1:9" s="10" customFormat="1" ht="18" customHeight="1">
      <c r="A313" s="43">
        <v>31</v>
      </c>
      <c r="B313" s="86" t="s">
        <v>3455</v>
      </c>
      <c r="C313" s="229" t="s">
        <v>3456</v>
      </c>
      <c r="D313" s="230" t="s">
        <v>138</v>
      </c>
      <c r="E313" s="92" t="s">
        <v>1979</v>
      </c>
      <c r="F313" s="66" t="s">
        <v>928</v>
      </c>
      <c r="G313" s="293" t="s">
        <v>4355</v>
      </c>
      <c r="H313" s="36" t="s">
        <v>285</v>
      </c>
      <c r="I313" s="10">
        <v>11</v>
      </c>
    </row>
    <row r="314" spans="1:9" s="10" customFormat="1" ht="18" customHeight="1">
      <c r="A314" s="43">
        <v>32</v>
      </c>
      <c r="B314" s="86" t="s">
        <v>3457</v>
      </c>
      <c r="C314" s="229" t="s">
        <v>3458</v>
      </c>
      <c r="D314" s="230" t="s">
        <v>75</v>
      </c>
      <c r="E314" s="92" t="s">
        <v>1979</v>
      </c>
      <c r="F314" s="66" t="s">
        <v>928</v>
      </c>
      <c r="G314" s="421" t="s">
        <v>1</v>
      </c>
      <c r="H314" s="36" t="s">
        <v>285</v>
      </c>
      <c r="I314" s="10">
        <v>12</v>
      </c>
    </row>
    <row r="315" spans="1:9" s="10" customFormat="1" ht="18" customHeight="1">
      <c r="A315" s="43">
        <v>33</v>
      </c>
      <c r="B315" s="86" t="s">
        <v>3459</v>
      </c>
      <c r="C315" s="229" t="s">
        <v>73</v>
      </c>
      <c r="D315" s="230" t="s">
        <v>385</v>
      </c>
      <c r="E315" s="92" t="s">
        <v>1979</v>
      </c>
      <c r="F315" s="66" t="s">
        <v>928</v>
      </c>
      <c r="G315" s="293" t="s">
        <v>3460</v>
      </c>
      <c r="H315" s="36" t="s">
        <v>285</v>
      </c>
      <c r="I315" s="10">
        <v>13</v>
      </c>
    </row>
    <row r="316" spans="1:9" s="10" customFormat="1" ht="18" customHeight="1">
      <c r="A316" s="43">
        <v>34</v>
      </c>
      <c r="B316" s="86" t="s">
        <v>3461</v>
      </c>
      <c r="C316" s="336" t="s">
        <v>3462</v>
      </c>
      <c r="D316" s="337" t="s">
        <v>11</v>
      </c>
      <c r="E316" s="92" t="s">
        <v>1281</v>
      </c>
      <c r="F316" s="66" t="s">
        <v>2151</v>
      </c>
      <c r="G316" s="293" t="s">
        <v>3480</v>
      </c>
      <c r="H316" s="36" t="s">
        <v>273</v>
      </c>
      <c r="I316" s="10">
        <v>14</v>
      </c>
    </row>
    <row r="317" spans="1:9" s="10" customFormat="1" ht="18" customHeight="1">
      <c r="A317" s="43">
        <v>35</v>
      </c>
      <c r="B317" s="86" t="s">
        <v>3463</v>
      </c>
      <c r="C317" s="336" t="s">
        <v>39</v>
      </c>
      <c r="D317" s="337" t="s">
        <v>52</v>
      </c>
      <c r="E317" s="92" t="s">
        <v>1281</v>
      </c>
      <c r="F317" s="66" t="s">
        <v>1373</v>
      </c>
      <c r="G317" s="293" t="s">
        <v>3481</v>
      </c>
      <c r="H317" s="36" t="s">
        <v>273</v>
      </c>
      <c r="I317" s="10">
        <v>15</v>
      </c>
    </row>
    <row r="318" spans="1:9" s="10" customFormat="1" ht="18" customHeight="1">
      <c r="A318" s="43">
        <v>36</v>
      </c>
      <c r="B318" s="86" t="s">
        <v>3464</v>
      </c>
      <c r="C318" s="336" t="s">
        <v>479</v>
      </c>
      <c r="D318" s="337" t="s">
        <v>43</v>
      </c>
      <c r="E318" s="92" t="s">
        <v>1281</v>
      </c>
      <c r="F318" s="66" t="s">
        <v>1373</v>
      </c>
      <c r="G318" s="293" t="s">
        <v>3480</v>
      </c>
      <c r="H318" s="36" t="s">
        <v>273</v>
      </c>
      <c r="I318" s="10">
        <v>16</v>
      </c>
    </row>
    <row r="319" spans="1:9" s="10" customFormat="1" ht="18" customHeight="1">
      <c r="A319" s="43">
        <v>37</v>
      </c>
      <c r="B319" s="86" t="s">
        <v>3465</v>
      </c>
      <c r="C319" s="336" t="s">
        <v>180</v>
      </c>
      <c r="D319" s="337" t="s">
        <v>153</v>
      </c>
      <c r="E319" s="92" t="s">
        <v>1281</v>
      </c>
      <c r="F319" s="66" t="s">
        <v>1373</v>
      </c>
      <c r="G319" s="293" t="s">
        <v>3481</v>
      </c>
      <c r="H319" s="36" t="s">
        <v>273</v>
      </c>
      <c r="I319" s="10">
        <v>17</v>
      </c>
    </row>
    <row r="320" spans="1:9" s="10" customFormat="1" ht="18" customHeight="1">
      <c r="A320" s="43">
        <v>38</v>
      </c>
      <c r="B320" s="86" t="s">
        <v>3466</v>
      </c>
      <c r="C320" s="336" t="s">
        <v>309</v>
      </c>
      <c r="D320" s="337" t="s">
        <v>169</v>
      </c>
      <c r="E320" s="92" t="s">
        <v>1281</v>
      </c>
      <c r="F320" s="66" t="s">
        <v>1373</v>
      </c>
      <c r="G320" s="293" t="s">
        <v>3480</v>
      </c>
      <c r="H320" s="36" t="s">
        <v>273</v>
      </c>
      <c r="I320" s="10">
        <v>18</v>
      </c>
    </row>
    <row r="321" spans="1:9" s="10" customFormat="1" ht="18" customHeight="1">
      <c r="A321" s="43">
        <v>39</v>
      </c>
      <c r="B321" s="86" t="s">
        <v>3467</v>
      </c>
      <c r="C321" s="336" t="s">
        <v>3468</v>
      </c>
      <c r="D321" s="337" t="s">
        <v>179</v>
      </c>
      <c r="E321" s="92" t="s">
        <v>1281</v>
      </c>
      <c r="F321" s="66" t="s">
        <v>1373</v>
      </c>
      <c r="G321" s="293" t="s">
        <v>3481</v>
      </c>
      <c r="H321" s="36" t="s">
        <v>273</v>
      </c>
      <c r="I321" s="10">
        <v>19</v>
      </c>
    </row>
    <row r="322" spans="1:9" s="10" customFormat="1" ht="18" customHeight="1">
      <c r="A322" s="43">
        <v>40</v>
      </c>
      <c r="B322" s="86" t="s">
        <v>3469</v>
      </c>
      <c r="C322" s="336" t="s">
        <v>165</v>
      </c>
      <c r="D322" s="337" t="s">
        <v>184</v>
      </c>
      <c r="E322" s="92" t="s">
        <v>1281</v>
      </c>
      <c r="F322" s="66" t="s">
        <v>1373</v>
      </c>
      <c r="G322" s="293" t="s">
        <v>3481</v>
      </c>
      <c r="H322" s="36" t="s">
        <v>273</v>
      </c>
      <c r="I322" s="10">
        <v>20</v>
      </c>
    </row>
    <row r="323" spans="1:9" s="10" customFormat="1" ht="18" customHeight="1">
      <c r="A323" s="43">
        <v>41</v>
      </c>
      <c r="B323" s="86" t="s">
        <v>3470</v>
      </c>
      <c r="C323" s="336" t="s">
        <v>3471</v>
      </c>
      <c r="D323" s="337" t="s">
        <v>104</v>
      </c>
      <c r="E323" s="92" t="s">
        <v>1281</v>
      </c>
      <c r="F323" s="66" t="s">
        <v>1373</v>
      </c>
      <c r="G323" s="421" t="s">
        <v>1</v>
      </c>
      <c r="H323" s="36" t="s">
        <v>273</v>
      </c>
      <c r="I323" s="10">
        <v>21</v>
      </c>
    </row>
    <row r="324" spans="1:9" s="10" customFormat="1" ht="18" customHeight="1">
      <c r="A324" s="43">
        <v>42</v>
      </c>
      <c r="B324" s="86" t="s">
        <v>3472</v>
      </c>
      <c r="C324" s="336" t="s">
        <v>2228</v>
      </c>
      <c r="D324" s="337" t="s">
        <v>138</v>
      </c>
      <c r="E324" s="92" t="s">
        <v>1281</v>
      </c>
      <c r="F324" s="66" t="s">
        <v>1373</v>
      </c>
      <c r="G324" s="421" t="s">
        <v>1</v>
      </c>
      <c r="H324" s="36" t="s">
        <v>273</v>
      </c>
      <c r="I324" s="10">
        <v>22</v>
      </c>
    </row>
    <row r="325" spans="1:9" s="10" customFormat="1" ht="18" customHeight="1">
      <c r="A325" s="43">
        <v>43</v>
      </c>
      <c r="B325" s="86" t="s">
        <v>3473</v>
      </c>
      <c r="C325" s="229" t="s">
        <v>3474</v>
      </c>
      <c r="D325" s="230" t="s">
        <v>140</v>
      </c>
      <c r="E325" s="92" t="s">
        <v>1281</v>
      </c>
      <c r="F325" s="66" t="s">
        <v>1373</v>
      </c>
      <c r="G325" s="421" t="s">
        <v>1</v>
      </c>
      <c r="H325" s="36" t="s">
        <v>273</v>
      </c>
      <c r="I325" s="10">
        <v>23</v>
      </c>
    </row>
    <row r="326" spans="1:9" s="10" customFormat="1" ht="18" customHeight="1">
      <c r="A326" s="43">
        <v>44</v>
      </c>
      <c r="B326" s="86" t="s">
        <v>3475</v>
      </c>
      <c r="C326" s="229" t="s">
        <v>3476</v>
      </c>
      <c r="D326" s="230" t="s">
        <v>101</v>
      </c>
      <c r="E326" s="92" t="s">
        <v>1281</v>
      </c>
      <c r="F326" s="66" t="s">
        <v>1373</v>
      </c>
      <c r="G326" s="293" t="s">
        <v>3480</v>
      </c>
      <c r="H326" s="36" t="s">
        <v>273</v>
      </c>
      <c r="I326" s="10">
        <v>24</v>
      </c>
    </row>
    <row r="327" spans="1:9" s="10" customFormat="1" ht="18" customHeight="1">
      <c r="A327" s="43">
        <v>45</v>
      </c>
      <c r="B327" s="86" t="s">
        <v>3477</v>
      </c>
      <c r="C327" s="229" t="s">
        <v>3478</v>
      </c>
      <c r="D327" s="230" t="s">
        <v>100</v>
      </c>
      <c r="E327" s="92" t="s">
        <v>1281</v>
      </c>
      <c r="F327" s="66" t="s">
        <v>2151</v>
      </c>
      <c r="G327" s="293" t="s">
        <v>3481</v>
      </c>
      <c r="H327" s="36" t="s">
        <v>273</v>
      </c>
      <c r="I327" s="10">
        <v>25</v>
      </c>
    </row>
    <row r="328" spans="1:9" s="10" customFormat="1" ht="18" customHeight="1">
      <c r="A328" s="43">
        <v>46</v>
      </c>
      <c r="B328" s="86" t="s">
        <v>3479</v>
      </c>
      <c r="C328" s="229" t="s">
        <v>163</v>
      </c>
      <c r="D328" s="230" t="s">
        <v>6</v>
      </c>
      <c r="E328" s="92" t="s">
        <v>1281</v>
      </c>
      <c r="F328" s="66" t="s">
        <v>1373</v>
      </c>
      <c r="G328" s="293" t="s">
        <v>3480</v>
      </c>
      <c r="H328" s="36" t="s">
        <v>273</v>
      </c>
      <c r="I328" s="10">
        <v>26</v>
      </c>
    </row>
    <row r="329" spans="1:9" s="10" customFormat="1" ht="18" customHeight="1">
      <c r="A329" s="43">
        <v>47</v>
      </c>
      <c r="B329" s="86" t="s">
        <v>3552</v>
      </c>
      <c r="C329" s="229" t="s">
        <v>35</v>
      </c>
      <c r="D329" s="230" t="s">
        <v>169</v>
      </c>
      <c r="E329" s="92" t="s">
        <v>3560</v>
      </c>
      <c r="F329" s="66" t="s">
        <v>1677</v>
      </c>
      <c r="G329" s="293" t="s">
        <v>3481</v>
      </c>
      <c r="H329" s="36" t="s">
        <v>273</v>
      </c>
      <c r="I329" s="10">
        <v>27</v>
      </c>
    </row>
    <row r="330" spans="1:9" s="10" customFormat="1" ht="18" customHeight="1">
      <c r="A330" s="43">
        <v>48</v>
      </c>
      <c r="B330" s="86" t="s">
        <v>3553</v>
      </c>
      <c r="C330" s="229" t="s">
        <v>3554</v>
      </c>
      <c r="D330" s="230" t="s">
        <v>170</v>
      </c>
      <c r="E330" s="92" t="s">
        <v>3560</v>
      </c>
      <c r="F330" s="66" t="s">
        <v>1677</v>
      </c>
      <c r="G330" s="421" t="s">
        <v>1</v>
      </c>
      <c r="H330" s="36" t="s">
        <v>273</v>
      </c>
      <c r="I330" s="10">
        <v>28</v>
      </c>
    </row>
    <row r="331" spans="1:9" s="10" customFormat="1" ht="18" customHeight="1">
      <c r="A331" s="43">
        <v>49</v>
      </c>
      <c r="B331" s="86" t="s">
        <v>3555</v>
      </c>
      <c r="C331" s="229" t="s">
        <v>3556</v>
      </c>
      <c r="D331" s="230" t="s">
        <v>48</v>
      </c>
      <c r="E331" s="92" t="s">
        <v>3560</v>
      </c>
      <c r="F331" s="66" t="s">
        <v>1677</v>
      </c>
      <c r="G331" s="421" t="s">
        <v>1</v>
      </c>
      <c r="H331" s="36" t="s">
        <v>273</v>
      </c>
      <c r="I331" s="10">
        <v>29</v>
      </c>
    </row>
    <row r="332" spans="1:9" s="10" customFormat="1" ht="18" customHeight="1">
      <c r="A332" s="43">
        <v>50</v>
      </c>
      <c r="B332" s="86" t="s">
        <v>3557</v>
      </c>
      <c r="C332" s="229" t="s">
        <v>18</v>
      </c>
      <c r="D332" s="230" t="s">
        <v>155</v>
      </c>
      <c r="E332" s="92" t="s">
        <v>3560</v>
      </c>
      <c r="F332" s="66" t="s">
        <v>1677</v>
      </c>
      <c r="G332" s="421" t="s">
        <v>1</v>
      </c>
      <c r="H332" s="36" t="s">
        <v>273</v>
      </c>
      <c r="I332" s="10">
        <v>30</v>
      </c>
    </row>
    <row r="333" spans="1:9" s="10" customFormat="1" ht="18" customHeight="1">
      <c r="A333" s="43">
        <v>51</v>
      </c>
      <c r="B333" s="86" t="s">
        <v>3558</v>
      </c>
      <c r="C333" s="229" t="s">
        <v>3559</v>
      </c>
      <c r="D333" s="230" t="s">
        <v>67</v>
      </c>
      <c r="E333" s="92" t="s">
        <v>3560</v>
      </c>
      <c r="F333" s="66" t="s">
        <v>1677</v>
      </c>
      <c r="G333" s="421" t="s">
        <v>1</v>
      </c>
      <c r="H333" s="36" t="s">
        <v>273</v>
      </c>
      <c r="I333" s="10">
        <v>31</v>
      </c>
    </row>
    <row r="334" spans="1:9" s="10" customFormat="1" ht="18" customHeight="1">
      <c r="A334" s="43">
        <v>52</v>
      </c>
      <c r="B334" s="49" t="s">
        <v>3071</v>
      </c>
      <c r="C334" s="231" t="s">
        <v>3072</v>
      </c>
      <c r="D334" s="232" t="s">
        <v>387</v>
      </c>
      <c r="E334" s="41" t="s">
        <v>1986</v>
      </c>
      <c r="F334" s="66" t="s">
        <v>1677</v>
      </c>
      <c r="G334" s="293" t="s">
        <v>2165</v>
      </c>
      <c r="H334" s="36" t="s">
        <v>265</v>
      </c>
      <c r="I334" s="10">
        <v>32</v>
      </c>
    </row>
    <row r="335" spans="1:9" s="10" customFormat="1" ht="18" customHeight="1">
      <c r="A335" s="43">
        <v>53</v>
      </c>
      <c r="B335" s="49" t="s">
        <v>3073</v>
      </c>
      <c r="C335" s="82" t="s">
        <v>3074</v>
      </c>
      <c r="D335" s="83" t="s">
        <v>11</v>
      </c>
      <c r="E335" s="41" t="s">
        <v>1986</v>
      </c>
      <c r="F335" s="66" t="s">
        <v>1677</v>
      </c>
      <c r="G335" s="421" t="s">
        <v>1</v>
      </c>
      <c r="H335" s="36" t="s">
        <v>265</v>
      </c>
      <c r="I335" s="10">
        <v>33</v>
      </c>
    </row>
    <row r="336" spans="1:9" s="10" customFormat="1" ht="18" customHeight="1">
      <c r="A336" s="43">
        <v>54</v>
      </c>
      <c r="B336" s="49" t="s">
        <v>3075</v>
      </c>
      <c r="C336" s="82" t="s">
        <v>3076</v>
      </c>
      <c r="D336" s="83" t="s">
        <v>11</v>
      </c>
      <c r="E336" s="41" t="s">
        <v>1986</v>
      </c>
      <c r="F336" s="66" t="s">
        <v>1677</v>
      </c>
      <c r="G336" s="421" t="s">
        <v>1</v>
      </c>
      <c r="H336" s="36" t="s">
        <v>265</v>
      </c>
      <c r="I336" s="10">
        <v>34</v>
      </c>
    </row>
    <row r="337" spans="1:9" s="10" customFormat="1" ht="18" customHeight="1">
      <c r="A337" s="43">
        <v>55</v>
      </c>
      <c r="B337" s="49" t="s">
        <v>3077</v>
      </c>
      <c r="C337" s="82" t="s">
        <v>3078</v>
      </c>
      <c r="D337" s="83" t="s">
        <v>2982</v>
      </c>
      <c r="E337" s="41" t="s">
        <v>1986</v>
      </c>
      <c r="F337" s="66" t="s">
        <v>1677</v>
      </c>
      <c r="G337" s="421" t="s">
        <v>1</v>
      </c>
      <c r="H337" s="36" t="s">
        <v>265</v>
      </c>
      <c r="I337" s="10">
        <v>35</v>
      </c>
    </row>
    <row r="338" spans="1:9" s="10" customFormat="1" ht="18" customHeight="1">
      <c r="A338" s="43">
        <v>56</v>
      </c>
      <c r="B338" s="49" t="s">
        <v>3079</v>
      </c>
      <c r="C338" s="82" t="s">
        <v>3080</v>
      </c>
      <c r="D338" s="83" t="s">
        <v>166</v>
      </c>
      <c r="E338" s="41" t="s">
        <v>1986</v>
      </c>
      <c r="F338" s="66" t="s">
        <v>1677</v>
      </c>
      <c r="G338" s="421" t="s">
        <v>1</v>
      </c>
      <c r="H338" s="36" t="s">
        <v>265</v>
      </c>
      <c r="I338" s="10">
        <v>36</v>
      </c>
    </row>
    <row r="339" spans="1:9" s="10" customFormat="1" ht="18" customHeight="1">
      <c r="A339" s="43">
        <v>57</v>
      </c>
      <c r="B339" s="49" t="s">
        <v>3081</v>
      </c>
      <c r="C339" s="82" t="s">
        <v>2244</v>
      </c>
      <c r="D339" s="83" t="s">
        <v>8</v>
      </c>
      <c r="E339" s="41" t="s">
        <v>1986</v>
      </c>
      <c r="F339" s="66" t="s">
        <v>1677</v>
      </c>
      <c r="G339" s="421" t="s">
        <v>1</v>
      </c>
      <c r="H339" s="36" t="s">
        <v>265</v>
      </c>
      <c r="I339" s="10">
        <v>37</v>
      </c>
    </row>
    <row r="340" spans="1:9" s="10" customFormat="1" ht="18" customHeight="1">
      <c r="A340" s="43">
        <v>58</v>
      </c>
      <c r="B340" s="49" t="s">
        <v>3082</v>
      </c>
      <c r="C340" s="82" t="s">
        <v>95</v>
      </c>
      <c r="D340" s="83" t="s">
        <v>41</v>
      </c>
      <c r="E340" s="41" t="s">
        <v>1986</v>
      </c>
      <c r="F340" s="66" t="s">
        <v>1677</v>
      </c>
      <c r="G340" s="421" t="s">
        <v>1</v>
      </c>
      <c r="H340" s="36" t="s">
        <v>265</v>
      </c>
      <c r="I340" s="10">
        <v>38</v>
      </c>
    </row>
    <row r="341" spans="1:9" s="10" customFormat="1" ht="18" customHeight="1">
      <c r="A341" s="43">
        <v>59</v>
      </c>
      <c r="B341" s="49" t="s">
        <v>3482</v>
      </c>
      <c r="C341" s="82" t="s">
        <v>3483</v>
      </c>
      <c r="D341" s="83" t="s">
        <v>153</v>
      </c>
      <c r="E341" s="41" t="s">
        <v>1271</v>
      </c>
      <c r="F341" s="66" t="s">
        <v>3393</v>
      </c>
      <c r="G341" s="421" t="s">
        <v>1</v>
      </c>
      <c r="H341" s="36" t="s">
        <v>269</v>
      </c>
      <c r="I341" s="10">
        <v>39</v>
      </c>
    </row>
    <row r="342" spans="1:9" s="10" customFormat="1" ht="18" customHeight="1">
      <c r="A342" s="43">
        <v>60</v>
      </c>
      <c r="B342" s="49" t="s">
        <v>3484</v>
      </c>
      <c r="C342" s="82" t="s">
        <v>3462</v>
      </c>
      <c r="D342" s="83" t="s">
        <v>171</v>
      </c>
      <c r="E342" s="41" t="s">
        <v>1271</v>
      </c>
      <c r="F342" s="66" t="s">
        <v>3393</v>
      </c>
      <c r="G342" s="421" t="s">
        <v>1</v>
      </c>
      <c r="H342" s="36" t="s">
        <v>269</v>
      </c>
      <c r="I342" s="10">
        <v>40</v>
      </c>
    </row>
    <row r="343" spans="1:9" s="10" customFormat="1" ht="18" customHeight="1">
      <c r="A343" s="43">
        <v>61</v>
      </c>
      <c r="B343" s="49" t="s">
        <v>3626</v>
      </c>
      <c r="C343" s="82" t="s">
        <v>37</v>
      </c>
      <c r="D343" s="83" t="s">
        <v>3627</v>
      </c>
      <c r="E343" s="41" t="s">
        <v>910</v>
      </c>
      <c r="F343" s="66" t="s">
        <v>1272</v>
      </c>
      <c r="G343" s="421" t="s">
        <v>1</v>
      </c>
      <c r="H343" s="36" t="s">
        <v>266</v>
      </c>
      <c r="I343" s="10">
        <v>41</v>
      </c>
    </row>
    <row r="344" spans="1:9" s="10" customFormat="1" ht="18" customHeight="1">
      <c r="A344" s="43">
        <v>62</v>
      </c>
      <c r="B344" s="49" t="s">
        <v>3628</v>
      </c>
      <c r="C344" s="82" t="s">
        <v>3629</v>
      </c>
      <c r="D344" s="83" t="s">
        <v>9</v>
      </c>
      <c r="E344" s="41" t="s">
        <v>910</v>
      </c>
      <c r="F344" s="66" t="s">
        <v>1272</v>
      </c>
      <c r="G344" s="293" t="s">
        <v>3480</v>
      </c>
      <c r="H344" s="36" t="s">
        <v>266</v>
      </c>
      <c r="I344" s="10">
        <v>42</v>
      </c>
    </row>
    <row r="345" spans="1:9" s="10" customFormat="1" ht="18" customHeight="1">
      <c r="A345" s="43">
        <v>63</v>
      </c>
      <c r="B345" s="49" t="s">
        <v>3630</v>
      </c>
      <c r="C345" s="82" t="s">
        <v>3631</v>
      </c>
      <c r="D345" s="83" t="s">
        <v>153</v>
      </c>
      <c r="E345" s="41" t="s">
        <v>910</v>
      </c>
      <c r="F345" s="66" t="s">
        <v>1272</v>
      </c>
      <c r="G345" s="293" t="s">
        <v>2165</v>
      </c>
      <c r="H345" s="36" t="s">
        <v>266</v>
      </c>
      <c r="I345" s="10">
        <v>43</v>
      </c>
    </row>
    <row r="346" spans="1:9" s="10" customFormat="1" ht="18" customHeight="1">
      <c r="A346" s="43">
        <v>64</v>
      </c>
      <c r="B346" s="49" t="s">
        <v>3632</v>
      </c>
      <c r="C346" s="82" t="s">
        <v>3633</v>
      </c>
      <c r="D346" s="83" t="s">
        <v>111</v>
      </c>
      <c r="E346" s="41" t="s">
        <v>910</v>
      </c>
      <c r="F346" s="66" t="s">
        <v>1272</v>
      </c>
      <c r="G346" s="421" t="s">
        <v>1</v>
      </c>
      <c r="H346" s="36" t="s">
        <v>266</v>
      </c>
      <c r="I346" s="10">
        <v>44</v>
      </c>
    </row>
    <row r="347" spans="1:9" s="10" customFormat="1" ht="18" customHeight="1">
      <c r="A347" s="43">
        <v>65</v>
      </c>
      <c r="B347" s="49" t="s">
        <v>3634</v>
      </c>
      <c r="C347" s="82" t="s">
        <v>3635</v>
      </c>
      <c r="D347" s="83" t="s">
        <v>107</v>
      </c>
      <c r="E347" s="41" t="s">
        <v>910</v>
      </c>
      <c r="F347" s="66" t="s">
        <v>1272</v>
      </c>
      <c r="G347" s="421" t="s">
        <v>1</v>
      </c>
      <c r="H347" s="36" t="s">
        <v>266</v>
      </c>
      <c r="I347" s="10">
        <v>45</v>
      </c>
    </row>
    <row r="348" spans="1:9" s="10" customFormat="1" ht="18" customHeight="1">
      <c r="A348" s="43">
        <v>66</v>
      </c>
      <c r="B348" s="49" t="s">
        <v>3636</v>
      </c>
      <c r="C348" s="82" t="s">
        <v>130</v>
      </c>
      <c r="D348" s="83" t="s">
        <v>104</v>
      </c>
      <c r="E348" s="41" t="s">
        <v>910</v>
      </c>
      <c r="F348" s="66" t="s">
        <v>1272</v>
      </c>
      <c r="G348" s="421" t="s">
        <v>1</v>
      </c>
      <c r="H348" s="36" t="s">
        <v>266</v>
      </c>
      <c r="I348" s="10">
        <v>46</v>
      </c>
    </row>
    <row r="349" spans="1:9" s="10" customFormat="1" ht="18" customHeight="1">
      <c r="A349" s="43">
        <v>67</v>
      </c>
      <c r="B349" s="49" t="s">
        <v>3637</v>
      </c>
      <c r="C349" s="82" t="s">
        <v>180</v>
      </c>
      <c r="D349" s="83" t="s">
        <v>138</v>
      </c>
      <c r="E349" s="41" t="s">
        <v>910</v>
      </c>
      <c r="F349" s="66" t="s">
        <v>1272</v>
      </c>
      <c r="G349" s="421" t="s">
        <v>1</v>
      </c>
      <c r="H349" s="36" t="s">
        <v>266</v>
      </c>
      <c r="I349" s="10">
        <v>47</v>
      </c>
    </row>
    <row r="350" spans="1:9" s="10" customFormat="1" ht="18" customHeight="1">
      <c r="A350" s="43">
        <v>68</v>
      </c>
      <c r="B350" s="49" t="s">
        <v>3083</v>
      </c>
      <c r="C350" s="82" t="s">
        <v>3084</v>
      </c>
      <c r="D350" s="83" t="s">
        <v>387</v>
      </c>
      <c r="E350" s="41" t="s">
        <v>1997</v>
      </c>
      <c r="F350" s="66" t="s">
        <v>1677</v>
      </c>
      <c r="G350" s="293" t="s">
        <v>3086</v>
      </c>
      <c r="H350" s="36" t="s">
        <v>266</v>
      </c>
      <c r="I350" s="10">
        <v>48</v>
      </c>
    </row>
    <row r="351" spans="1:9" s="10" customFormat="1" ht="18" customHeight="1">
      <c r="A351" s="43">
        <v>69</v>
      </c>
      <c r="B351" s="49" t="s">
        <v>3085</v>
      </c>
      <c r="C351" s="503" t="s">
        <v>163</v>
      </c>
      <c r="D351" s="504" t="s">
        <v>1257</v>
      </c>
      <c r="E351" s="41" t="s">
        <v>1997</v>
      </c>
      <c r="F351" s="66" t="s">
        <v>1677</v>
      </c>
      <c r="G351" s="421" t="s">
        <v>1</v>
      </c>
      <c r="H351" s="36" t="s">
        <v>266</v>
      </c>
      <c r="I351" s="10">
        <v>49</v>
      </c>
    </row>
    <row r="352" spans="1:9" s="10" customFormat="1" ht="18" customHeight="1">
      <c r="A352" s="43">
        <v>70</v>
      </c>
      <c r="B352" s="49" t="s">
        <v>3561</v>
      </c>
      <c r="C352" s="82" t="s">
        <v>3562</v>
      </c>
      <c r="D352" s="83" t="s">
        <v>387</v>
      </c>
      <c r="E352" s="41" t="s">
        <v>2002</v>
      </c>
      <c r="F352" s="66" t="s">
        <v>3618</v>
      </c>
      <c r="G352" s="293" t="s">
        <v>3619</v>
      </c>
      <c r="H352" s="36" t="s">
        <v>266</v>
      </c>
      <c r="I352" s="10">
        <v>50</v>
      </c>
    </row>
    <row r="353" spans="1:9" s="10" customFormat="1" ht="18" customHeight="1">
      <c r="A353" s="43">
        <v>71</v>
      </c>
      <c r="B353" s="49" t="s">
        <v>3563</v>
      </c>
      <c r="C353" s="82" t="s">
        <v>3564</v>
      </c>
      <c r="D353" s="83" t="s">
        <v>152</v>
      </c>
      <c r="E353" s="41" t="s">
        <v>2002</v>
      </c>
      <c r="F353" s="66" t="s">
        <v>3618</v>
      </c>
      <c r="G353" s="421" t="s">
        <v>1</v>
      </c>
      <c r="H353" s="36" t="s">
        <v>266</v>
      </c>
      <c r="I353" s="10">
        <v>51</v>
      </c>
    </row>
    <row r="354" spans="1:9" s="10" customFormat="1" ht="18" customHeight="1">
      <c r="A354" s="43">
        <v>72</v>
      </c>
      <c r="B354" s="49" t="s">
        <v>3565</v>
      </c>
      <c r="C354" s="82" t="s">
        <v>110</v>
      </c>
      <c r="D354" s="83" t="s">
        <v>174</v>
      </c>
      <c r="E354" s="41" t="s">
        <v>2002</v>
      </c>
      <c r="F354" s="66" t="s">
        <v>3618</v>
      </c>
      <c r="G354" s="421" t="s">
        <v>1</v>
      </c>
      <c r="H354" s="36" t="s">
        <v>266</v>
      </c>
      <c r="I354" s="10">
        <v>52</v>
      </c>
    </row>
    <row r="355" spans="1:9" s="10" customFormat="1" ht="18" customHeight="1">
      <c r="A355" s="43">
        <v>73</v>
      </c>
      <c r="B355" s="49" t="s">
        <v>3566</v>
      </c>
      <c r="C355" s="82" t="s">
        <v>3567</v>
      </c>
      <c r="D355" s="83" t="s">
        <v>174</v>
      </c>
      <c r="E355" s="41" t="s">
        <v>2002</v>
      </c>
      <c r="F355" s="66" t="s">
        <v>3618</v>
      </c>
      <c r="G355" s="421" t="s">
        <v>1</v>
      </c>
      <c r="H355" s="36" t="s">
        <v>266</v>
      </c>
      <c r="I355" s="10">
        <v>53</v>
      </c>
    </row>
    <row r="356" spans="1:9" s="10" customFormat="1" ht="18" customHeight="1">
      <c r="A356" s="43">
        <v>74</v>
      </c>
      <c r="B356" s="49" t="s">
        <v>3568</v>
      </c>
      <c r="C356" s="82" t="s">
        <v>3569</v>
      </c>
      <c r="D356" s="83" t="s">
        <v>3570</v>
      </c>
      <c r="E356" s="41" t="s">
        <v>2002</v>
      </c>
      <c r="F356" s="66" t="s">
        <v>3618</v>
      </c>
      <c r="G356" s="421" t="s">
        <v>1</v>
      </c>
      <c r="H356" s="36" t="s">
        <v>266</v>
      </c>
      <c r="I356" s="10">
        <v>54</v>
      </c>
    </row>
    <row r="357" spans="1:9" s="10" customFormat="1" ht="18" customHeight="1">
      <c r="A357" s="43">
        <v>75</v>
      </c>
      <c r="B357" s="49" t="s">
        <v>3571</v>
      </c>
      <c r="C357" s="82" t="s">
        <v>3572</v>
      </c>
      <c r="D357" s="83" t="s">
        <v>132</v>
      </c>
      <c r="E357" s="41" t="s">
        <v>2002</v>
      </c>
      <c r="F357" s="66" t="s">
        <v>3618</v>
      </c>
      <c r="G357" s="421" t="s">
        <v>1</v>
      </c>
      <c r="H357" s="36" t="s">
        <v>266</v>
      </c>
      <c r="I357" s="10">
        <v>55</v>
      </c>
    </row>
    <row r="358" spans="1:9" s="10" customFormat="1" ht="18" customHeight="1">
      <c r="A358" s="43">
        <v>76</v>
      </c>
      <c r="B358" s="49" t="s">
        <v>3573</v>
      </c>
      <c r="C358" s="82" t="s">
        <v>76</v>
      </c>
      <c r="D358" s="83" t="s">
        <v>166</v>
      </c>
      <c r="E358" s="41" t="s">
        <v>2002</v>
      </c>
      <c r="F358" s="66" t="s">
        <v>3618</v>
      </c>
      <c r="G358" s="421" t="s">
        <v>1</v>
      </c>
      <c r="H358" s="36" t="s">
        <v>266</v>
      </c>
      <c r="I358" s="10">
        <v>56</v>
      </c>
    </row>
    <row r="359" spans="1:9" s="10" customFormat="1" ht="18" customHeight="1">
      <c r="A359" s="43">
        <v>77</v>
      </c>
      <c r="B359" s="49" t="s">
        <v>3574</v>
      </c>
      <c r="C359" s="82" t="s">
        <v>3575</v>
      </c>
      <c r="D359" s="83" t="s">
        <v>139</v>
      </c>
      <c r="E359" s="41" t="s">
        <v>2002</v>
      </c>
      <c r="F359" s="66" t="s">
        <v>3618</v>
      </c>
      <c r="G359" s="421" t="s">
        <v>1</v>
      </c>
      <c r="H359" s="36" t="s">
        <v>266</v>
      </c>
      <c r="I359" s="10">
        <v>57</v>
      </c>
    </row>
    <row r="360" spans="1:9" s="10" customFormat="1" ht="18" customHeight="1">
      <c r="A360" s="43">
        <v>78</v>
      </c>
      <c r="B360" s="49" t="s">
        <v>3576</v>
      </c>
      <c r="C360" s="82" t="s">
        <v>3577</v>
      </c>
      <c r="D360" s="83" t="s">
        <v>1257</v>
      </c>
      <c r="E360" s="41" t="s">
        <v>2002</v>
      </c>
      <c r="F360" s="66" t="s">
        <v>3618</v>
      </c>
      <c r="G360" s="421" t="s">
        <v>1</v>
      </c>
      <c r="H360" s="36" t="s">
        <v>266</v>
      </c>
      <c r="I360" s="10">
        <v>58</v>
      </c>
    </row>
    <row r="361" spans="1:9" s="10" customFormat="1" ht="18" customHeight="1">
      <c r="A361" s="43">
        <v>79</v>
      </c>
      <c r="B361" s="49" t="s">
        <v>3578</v>
      </c>
      <c r="C361" s="82" t="s">
        <v>3579</v>
      </c>
      <c r="D361" s="83" t="s">
        <v>52</v>
      </c>
      <c r="E361" s="41" t="s">
        <v>2002</v>
      </c>
      <c r="F361" s="66" t="s">
        <v>3618</v>
      </c>
      <c r="G361" s="421" t="s">
        <v>1</v>
      </c>
      <c r="H361" s="36" t="s">
        <v>266</v>
      </c>
      <c r="I361" s="10">
        <v>59</v>
      </c>
    </row>
    <row r="362" spans="1:9" s="10" customFormat="1" ht="18" customHeight="1">
      <c r="A362" s="43">
        <v>80</v>
      </c>
      <c r="B362" s="49" t="s">
        <v>3580</v>
      </c>
      <c r="C362" s="82" t="s">
        <v>2345</v>
      </c>
      <c r="D362" s="83" t="s">
        <v>8</v>
      </c>
      <c r="E362" s="41" t="s">
        <v>2002</v>
      </c>
      <c r="F362" s="66" t="s">
        <v>2873</v>
      </c>
      <c r="G362" s="421" t="s">
        <v>1</v>
      </c>
      <c r="H362" s="36" t="s">
        <v>266</v>
      </c>
      <c r="I362" s="10">
        <v>60</v>
      </c>
    </row>
    <row r="363" spans="1:9" s="10" customFormat="1" ht="18" customHeight="1">
      <c r="A363" s="43">
        <v>81</v>
      </c>
      <c r="B363" s="49" t="s">
        <v>3581</v>
      </c>
      <c r="C363" s="82" t="s">
        <v>3582</v>
      </c>
      <c r="D363" s="83" t="s">
        <v>153</v>
      </c>
      <c r="E363" s="41" t="s">
        <v>2002</v>
      </c>
      <c r="F363" s="66" t="s">
        <v>2873</v>
      </c>
      <c r="G363" s="293" t="s">
        <v>4356</v>
      </c>
      <c r="H363" s="36" t="s">
        <v>266</v>
      </c>
      <c r="I363" s="10">
        <v>61</v>
      </c>
    </row>
    <row r="364" spans="1:9" s="10" customFormat="1" ht="18" customHeight="1">
      <c r="A364" s="43">
        <v>82</v>
      </c>
      <c r="B364" s="49" t="s">
        <v>3583</v>
      </c>
      <c r="C364" s="82" t="s">
        <v>439</v>
      </c>
      <c r="D364" s="83" t="s">
        <v>153</v>
      </c>
      <c r="E364" s="41" t="s">
        <v>2002</v>
      </c>
      <c r="F364" s="66" t="s">
        <v>2873</v>
      </c>
      <c r="G364" s="421" t="s">
        <v>1</v>
      </c>
      <c r="H364" s="36" t="s">
        <v>266</v>
      </c>
      <c r="I364" s="10">
        <v>62</v>
      </c>
    </row>
    <row r="365" spans="1:9" s="10" customFormat="1" ht="18" customHeight="1">
      <c r="A365" s="43">
        <v>83</v>
      </c>
      <c r="B365" s="49" t="s">
        <v>3584</v>
      </c>
      <c r="C365" s="82" t="s">
        <v>3585</v>
      </c>
      <c r="D365" s="83" t="s">
        <v>169</v>
      </c>
      <c r="E365" s="41" t="s">
        <v>2002</v>
      </c>
      <c r="F365" s="66" t="s">
        <v>2873</v>
      </c>
      <c r="G365" s="421" t="s">
        <v>1</v>
      </c>
      <c r="H365" s="36" t="s">
        <v>266</v>
      </c>
      <c r="I365" s="10">
        <v>63</v>
      </c>
    </row>
    <row r="366" spans="1:9" s="10" customFormat="1" ht="18" customHeight="1">
      <c r="A366" s="43">
        <v>84</v>
      </c>
      <c r="B366" s="49" t="s">
        <v>3586</v>
      </c>
      <c r="C366" s="82" t="s">
        <v>3587</v>
      </c>
      <c r="D366" s="83" t="s">
        <v>170</v>
      </c>
      <c r="E366" s="41" t="s">
        <v>2002</v>
      </c>
      <c r="F366" s="66" t="s">
        <v>2873</v>
      </c>
      <c r="G366" s="421" t="s">
        <v>1</v>
      </c>
      <c r="H366" s="36" t="s">
        <v>266</v>
      </c>
      <c r="I366" s="10">
        <v>64</v>
      </c>
    </row>
    <row r="367" spans="1:9" s="10" customFormat="1" ht="18" customHeight="1">
      <c r="A367" s="43">
        <v>85</v>
      </c>
      <c r="B367" s="49" t="s">
        <v>3588</v>
      </c>
      <c r="C367" s="82" t="s">
        <v>402</v>
      </c>
      <c r="D367" s="83" t="s">
        <v>107</v>
      </c>
      <c r="E367" s="41" t="s">
        <v>2002</v>
      </c>
      <c r="F367" s="66" t="s">
        <v>3618</v>
      </c>
      <c r="G367" s="293" t="s">
        <v>3619</v>
      </c>
      <c r="H367" s="36" t="s">
        <v>266</v>
      </c>
      <c r="I367" s="10">
        <v>65</v>
      </c>
    </row>
    <row r="368" spans="1:9" s="10" customFormat="1" ht="18" customHeight="1">
      <c r="A368" s="43">
        <v>86</v>
      </c>
      <c r="B368" s="49" t="s">
        <v>3589</v>
      </c>
      <c r="C368" s="82" t="s">
        <v>3590</v>
      </c>
      <c r="D368" s="83" t="s">
        <v>107</v>
      </c>
      <c r="E368" s="41" t="s">
        <v>2002</v>
      </c>
      <c r="F368" s="66" t="s">
        <v>3618</v>
      </c>
      <c r="G368" s="421" t="s">
        <v>1</v>
      </c>
      <c r="H368" s="36" t="s">
        <v>266</v>
      </c>
      <c r="I368" s="10">
        <v>66</v>
      </c>
    </row>
    <row r="369" spans="1:9" s="10" customFormat="1" ht="18" customHeight="1">
      <c r="A369" s="43">
        <v>87</v>
      </c>
      <c r="B369" s="49" t="s">
        <v>3591</v>
      </c>
      <c r="C369" s="82" t="s">
        <v>3592</v>
      </c>
      <c r="D369" s="83" t="s">
        <v>853</v>
      </c>
      <c r="E369" s="41" t="s">
        <v>2002</v>
      </c>
      <c r="F369" s="66" t="s">
        <v>3618</v>
      </c>
      <c r="G369" s="421" t="s">
        <v>1</v>
      </c>
      <c r="H369" s="36" t="s">
        <v>266</v>
      </c>
      <c r="I369" s="10">
        <v>67</v>
      </c>
    </row>
    <row r="370" spans="1:9" s="10" customFormat="1" ht="18" customHeight="1">
      <c r="A370" s="43">
        <v>88</v>
      </c>
      <c r="B370" s="49" t="s">
        <v>3593</v>
      </c>
      <c r="C370" s="82" t="s">
        <v>3594</v>
      </c>
      <c r="D370" s="83" t="s">
        <v>127</v>
      </c>
      <c r="E370" s="41" t="s">
        <v>2002</v>
      </c>
      <c r="F370" s="66" t="s">
        <v>2873</v>
      </c>
      <c r="G370" s="293" t="s">
        <v>4356</v>
      </c>
      <c r="H370" s="36" t="s">
        <v>266</v>
      </c>
      <c r="I370" s="10">
        <v>68</v>
      </c>
    </row>
    <row r="371" spans="1:9" s="10" customFormat="1" ht="18" customHeight="1">
      <c r="A371" s="43">
        <v>89</v>
      </c>
      <c r="B371" s="49" t="s">
        <v>3595</v>
      </c>
      <c r="C371" s="82" t="s">
        <v>3596</v>
      </c>
      <c r="D371" s="83" t="s">
        <v>171</v>
      </c>
      <c r="E371" s="41" t="s">
        <v>2002</v>
      </c>
      <c r="F371" s="66" t="s">
        <v>2873</v>
      </c>
      <c r="G371" s="421" t="s">
        <v>1</v>
      </c>
      <c r="H371" s="36" t="s">
        <v>266</v>
      </c>
      <c r="I371" s="10">
        <v>69</v>
      </c>
    </row>
    <row r="372" spans="1:9" s="10" customFormat="1" ht="18" customHeight="1">
      <c r="A372" s="43">
        <v>90</v>
      </c>
      <c r="B372" s="49" t="s">
        <v>3597</v>
      </c>
      <c r="C372" s="82" t="s">
        <v>3598</v>
      </c>
      <c r="D372" s="83" t="s">
        <v>181</v>
      </c>
      <c r="E372" s="41" t="s">
        <v>2002</v>
      </c>
      <c r="F372" s="66" t="s">
        <v>3618</v>
      </c>
      <c r="G372" s="293" t="s">
        <v>3619</v>
      </c>
      <c r="H372" s="36" t="s">
        <v>266</v>
      </c>
      <c r="I372" s="10">
        <v>70</v>
      </c>
    </row>
    <row r="373" spans="1:9" s="10" customFormat="1" ht="18" customHeight="1">
      <c r="A373" s="43">
        <v>91</v>
      </c>
      <c r="B373" s="49" t="s">
        <v>3599</v>
      </c>
      <c r="C373" s="82" t="s">
        <v>3600</v>
      </c>
      <c r="D373" s="83" t="s">
        <v>181</v>
      </c>
      <c r="E373" s="41" t="s">
        <v>2002</v>
      </c>
      <c r="F373" s="66" t="s">
        <v>3618</v>
      </c>
      <c r="G373" s="421" t="s">
        <v>1</v>
      </c>
      <c r="H373" s="36" t="s">
        <v>266</v>
      </c>
      <c r="I373" s="10">
        <v>71</v>
      </c>
    </row>
    <row r="374" spans="1:9" s="10" customFormat="1" ht="18" customHeight="1">
      <c r="A374" s="43">
        <v>92</v>
      </c>
      <c r="B374" s="49" t="s">
        <v>3601</v>
      </c>
      <c r="C374" s="82" t="s">
        <v>103</v>
      </c>
      <c r="D374" s="83" t="s">
        <v>104</v>
      </c>
      <c r="E374" s="41" t="s">
        <v>2002</v>
      </c>
      <c r="F374" s="66" t="s">
        <v>3618</v>
      </c>
      <c r="G374" s="421" t="s">
        <v>1</v>
      </c>
      <c r="H374" s="36" t="s">
        <v>266</v>
      </c>
      <c r="I374" s="10">
        <v>72</v>
      </c>
    </row>
    <row r="375" spans="1:9" s="10" customFormat="1" ht="18" customHeight="1">
      <c r="A375" s="43">
        <v>93</v>
      </c>
      <c r="B375" s="49" t="s">
        <v>3602</v>
      </c>
      <c r="C375" s="82" t="s">
        <v>3603</v>
      </c>
      <c r="D375" s="83" t="s">
        <v>383</v>
      </c>
      <c r="E375" s="41" t="s">
        <v>2002</v>
      </c>
      <c r="F375" s="66" t="s">
        <v>3618</v>
      </c>
      <c r="G375" s="421" t="s">
        <v>1</v>
      </c>
      <c r="H375" s="36" t="s">
        <v>266</v>
      </c>
      <c r="I375" s="10">
        <v>73</v>
      </c>
    </row>
    <row r="376" spans="1:9" s="10" customFormat="1" ht="18" customHeight="1">
      <c r="A376" s="43">
        <v>94</v>
      </c>
      <c r="B376" s="49" t="s">
        <v>3604</v>
      </c>
      <c r="C376" s="82" t="s">
        <v>3605</v>
      </c>
      <c r="D376" s="83" t="s">
        <v>155</v>
      </c>
      <c r="E376" s="41" t="s">
        <v>2002</v>
      </c>
      <c r="F376" s="66" t="s">
        <v>3618</v>
      </c>
      <c r="G376" s="421" t="s">
        <v>1</v>
      </c>
      <c r="H376" s="36" t="s">
        <v>266</v>
      </c>
      <c r="I376" s="10">
        <v>74</v>
      </c>
    </row>
    <row r="377" spans="1:9" s="10" customFormat="1" ht="18" customHeight="1">
      <c r="A377" s="43">
        <v>95</v>
      </c>
      <c r="B377" s="49" t="s">
        <v>3606</v>
      </c>
      <c r="C377" s="82" t="s">
        <v>435</v>
      </c>
      <c r="D377" s="83" t="s">
        <v>186</v>
      </c>
      <c r="E377" s="41" t="s">
        <v>2002</v>
      </c>
      <c r="F377" s="66" t="s">
        <v>3618</v>
      </c>
      <c r="G377" s="421" t="s">
        <v>1</v>
      </c>
      <c r="H377" s="36" t="s">
        <v>266</v>
      </c>
      <c r="I377" s="10">
        <v>75</v>
      </c>
    </row>
    <row r="378" spans="1:9" s="10" customFormat="1" ht="18" customHeight="1">
      <c r="A378" s="43">
        <v>96</v>
      </c>
      <c r="B378" s="49" t="s">
        <v>3607</v>
      </c>
      <c r="C378" s="82" t="s">
        <v>3608</v>
      </c>
      <c r="D378" s="83" t="s">
        <v>50</v>
      </c>
      <c r="E378" s="41" t="s">
        <v>2002</v>
      </c>
      <c r="F378" s="66" t="s">
        <v>3618</v>
      </c>
      <c r="G378" s="421" t="s">
        <v>1</v>
      </c>
      <c r="H378" s="36" t="s">
        <v>266</v>
      </c>
      <c r="I378" s="10">
        <v>76</v>
      </c>
    </row>
    <row r="379" spans="1:9" s="10" customFormat="1" ht="18" customHeight="1">
      <c r="A379" s="43">
        <v>97</v>
      </c>
      <c r="B379" s="49" t="s">
        <v>3609</v>
      </c>
      <c r="C379" s="82" t="s">
        <v>3610</v>
      </c>
      <c r="D379" s="83" t="s">
        <v>79</v>
      </c>
      <c r="E379" s="41" t="s">
        <v>2002</v>
      </c>
      <c r="F379" s="66" t="s">
        <v>3618</v>
      </c>
      <c r="G379" s="421" t="s">
        <v>1</v>
      </c>
      <c r="H379" s="36" t="s">
        <v>266</v>
      </c>
      <c r="I379" s="10">
        <v>77</v>
      </c>
    </row>
    <row r="380" spans="1:9" s="10" customFormat="1" ht="18" customHeight="1">
      <c r="A380" s="43">
        <v>98</v>
      </c>
      <c r="B380" s="49" t="s">
        <v>3611</v>
      </c>
      <c r="C380" s="82" t="s">
        <v>3524</v>
      </c>
      <c r="D380" s="83" t="s">
        <v>3538</v>
      </c>
      <c r="E380" s="41" t="s">
        <v>2002</v>
      </c>
      <c r="F380" s="66" t="s">
        <v>3618</v>
      </c>
      <c r="G380" s="421" t="s">
        <v>1</v>
      </c>
      <c r="H380" s="36" t="s">
        <v>266</v>
      </c>
      <c r="I380" s="10">
        <v>78</v>
      </c>
    </row>
    <row r="381" spans="1:9" s="10" customFormat="1" ht="18" customHeight="1">
      <c r="A381" s="43">
        <v>99</v>
      </c>
      <c r="B381" s="49" t="s">
        <v>3612</v>
      </c>
      <c r="C381" s="82" t="s">
        <v>172</v>
      </c>
      <c r="D381" s="83" t="s">
        <v>2835</v>
      </c>
      <c r="E381" s="41" t="s">
        <v>2002</v>
      </c>
      <c r="F381" s="66" t="s">
        <v>3618</v>
      </c>
      <c r="G381" s="421" t="s">
        <v>1</v>
      </c>
      <c r="H381" s="36" t="s">
        <v>266</v>
      </c>
      <c r="I381" s="10">
        <v>79</v>
      </c>
    </row>
    <row r="382" spans="1:9" s="10" customFormat="1" ht="18" customHeight="1">
      <c r="A382" s="43">
        <v>100</v>
      </c>
      <c r="B382" s="49" t="s">
        <v>3613</v>
      </c>
      <c r="C382" s="82" t="s">
        <v>3614</v>
      </c>
      <c r="D382" s="83" t="s">
        <v>860</v>
      </c>
      <c r="E382" s="41" t="s">
        <v>2002</v>
      </c>
      <c r="F382" s="66" t="s">
        <v>3618</v>
      </c>
      <c r="G382" s="421" t="s">
        <v>1</v>
      </c>
      <c r="H382" s="36" t="s">
        <v>266</v>
      </c>
      <c r="I382" s="10">
        <v>80</v>
      </c>
    </row>
    <row r="383" spans="1:9" s="10" customFormat="1" ht="18" customHeight="1">
      <c r="A383" s="43">
        <v>101</v>
      </c>
      <c r="B383" s="49" t="s">
        <v>3615</v>
      </c>
      <c r="C383" s="82" t="s">
        <v>2238</v>
      </c>
      <c r="D383" s="83" t="s">
        <v>6</v>
      </c>
      <c r="E383" s="41" t="s">
        <v>2002</v>
      </c>
      <c r="F383" s="66" t="s">
        <v>3618</v>
      </c>
      <c r="G383" s="421" t="s">
        <v>1</v>
      </c>
      <c r="H383" s="36" t="s">
        <v>266</v>
      </c>
      <c r="I383" s="10">
        <v>81</v>
      </c>
    </row>
    <row r="384" spans="1:9" s="10" customFormat="1" ht="18" customHeight="1">
      <c r="A384" s="43">
        <v>102</v>
      </c>
      <c r="B384" s="49" t="s">
        <v>3616</v>
      </c>
      <c r="C384" s="82" t="s">
        <v>3617</v>
      </c>
      <c r="D384" s="83" t="s">
        <v>69</v>
      </c>
      <c r="E384" s="41" t="s">
        <v>2002</v>
      </c>
      <c r="F384" s="66" t="s">
        <v>3618</v>
      </c>
      <c r="G384" s="421" t="s">
        <v>1</v>
      </c>
      <c r="H384" s="36" t="s">
        <v>266</v>
      </c>
      <c r="I384" s="10">
        <v>82</v>
      </c>
    </row>
    <row r="385" spans="1:9" s="10" customFormat="1" ht="18" customHeight="1">
      <c r="A385" s="43">
        <v>103</v>
      </c>
      <c r="B385" s="86" t="s">
        <v>3620</v>
      </c>
      <c r="C385" s="336" t="s">
        <v>442</v>
      </c>
      <c r="D385" s="337" t="s">
        <v>43</v>
      </c>
      <c r="E385" s="92" t="s">
        <v>1254</v>
      </c>
      <c r="F385" s="66" t="s">
        <v>1808</v>
      </c>
      <c r="G385" s="293" t="s">
        <v>2165</v>
      </c>
      <c r="H385" s="36" t="s">
        <v>267</v>
      </c>
      <c r="I385" s="10">
        <v>83</v>
      </c>
    </row>
    <row r="386" spans="1:9" s="10" customFormat="1" ht="18" customHeight="1">
      <c r="A386" s="43">
        <v>104</v>
      </c>
      <c r="B386" s="86" t="s">
        <v>3621</v>
      </c>
      <c r="C386" s="336" t="s">
        <v>2182</v>
      </c>
      <c r="D386" s="337" t="s">
        <v>127</v>
      </c>
      <c r="E386" s="92" t="s">
        <v>1254</v>
      </c>
      <c r="F386" s="66" t="s">
        <v>1808</v>
      </c>
      <c r="G386" s="421" t="s">
        <v>1</v>
      </c>
      <c r="H386" s="36" t="s">
        <v>267</v>
      </c>
      <c r="I386" s="10">
        <v>84</v>
      </c>
    </row>
    <row r="387" spans="1:9" s="10" customFormat="1" ht="18" customHeight="1">
      <c r="A387" s="43">
        <v>105</v>
      </c>
      <c r="B387" s="86" t="s">
        <v>3622</v>
      </c>
      <c r="C387" s="336" t="s">
        <v>3623</v>
      </c>
      <c r="D387" s="337" t="s">
        <v>104</v>
      </c>
      <c r="E387" s="92" t="s">
        <v>1254</v>
      </c>
      <c r="F387" s="66" t="s">
        <v>1808</v>
      </c>
      <c r="G387" s="421" t="s">
        <v>1</v>
      </c>
      <c r="H387" s="36" t="s">
        <v>267</v>
      </c>
      <c r="I387" s="10">
        <v>85</v>
      </c>
    </row>
    <row r="388" spans="1:9" s="10" customFormat="1" ht="18" customHeight="1">
      <c r="A388" s="43">
        <v>106</v>
      </c>
      <c r="B388" s="86" t="s">
        <v>3624</v>
      </c>
      <c r="C388" s="336" t="s">
        <v>3625</v>
      </c>
      <c r="D388" s="337" t="s">
        <v>138</v>
      </c>
      <c r="E388" s="92" t="s">
        <v>1254</v>
      </c>
      <c r="F388" s="66" t="s">
        <v>1808</v>
      </c>
      <c r="G388" s="421" t="s">
        <v>1</v>
      </c>
      <c r="H388" s="36" t="s">
        <v>267</v>
      </c>
      <c r="I388" s="10">
        <v>86</v>
      </c>
    </row>
    <row r="389" spans="1:9" s="10" customFormat="1" ht="18" customHeight="1">
      <c r="A389" s="43">
        <v>107</v>
      </c>
      <c r="B389" s="86" t="s">
        <v>3087</v>
      </c>
      <c r="C389" s="510" t="s">
        <v>183</v>
      </c>
      <c r="D389" s="511" t="s">
        <v>132</v>
      </c>
      <c r="E389" s="92" t="s">
        <v>2172</v>
      </c>
      <c r="F389" s="66" t="s">
        <v>3091</v>
      </c>
      <c r="G389" s="293" t="s">
        <v>2165</v>
      </c>
      <c r="H389" s="36" t="s">
        <v>267</v>
      </c>
      <c r="I389" s="10">
        <v>87</v>
      </c>
    </row>
    <row r="390" spans="1:9" s="10" customFormat="1" ht="18" customHeight="1">
      <c r="A390" s="43">
        <v>108</v>
      </c>
      <c r="B390" s="86" t="s">
        <v>3088</v>
      </c>
      <c r="C390" s="510" t="s">
        <v>35</v>
      </c>
      <c r="D390" s="511" t="s">
        <v>169</v>
      </c>
      <c r="E390" s="92" t="s">
        <v>2172</v>
      </c>
      <c r="F390" s="66" t="s">
        <v>1808</v>
      </c>
      <c r="G390" s="293" t="s">
        <v>3092</v>
      </c>
      <c r="H390" s="36" t="s">
        <v>267</v>
      </c>
      <c r="I390" s="10">
        <v>88</v>
      </c>
    </row>
    <row r="391" spans="1:9" s="10" customFormat="1" ht="18" customHeight="1">
      <c r="A391" s="43">
        <v>109</v>
      </c>
      <c r="B391" s="86" t="s">
        <v>3089</v>
      </c>
      <c r="C391" s="510" t="s">
        <v>3090</v>
      </c>
      <c r="D391" s="511" t="s">
        <v>47</v>
      </c>
      <c r="E391" s="92" t="s">
        <v>2172</v>
      </c>
      <c r="F391" s="66" t="s">
        <v>1808</v>
      </c>
      <c r="G391" s="293" t="s">
        <v>3086</v>
      </c>
      <c r="H391" s="36" t="s">
        <v>267</v>
      </c>
      <c r="I391" s="10">
        <v>89</v>
      </c>
    </row>
    <row r="392" spans="1:9" s="10" customFormat="1" ht="18" customHeight="1">
      <c r="A392" s="43">
        <v>110</v>
      </c>
      <c r="B392" s="49" t="s">
        <v>3767</v>
      </c>
      <c r="C392" s="231" t="s">
        <v>3768</v>
      </c>
      <c r="D392" s="232" t="s">
        <v>11</v>
      </c>
      <c r="E392" s="41" t="s">
        <v>3774</v>
      </c>
      <c r="F392" s="66" t="s">
        <v>1272</v>
      </c>
      <c r="G392" s="293" t="s">
        <v>3775</v>
      </c>
      <c r="H392" s="36" t="s">
        <v>263</v>
      </c>
      <c r="I392" s="10">
        <v>1</v>
      </c>
    </row>
    <row r="393" spans="1:9" s="10" customFormat="1" ht="18" customHeight="1">
      <c r="A393" s="43">
        <v>111</v>
      </c>
      <c r="B393" s="49" t="s">
        <v>3769</v>
      </c>
      <c r="C393" s="231" t="s">
        <v>3770</v>
      </c>
      <c r="D393" s="232" t="s">
        <v>171</v>
      </c>
      <c r="E393" s="41" t="s">
        <v>3774</v>
      </c>
      <c r="F393" s="66" t="s">
        <v>1272</v>
      </c>
      <c r="G393" s="421" t="s">
        <v>1</v>
      </c>
      <c r="H393" s="36" t="s">
        <v>263</v>
      </c>
      <c r="I393" s="10">
        <v>2</v>
      </c>
    </row>
    <row r="394" spans="1:9" s="10" customFormat="1" ht="18" customHeight="1">
      <c r="A394" s="43">
        <v>112</v>
      </c>
      <c r="B394" s="49" t="s">
        <v>3771</v>
      </c>
      <c r="C394" s="231" t="s">
        <v>3772</v>
      </c>
      <c r="D394" s="232" t="s">
        <v>45</v>
      </c>
      <c r="E394" s="41" t="s">
        <v>3774</v>
      </c>
      <c r="F394" s="66" t="s">
        <v>1272</v>
      </c>
      <c r="G394" s="573" t="s">
        <v>5126</v>
      </c>
      <c r="H394" s="36" t="s">
        <v>263</v>
      </c>
      <c r="I394" s="10">
        <v>3</v>
      </c>
    </row>
    <row r="395" spans="1:9" s="10" customFormat="1" ht="18" customHeight="1">
      <c r="A395" s="43">
        <v>113</v>
      </c>
      <c r="B395" s="49" t="s">
        <v>3773</v>
      </c>
      <c r="C395" s="231" t="s">
        <v>301</v>
      </c>
      <c r="D395" s="232" t="s">
        <v>2652</v>
      </c>
      <c r="E395" s="41" t="s">
        <v>3774</v>
      </c>
      <c r="F395" s="66" t="s">
        <v>1272</v>
      </c>
      <c r="G395" s="293" t="s">
        <v>3775</v>
      </c>
      <c r="H395" s="36" t="s">
        <v>263</v>
      </c>
      <c r="I395" s="10">
        <v>4</v>
      </c>
    </row>
    <row r="396" spans="1:9" s="10" customFormat="1" ht="18" customHeight="1">
      <c r="A396" s="43">
        <v>114</v>
      </c>
      <c r="B396" s="49" t="s">
        <v>4134</v>
      </c>
      <c r="C396" s="231" t="s">
        <v>4135</v>
      </c>
      <c r="D396" s="232" t="s">
        <v>132</v>
      </c>
      <c r="E396" s="41" t="s">
        <v>1155</v>
      </c>
      <c r="F396" s="66" t="s">
        <v>3393</v>
      </c>
      <c r="G396" s="293" t="s">
        <v>2165</v>
      </c>
      <c r="H396" s="36" t="s">
        <v>273</v>
      </c>
      <c r="I396" s="10">
        <v>5</v>
      </c>
    </row>
    <row r="397" spans="1:9" s="10" customFormat="1" ht="18" customHeight="1">
      <c r="A397" s="43">
        <v>115</v>
      </c>
      <c r="B397" s="49" t="s">
        <v>4136</v>
      </c>
      <c r="C397" s="231" t="s">
        <v>4137</v>
      </c>
      <c r="D397" s="232" t="s">
        <v>179</v>
      </c>
      <c r="E397" s="41" t="s">
        <v>1155</v>
      </c>
      <c r="F397" s="66" t="s">
        <v>3393</v>
      </c>
      <c r="G397" s="421" t="s">
        <v>1</v>
      </c>
      <c r="H397" s="36" t="s">
        <v>273</v>
      </c>
      <c r="I397" s="10">
        <v>6</v>
      </c>
    </row>
    <row r="398" spans="1:9" s="10" customFormat="1" ht="18" customHeight="1">
      <c r="A398" s="43">
        <v>116</v>
      </c>
      <c r="B398" s="49" t="s">
        <v>3940</v>
      </c>
      <c r="C398" s="231" t="s">
        <v>2258</v>
      </c>
      <c r="D398" s="232" t="s">
        <v>184</v>
      </c>
      <c r="E398" s="41" t="s">
        <v>3942</v>
      </c>
      <c r="F398" s="66" t="s">
        <v>1272</v>
      </c>
      <c r="G398" s="293" t="s">
        <v>3943</v>
      </c>
      <c r="H398" s="36" t="s">
        <v>273</v>
      </c>
      <c r="I398" s="10">
        <v>7</v>
      </c>
    </row>
    <row r="399" spans="1:9" s="10" customFormat="1" ht="18" customHeight="1">
      <c r="A399" s="43">
        <v>117</v>
      </c>
      <c r="B399" s="49" t="s">
        <v>3941</v>
      </c>
      <c r="C399" s="231" t="s">
        <v>163</v>
      </c>
      <c r="D399" s="232" t="s">
        <v>69</v>
      </c>
      <c r="E399" s="41" t="s">
        <v>3942</v>
      </c>
      <c r="F399" s="66" t="s">
        <v>1272</v>
      </c>
      <c r="G399" s="293" t="s">
        <v>3944</v>
      </c>
      <c r="H399" s="36" t="s">
        <v>273</v>
      </c>
      <c r="I399" s="10">
        <v>8</v>
      </c>
    </row>
    <row r="400" spans="1:9" s="10" customFormat="1" ht="18" customHeight="1">
      <c r="A400" s="43">
        <v>118</v>
      </c>
      <c r="B400" s="49" t="s">
        <v>4028</v>
      </c>
      <c r="C400" s="231" t="s">
        <v>4029</v>
      </c>
      <c r="D400" s="232" t="s">
        <v>70</v>
      </c>
      <c r="E400" s="41" t="s">
        <v>4046</v>
      </c>
      <c r="F400" s="66" t="s">
        <v>1272</v>
      </c>
      <c r="G400" s="293" t="s">
        <v>3480</v>
      </c>
      <c r="H400" s="36" t="s">
        <v>265</v>
      </c>
      <c r="I400" s="10">
        <v>9</v>
      </c>
    </row>
    <row r="401" spans="1:9" s="10" customFormat="1" ht="18" customHeight="1">
      <c r="A401" s="43">
        <v>119</v>
      </c>
      <c r="B401" s="49" t="s">
        <v>4030</v>
      </c>
      <c r="C401" s="231" t="s">
        <v>1943</v>
      </c>
      <c r="D401" s="232" t="s">
        <v>169</v>
      </c>
      <c r="E401" s="41" t="s">
        <v>4046</v>
      </c>
      <c r="F401" s="66" t="s">
        <v>1272</v>
      </c>
      <c r="G401" s="421" t="s">
        <v>1</v>
      </c>
      <c r="H401" s="36" t="s">
        <v>265</v>
      </c>
      <c r="I401" s="10">
        <v>10</v>
      </c>
    </row>
    <row r="402" spans="1:9" s="10" customFormat="1" ht="18" customHeight="1">
      <c r="A402" s="43">
        <v>120</v>
      </c>
      <c r="B402" s="49" t="s">
        <v>4031</v>
      </c>
      <c r="C402" s="231" t="s">
        <v>4032</v>
      </c>
      <c r="D402" s="232" t="s">
        <v>170</v>
      </c>
      <c r="E402" s="41" t="s">
        <v>4046</v>
      </c>
      <c r="F402" s="66" t="s">
        <v>1272</v>
      </c>
      <c r="G402" s="421" t="s">
        <v>1</v>
      </c>
      <c r="H402" s="36" t="s">
        <v>265</v>
      </c>
      <c r="I402" s="10">
        <v>11</v>
      </c>
    </row>
    <row r="403" spans="1:9" s="10" customFormat="1" ht="18" customHeight="1">
      <c r="A403" s="43">
        <v>121</v>
      </c>
      <c r="B403" s="49" t="s">
        <v>4033</v>
      </c>
      <c r="C403" s="231" t="s">
        <v>4034</v>
      </c>
      <c r="D403" s="232" t="s">
        <v>107</v>
      </c>
      <c r="E403" s="41" t="s">
        <v>4046</v>
      </c>
      <c r="F403" s="66" t="s">
        <v>4047</v>
      </c>
      <c r="G403" s="293" t="s">
        <v>4050</v>
      </c>
      <c r="H403" s="36" t="s">
        <v>265</v>
      </c>
      <c r="I403" s="10">
        <v>12</v>
      </c>
    </row>
    <row r="404" spans="1:9" s="10" customFormat="1" ht="18" customHeight="1">
      <c r="A404" s="43">
        <v>122</v>
      </c>
      <c r="B404" s="49" t="s">
        <v>4035</v>
      </c>
      <c r="C404" s="231" t="s">
        <v>4036</v>
      </c>
      <c r="D404" s="232" t="s">
        <v>184</v>
      </c>
      <c r="E404" s="41" t="s">
        <v>4046</v>
      </c>
      <c r="F404" s="66" t="s">
        <v>4048</v>
      </c>
      <c r="G404" s="293" t="s">
        <v>3480</v>
      </c>
      <c r="H404" s="36" t="s">
        <v>265</v>
      </c>
      <c r="I404" s="10">
        <v>13</v>
      </c>
    </row>
    <row r="405" spans="1:9" s="10" customFormat="1" ht="18" customHeight="1">
      <c r="A405" s="43">
        <v>123</v>
      </c>
      <c r="B405" s="49" t="s">
        <v>4037</v>
      </c>
      <c r="C405" s="231" t="s">
        <v>4038</v>
      </c>
      <c r="D405" s="232" t="s">
        <v>59</v>
      </c>
      <c r="E405" s="41" t="s">
        <v>4046</v>
      </c>
      <c r="F405" s="66" t="s">
        <v>1272</v>
      </c>
      <c r="G405" s="421" t="s">
        <v>1</v>
      </c>
      <c r="H405" s="36" t="s">
        <v>265</v>
      </c>
      <c r="I405" s="10">
        <v>14</v>
      </c>
    </row>
    <row r="406" spans="1:9" s="10" customFormat="1" ht="18" customHeight="1">
      <c r="A406" s="43">
        <v>124</v>
      </c>
      <c r="B406" s="49" t="s">
        <v>4039</v>
      </c>
      <c r="C406" s="231" t="s">
        <v>4040</v>
      </c>
      <c r="D406" s="232" t="s">
        <v>13</v>
      </c>
      <c r="E406" s="41" t="s">
        <v>4046</v>
      </c>
      <c r="F406" s="66" t="s">
        <v>4049</v>
      </c>
      <c r="G406" s="293" t="s">
        <v>4353</v>
      </c>
      <c r="H406" s="36" t="s">
        <v>265</v>
      </c>
      <c r="I406" s="10">
        <v>15</v>
      </c>
    </row>
    <row r="407" spans="1:9" s="10" customFormat="1" ht="18" customHeight="1">
      <c r="A407" s="43">
        <v>125</v>
      </c>
      <c r="B407" s="49" t="s">
        <v>4041</v>
      </c>
      <c r="C407" s="231" t="s">
        <v>4042</v>
      </c>
      <c r="D407" s="232" t="s">
        <v>82</v>
      </c>
      <c r="E407" s="41" t="s">
        <v>4046</v>
      </c>
      <c r="F407" s="66" t="s">
        <v>1272</v>
      </c>
      <c r="G407" s="293" t="s">
        <v>3480</v>
      </c>
      <c r="H407" s="36" t="s">
        <v>265</v>
      </c>
      <c r="I407" s="10">
        <v>16</v>
      </c>
    </row>
    <row r="408" spans="1:9" s="10" customFormat="1" ht="18" customHeight="1">
      <c r="A408" s="43">
        <v>126</v>
      </c>
      <c r="B408" s="49" t="s">
        <v>4043</v>
      </c>
      <c r="C408" s="231" t="s">
        <v>4044</v>
      </c>
      <c r="D408" s="232" t="s">
        <v>1575</v>
      </c>
      <c r="E408" s="41" t="s">
        <v>4046</v>
      </c>
      <c r="F408" s="66" t="s">
        <v>1272</v>
      </c>
      <c r="G408" s="421" t="s">
        <v>1</v>
      </c>
      <c r="H408" s="36" t="s">
        <v>265</v>
      </c>
      <c r="I408" s="10">
        <v>17</v>
      </c>
    </row>
    <row r="409" spans="1:9" s="10" customFormat="1" ht="18" customHeight="1">
      <c r="A409" s="43">
        <v>127</v>
      </c>
      <c r="B409" s="49" t="s">
        <v>4045</v>
      </c>
      <c r="C409" s="82" t="s">
        <v>123</v>
      </c>
      <c r="D409" s="83" t="s">
        <v>64</v>
      </c>
      <c r="E409" s="41" t="s">
        <v>4046</v>
      </c>
      <c r="F409" s="66" t="s">
        <v>4047</v>
      </c>
      <c r="G409" s="293" t="s">
        <v>4050</v>
      </c>
      <c r="H409" s="36" t="s">
        <v>265</v>
      </c>
      <c r="I409" s="10">
        <v>18</v>
      </c>
    </row>
    <row r="410" spans="1:9" s="10" customFormat="1" ht="18" customHeight="1">
      <c r="A410" s="43">
        <v>128</v>
      </c>
      <c r="B410" s="49" t="s">
        <v>3933</v>
      </c>
      <c r="C410" s="231" t="s">
        <v>3934</v>
      </c>
      <c r="D410" s="232" t="s">
        <v>13</v>
      </c>
      <c r="E410" s="41" t="s">
        <v>3937</v>
      </c>
      <c r="F410" s="66" t="s">
        <v>3909</v>
      </c>
      <c r="G410" s="293" t="s">
        <v>3480</v>
      </c>
      <c r="H410" s="36" t="s">
        <v>1264</v>
      </c>
      <c r="I410" s="10">
        <v>19</v>
      </c>
    </row>
    <row r="411" spans="1:9" s="10" customFormat="1" ht="18" customHeight="1">
      <c r="A411" s="43">
        <v>129</v>
      </c>
      <c r="B411" s="49" t="s">
        <v>3935</v>
      </c>
      <c r="C411" s="231" t="s">
        <v>3936</v>
      </c>
      <c r="D411" s="232" t="s">
        <v>445</v>
      </c>
      <c r="E411" s="41" t="s">
        <v>3937</v>
      </c>
      <c r="F411" s="66" t="s">
        <v>3938</v>
      </c>
      <c r="G411" s="293" t="s">
        <v>3939</v>
      </c>
      <c r="H411" s="36" t="s">
        <v>1264</v>
      </c>
      <c r="I411" s="10">
        <v>20</v>
      </c>
    </row>
    <row r="412" spans="1:9" s="10" customFormat="1" ht="18" customHeight="1">
      <c r="A412" s="43">
        <v>130</v>
      </c>
      <c r="B412" s="49" t="s">
        <v>3776</v>
      </c>
      <c r="C412" s="231" t="s">
        <v>3777</v>
      </c>
      <c r="D412" s="232" t="s">
        <v>153</v>
      </c>
      <c r="E412" s="41" t="s">
        <v>1726</v>
      </c>
      <c r="F412" s="66" t="s">
        <v>1793</v>
      </c>
      <c r="G412" s="293" t="s">
        <v>3480</v>
      </c>
      <c r="H412" s="36" t="s">
        <v>1264</v>
      </c>
      <c r="I412" s="10">
        <v>21</v>
      </c>
    </row>
    <row r="413" spans="1:9" s="10" customFormat="1" ht="18" customHeight="1">
      <c r="A413" s="43">
        <v>131</v>
      </c>
      <c r="B413" s="86" t="s">
        <v>3778</v>
      </c>
      <c r="C413" s="229" t="s">
        <v>3022</v>
      </c>
      <c r="D413" s="230" t="s">
        <v>127</v>
      </c>
      <c r="E413" s="41" t="s">
        <v>1726</v>
      </c>
      <c r="F413" s="66" t="s">
        <v>2641</v>
      </c>
      <c r="G413" s="293" t="s">
        <v>2165</v>
      </c>
      <c r="H413" s="36" t="s">
        <v>1264</v>
      </c>
      <c r="I413" s="10">
        <v>22</v>
      </c>
    </row>
    <row r="414" spans="1:9" s="10" customFormat="1" ht="18" customHeight="1">
      <c r="A414" s="43">
        <v>132</v>
      </c>
      <c r="B414" s="49" t="s">
        <v>4021</v>
      </c>
      <c r="C414" s="231" t="s">
        <v>165</v>
      </c>
      <c r="D414" s="232" t="s">
        <v>169</v>
      </c>
      <c r="E414" s="41" t="s">
        <v>4026</v>
      </c>
      <c r="F414" s="66" t="s">
        <v>3393</v>
      </c>
      <c r="G414" s="293" t="s">
        <v>4027</v>
      </c>
      <c r="H414" s="36" t="s">
        <v>269</v>
      </c>
      <c r="I414" s="10">
        <v>23</v>
      </c>
    </row>
    <row r="415" spans="1:9" s="10" customFormat="1" ht="18" customHeight="1">
      <c r="A415" s="43">
        <v>133</v>
      </c>
      <c r="B415" s="49" t="s">
        <v>4022</v>
      </c>
      <c r="C415" s="231" t="s">
        <v>4023</v>
      </c>
      <c r="D415" s="232" t="s">
        <v>179</v>
      </c>
      <c r="E415" s="41" t="s">
        <v>4026</v>
      </c>
      <c r="F415" s="66" t="s">
        <v>1272</v>
      </c>
      <c r="G415" s="421" t="s">
        <v>1</v>
      </c>
      <c r="H415" s="36" t="s">
        <v>269</v>
      </c>
      <c r="I415" s="10">
        <v>24</v>
      </c>
    </row>
    <row r="416" spans="1:9" s="10" customFormat="1" ht="18" customHeight="1">
      <c r="A416" s="43">
        <v>134</v>
      </c>
      <c r="B416" s="49" t="s">
        <v>4024</v>
      </c>
      <c r="C416" s="231" t="s">
        <v>4025</v>
      </c>
      <c r="D416" s="232" t="s">
        <v>48</v>
      </c>
      <c r="E416" s="41" t="s">
        <v>4026</v>
      </c>
      <c r="F416" s="66" t="s">
        <v>1272</v>
      </c>
      <c r="G416" s="421" t="s">
        <v>1</v>
      </c>
      <c r="H416" s="36" t="s">
        <v>269</v>
      </c>
      <c r="I416" s="10">
        <v>25</v>
      </c>
    </row>
    <row r="417" spans="1:9" s="10" customFormat="1" ht="18" customHeight="1">
      <c r="A417" s="43">
        <v>135</v>
      </c>
      <c r="B417" s="49" t="s">
        <v>3485</v>
      </c>
      <c r="C417" s="334" t="s">
        <v>3486</v>
      </c>
      <c r="D417" s="335" t="s">
        <v>152</v>
      </c>
      <c r="E417" s="41" t="s">
        <v>1152</v>
      </c>
      <c r="F417" s="66" t="s">
        <v>1868</v>
      </c>
      <c r="G417" s="293" t="s">
        <v>2165</v>
      </c>
      <c r="H417" s="36" t="s">
        <v>266</v>
      </c>
      <c r="I417" s="10">
        <v>26</v>
      </c>
    </row>
    <row r="418" spans="1:9" s="10" customFormat="1" ht="18" customHeight="1">
      <c r="A418" s="43">
        <v>136</v>
      </c>
      <c r="B418" s="49" t="s">
        <v>3487</v>
      </c>
      <c r="C418" s="231" t="s">
        <v>3488</v>
      </c>
      <c r="D418" s="232" t="s">
        <v>60</v>
      </c>
      <c r="E418" s="41" t="s">
        <v>1152</v>
      </c>
      <c r="F418" s="66" t="s">
        <v>3490</v>
      </c>
      <c r="G418" s="293" t="s">
        <v>3491</v>
      </c>
      <c r="H418" s="36" t="s">
        <v>266</v>
      </c>
      <c r="I418" s="10">
        <v>27</v>
      </c>
    </row>
    <row r="419" spans="1:9" s="10" customFormat="1" ht="18" customHeight="1">
      <c r="A419" s="43">
        <v>137</v>
      </c>
      <c r="B419" s="49" t="s">
        <v>3489</v>
      </c>
      <c r="C419" s="231" t="s">
        <v>847</v>
      </c>
      <c r="D419" s="232" t="s">
        <v>2894</v>
      </c>
      <c r="E419" s="41" t="s">
        <v>1152</v>
      </c>
      <c r="F419" s="66" t="s">
        <v>1822</v>
      </c>
      <c r="G419" s="293" t="s">
        <v>2165</v>
      </c>
      <c r="H419" s="36" t="s">
        <v>266</v>
      </c>
      <c r="I419" s="10">
        <v>28</v>
      </c>
    </row>
    <row r="420" spans="1:9" s="10" customFormat="1" ht="18" customHeight="1">
      <c r="A420" s="43">
        <v>138</v>
      </c>
      <c r="B420" s="49" t="s">
        <v>3779</v>
      </c>
      <c r="C420" s="231" t="s">
        <v>3780</v>
      </c>
      <c r="D420" s="232" t="s">
        <v>1619</v>
      </c>
      <c r="E420" s="41" t="s">
        <v>3799</v>
      </c>
      <c r="F420" s="66" t="s">
        <v>3393</v>
      </c>
      <c r="G420" s="421" t="s">
        <v>1</v>
      </c>
      <c r="H420" s="36" t="s">
        <v>266</v>
      </c>
      <c r="I420" s="10">
        <v>29</v>
      </c>
    </row>
    <row r="421" spans="1:9" s="10" customFormat="1" ht="18" customHeight="1">
      <c r="A421" s="43">
        <v>139</v>
      </c>
      <c r="B421" s="49" t="s">
        <v>3781</v>
      </c>
      <c r="C421" s="231" t="s">
        <v>3782</v>
      </c>
      <c r="D421" s="232" t="s">
        <v>152</v>
      </c>
      <c r="E421" s="41" t="s">
        <v>3799</v>
      </c>
      <c r="F421" s="66" t="s">
        <v>3393</v>
      </c>
      <c r="G421" s="421" t="s">
        <v>1</v>
      </c>
      <c r="H421" s="36" t="s">
        <v>266</v>
      </c>
      <c r="I421" s="10">
        <v>30</v>
      </c>
    </row>
    <row r="422" spans="1:9" s="10" customFormat="1" ht="18" customHeight="1">
      <c r="A422" s="43">
        <v>140</v>
      </c>
      <c r="B422" s="49" t="s">
        <v>3783</v>
      </c>
      <c r="C422" s="231" t="s">
        <v>3784</v>
      </c>
      <c r="D422" s="232" t="s">
        <v>164</v>
      </c>
      <c r="E422" s="41" t="s">
        <v>3799</v>
      </c>
      <c r="F422" s="66" t="s">
        <v>3800</v>
      </c>
      <c r="G422" s="421" t="s">
        <v>1</v>
      </c>
      <c r="H422" s="36" t="s">
        <v>266</v>
      </c>
      <c r="I422" s="10">
        <v>31</v>
      </c>
    </row>
    <row r="423" spans="1:9" s="10" customFormat="1" ht="18" customHeight="1">
      <c r="A423" s="43">
        <v>141</v>
      </c>
      <c r="B423" s="49" t="s">
        <v>3785</v>
      </c>
      <c r="C423" s="231" t="s">
        <v>3786</v>
      </c>
      <c r="D423" s="232" t="s">
        <v>72</v>
      </c>
      <c r="E423" s="41" t="s">
        <v>3799</v>
      </c>
      <c r="F423" s="66" t="s">
        <v>3055</v>
      </c>
      <c r="G423" s="421" t="s">
        <v>1</v>
      </c>
      <c r="H423" s="36" t="s">
        <v>266</v>
      </c>
      <c r="I423" s="10">
        <v>32</v>
      </c>
    </row>
    <row r="424" spans="1:9" s="10" customFormat="1" ht="18" customHeight="1">
      <c r="A424" s="43">
        <v>142</v>
      </c>
      <c r="B424" s="49" t="s">
        <v>3787</v>
      </c>
      <c r="C424" s="231" t="s">
        <v>2905</v>
      </c>
      <c r="D424" s="232" t="s">
        <v>153</v>
      </c>
      <c r="E424" s="41" t="s">
        <v>3799</v>
      </c>
      <c r="F424" s="66" t="s">
        <v>3393</v>
      </c>
      <c r="G424" s="421" t="s">
        <v>1</v>
      </c>
      <c r="H424" s="36" t="s">
        <v>266</v>
      </c>
      <c r="I424" s="10">
        <v>33</v>
      </c>
    </row>
    <row r="425" spans="1:9" s="10" customFormat="1" ht="18" customHeight="1">
      <c r="A425" s="43">
        <v>143</v>
      </c>
      <c r="B425" s="49" t="s">
        <v>3788</v>
      </c>
      <c r="C425" s="231" t="s">
        <v>3789</v>
      </c>
      <c r="D425" s="232" t="s">
        <v>169</v>
      </c>
      <c r="E425" s="41" t="s">
        <v>3799</v>
      </c>
      <c r="F425" s="66" t="s">
        <v>1272</v>
      </c>
      <c r="G425" s="573" t="s">
        <v>5137</v>
      </c>
      <c r="H425" s="36" t="s">
        <v>266</v>
      </c>
      <c r="I425" s="10">
        <v>34</v>
      </c>
    </row>
    <row r="426" spans="1:9" s="10" customFormat="1" ht="18" customHeight="1">
      <c r="A426" s="43">
        <v>144</v>
      </c>
      <c r="B426" s="49" t="s">
        <v>3790</v>
      </c>
      <c r="C426" s="231" t="s">
        <v>3791</v>
      </c>
      <c r="D426" s="232" t="s">
        <v>133</v>
      </c>
      <c r="E426" s="41" t="s">
        <v>3799</v>
      </c>
      <c r="F426" s="66" t="s">
        <v>3800</v>
      </c>
      <c r="G426" s="293" t="s">
        <v>2165</v>
      </c>
      <c r="H426" s="36" t="s">
        <v>266</v>
      </c>
      <c r="I426" s="10">
        <v>35</v>
      </c>
    </row>
    <row r="427" spans="1:9" s="10" customFormat="1" ht="18" customHeight="1">
      <c r="A427" s="43">
        <v>145</v>
      </c>
      <c r="B427" s="49" t="s">
        <v>3792</v>
      </c>
      <c r="C427" s="231" t="s">
        <v>126</v>
      </c>
      <c r="D427" s="232" t="s">
        <v>133</v>
      </c>
      <c r="E427" s="41" t="s">
        <v>3799</v>
      </c>
      <c r="F427" s="66" t="s">
        <v>1272</v>
      </c>
      <c r="G427" s="421" t="s">
        <v>1</v>
      </c>
      <c r="H427" s="36" t="s">
        <v>266</v>
      </c>
      <c r="I427" s="10">
        <v>36</v>
      </c>
    </row>
    <row r="428" spans="1:9" s="10" customFormat="1" ht="18" customHeight="1">
      <c r="A428" s="43">
        <v>146</v>
      </c>
      <c r="B428" s="49" t="s">
        <v>3793</v>
      </c>
      <c r="C428" s="231" t="s">
        <v>2992</v>
      </c>
      <c r="D428" s="232" t="s">
        <v>111</v>
      </c>
      <c r="E428" s="41" t="s">
        <v>3799</v>
      </c>
      <c r="F428" s="66" t="s">
        <v>3393</v>
      </c>
      <c r="G428" s="421" t="s">
        <v>1</v>
      </c>
      <c r="H428" s="36" t="s">
        <v>266</v>
      </c>
      <c r="I428" s="10">
        <v>37</v>
      </c>
    </row>
    <row r="429" spans="1:9" s="10" customFormat="1" ht="18" customHeight="1">
      <c r="A429" s="43">
        <v>147</v>
      </c>
      <c r="B429" s="49" t="s">
        <v>3794</v>
      </c>
      <c r="C429" s="231" t="s">
        <v>3795</v>
      </c>
      <c r="D429" s="232" t="s">
        <v>104</v>
      </c>
      <c r="E429" s="41" t="s">
        <v>3799</v>
      </c>
      <c r="F429" s="66" t="s">
        <v>3393</v>
      </c>
      <c r="G429" s="421" t="s">
        <v>1</v>
      </c>
      <c r="H429" s="36" t="s">
        <v>266</v>
      </c>
      <c r="I429" s="10">
        <v>38</v>
      </c>
    </row>
    <row r="430" spans="1:9" s="10" customFormat="1" ht="18" customHeight="1">
      <c r="A430" s="43">
        <v>148</v>
      </c>
      <c r="B430" s="49" t="s">
        <v>3796</v>
      </c>
      <c r="C430" s="231" t="s">
        <v>78</v>
      </c>
      <c r="D430" s="232" t="s">
        <v>31</v>
      </c>
      <c r="E430" s="41" t="s">
        <v>3799</v>
      </c>
      <c r="F430" s="66" t="s">
        <v>3800</v>
      </c>
      <c r="G430" s="421" t="s">
        <v>1</v>
      </c>
      <c r="H430" s="36" t="s">
        <v>266</v>
      </c>
      <c r="I430" s="10">
        <v>39</v>
      </c>
    </row>
    <row r="431" spans="1:9" s="10" customFormat="1" ht="18" customHeight="1">
      <c r="A431" s="43">
        <v>149</v>
      </c>
      <c r="B431" s="49" t="s">
        <v>3797</v>
      </c>
      <c r="C431" s="231" t="s">
        <v>14</v>
      </c>
      <c r="D431" s="232" t="s">
        <v>147</v>
      </c>
      <c r="E431" s="41" t="s">
        <v>3799</v>
      </c>
      <c r="F431" s="66" t="s">
        <v>3393</v>
      </c>
      <c r="G431" s="421" t="s">
        <v>1</v>
      </c>
      <c r="H431" s="36" t="s">
        <v>266</v>
      </c>
      <c r="I431" s="10">
        <v>40</v>
      </c>
    </row>
    <row r="432" spans="1:9" s="10" customFormat="1" ht="18" customHeight="1">
      <c r="A432" s="43">
        <v>150</v>
      </c>
      <c r="B432" s="49" t="s">
        <v>3798</v>
      </c>
      <c r="C432" s="231" t="s">
        <v>1926</v>
      </c>
      <c r="D432" s="232" t="s">
        <v>140</v>
      </c>
      <c r="E432" s="41" t="s">
        <v>3799</v>
      </c>
      <c r="F432" s="66" t="s">
        <v>1272</v>
      </c>
      <c r="G432" s="421" t="s">
        <v>1</v>
      </c>
      <c r="H432" s="36" t="s">
        <v>266</v>
      </c>
      <c r="I432" s="10">
        <v>41</v>
      </c>
    </row>
    <row r="433" spans="1:9" s="10" customFormat="1" ht="18" customHeight="1">
      <c r="A433" s="43">
        <v>151</v>
      </c>
      <c r="B433" s="49" t="s">
        <v>3801</v>
      </c>
      <c r="C433" s="231" t="s">
        <v>3802</v>
      </c>
      <c r="D433" s="232" t="s">
        <v>164</v>
      </c>
      <c r="E433" s="41" t="s">
        <v>1153</v>
      </c>
      <c r="F433" s="66" t="s">
        <v>3055</v>
      </c>
      <c r="G433" s="421" t="s">
        <v>1</v>
      </c>
      <c r="H433" s="36" t="s">
        <v>267</v>
      </c>
      <c r="I433" s="10">
        <v>42</v>
      </c>
    </row>
    <row r="434" spans="1:9" s="10" customFormat="1" ht="18" customHeight="1">
      <c r="A434" s="43">
        <v>152</v>
      </c>
      <c r="B434" s="49" t="s">
        <v>3803</v>
      </c>
      <c r="C434" s="231" t="s">
        <v>1008</v>
      </c>
      <c r="D434" s="232" t="s">
        <v>3804</v>
      </c>
      <c r="E434" s="41" t="s">
        <v>1153</v>
      </c>
      <c r="F434" s="66" t="s">
        <v>3055</v>
      </c>
      <c r="G434" s="421" t="s">
        <v>1</v>
      </c>
      <c r="H434" s="36" t="s">
        <v>267</v>
      </c>
      <c r="I434" s="10">
        <v>43</v>
      </c>
    </row>
    <row r="435" spans="1:9" s="10" customFormat="1" ht="18" customHeight="1">
      <c r="A435" s="43">
        <v>153</v>
      </c>
      <c r="B435" s="49" t="s">
        <v>3805</v>
      </c>
      <c r="C435" s="231" t="s">
        <v>435</v>
      </c>
      <c r="D435" s="232" t="s">
        <v>134</v>
      </c>
      <c r="E435" s="41" t="s">
        <v>1153</v>
      </c>
      <c r="F435" s="66" t="s">
        <v>3055</v>
      </c>
      <c r="G435" s="421" t="s">
        <v>1</v>
      </c>
      <c r="H435" s="36" t="s">
        <v>267</v>
      </c>
      <c r="I435" s="10">
        <v>44</v>
      </c>
    </row>
    <row r="436" spans="1:9" s="10" customFormat="1" ht="18" customHeight="1">
      <c r="A436" s="43">
        <v>154</v>
      </c>
      <c r="B436" s="49" t="s">
        <v>3806</v>
      </c>
      <c r="C436" s="82" t="s">
        <v>54</v>
      </c>
      <c r="D436" s="83" t="s">
        <v>45</v>
      </c>
      <c r="E436" s="41" t="s">
        <v>1153</v>
      </c>
      <c r="F436" s="66" t="s">
        <v>3055</v>
      </c>
      <c r="G436" s="421" t="s">
        <v>1</v>
      </c>
      <c r="H436" s="36" t="s">
        <v>267</v>
      </c>
      <c r="I436" s="10">
        <v>45</v>
      </c>
    </row>
    <row r="437" spans="1:9" s="105" customFormat="1" ht="20.100000000000001" customHeight="1">
      <c r="A437" s="43"/>
      <c r="B437" s="739" t="s">
        <v>3</v>
      </c>
      <c r="C437" s="740"/>
      <c r="D437" s="121">
        <f>A525</f>
        <v>88</v>
      </c>
      <c r="E437" s="188"/>
      <c r="F437" s="66"/>
      <c r="G437" s="52"/>
      <c r="H437" s="183"/>
    </row>
    <row r="438" spans="1:9" s="105" customFormat="1" ht="18" customHeight="1">
      <c r="A438" s="43">
        <v>1</v>
      </c>
      <c r="B438" s="49" t="s">
        <v>4017</v>
      </c>
      <c r="C438" s="231" t="s">
        <v>2244</v>
      </c>
      <c r="D438" s="232" t="s">
        <v>79</v>
      </c>
      <c r="E438" s="41" t="s">
        <v>4019</v>
      </c>
      <c r="F438" s="66" t="s">
        <v>2016</v>
      </c>
      <c r="G438" s="479"/>
      <c r="H438" s="36" t="s">
        <v>264</v>
      </c>
    </row>
    <row r="439" spans="1:9" s="105" customFormat="1" ht="18" customHeight="1">
      <c r="A439" s="43">
        <v>2</v>
      </c>
      <c r="B439" s="49" t="s">
        <v>4018</v>
      </c>
      <c r="C439" s="231" t="s">
        <v>410</v>
      </c>
      <c r="D439" s="232" t="s">
        <v>6</v>
      </c>
      <c r="E439" s="41" t="s">
        <v>4019</v>
      </c>
      <c r="F439" s="66" t="s">
        <v>2016</v>
      </c>
      <c r="G439" s="479"/>
      <c r="H439" s="36" t="s">
        <v>264</v>
      </c>
    </row>
    <row r="440" spans="1:9" s="105" customFormat="1" ht="18" customHeight="1">
      <c r="A440" s="43">
        <v>3</v>
      </c>
      <c r="B440" s="49" t="s">
        <v>4132</v>
      </c>
      <c r="C440" s="231" t="s">
        <v>1504</v>
      </c>
      <c r="D440" s="232" t="s">
        <v>153</v>
      </c>
      <c r="E440" s="41" t="s">
        <v>2129</v>
      </c>
      <c r="F440" s="66" t="s">
        <v>1931</v>
      </c>
      <c r="G440" s="479"/>
      <c r="H440" s="36" t="s">
        <v>273</v>
      </c>
    </row>
    <row r="441" spans="1:9" s="105" customFormat="1" ht="18" customHeight="1">
      <c r="A441" s="43">
        <v>4</v>
      </c>
      <c r="B441" s="49" t="s">
        <v>4133</v>
      </c>
      <c r="C441" s="231" t="s">
        <v>150</v>
      </c>
      <c r="D441" s="232" t="s">
        <v>131</v>
      </c>
      <c r="E441" s="41" t="s">
        <v>2129</v>
      </c>
      <c r="F441" s="66" t="s">
        <v>1931</v>
      </c>
      <c r="G441" s="479"/>
      <c r="H441" s="36" t="s">
        <v>273</v>
      </c>
    </row>
    <row r="442" spans="1:9" s="105" customFormat="1" ht="18" customHeight="1">
      <c r="A442" s="43">
        <v>5</v>
      </c>
      <c r="B442" s="49" t="s">
        <v>4020</v>
      </c>
      <c r="C442" s="231" t="s">
        <v>68</v>
      </c>
      <c r="D442" s="232" t="s">
        <v>184</v>
      </c>
      <c r="E442" s="41" t="s">
        <v>2039</v>
      </c>
      <c r="F442" s="66" t="s">
        <v>1786</v>
      </c>
      <c r="G442" s="479"/>
      <c r="H442" s="36" t="s">
        <v>266</v>
      </c>
    </row>
    <row r="443" spans="1:9" s="105" customFormat="1" ht="18" customHeight="1">
      <c r="A443" s="43">
        <v>6</v>
      </c>
      <c r="B443" s="49" t="s">
        <v>4051</v>
      </c>
      <c r="C443" s="231" t="s">
        <v>390</v>
      </c>
      <c r="D443" s="232" t="s">
        <v>46</v>
      </c>
      <c r="E443" s="41" t="s">
        <v>4061</v>
      </c>
      <c r="F443" s="66" t="s">
        <v>1677</v>
      </c>
      <c r="G443" s="479"/>
      <c r="H443" s="36" t="s">
        <v>264</v>
      </c>
      <c r="I443" s="105">
        <v>1</v>
      </c>
    </row>
    <row r="444" spans="1:9" s="105" customFormat="1" ht="18" customHeight="1">
      <c r="A444" s="43">
        <v>7</v>
      </c>
      <c r="B444" s="49" t="s">
        <v>4052</v>
      </c>
      <c r="C444" s="82" t="s">
        <v>4053</v>
      </c>
      <c r="D444" s="83" t="s">
        <v>43</v>
      </c>
      <c r="E444" s="41" t="s">
        <v>4061</v>
      </c>
      <c r="F444" s="66" t="s">
        <v>1677</v>
      </c>
      <c r="G444" s="479"/>
      <c r="H444" s="36" t="s">
        <v>264</v>
      </c>
      <c r="I444" s="105">
        <v>2</v>
      </c>
    </row>
    <row r="445" spans="1:9" s="105" customFormat="1" ht="18" customHeight="1">
      <c r="A445" s="43">
        <v>8</v>
      </c>
      <c r="B445" s="49" t="s">
        <v>4054</v>
      </c>
      <c r="C445" s="82" t="s">
        <v>4055</v>
      </c>
      <c r="D445" s="83" t="s">
        <v>168</v>
      </c>
      <c r="E445" s="41" t="s">
        <v>4061</v>
      </c>
      <c r="F445" s="66" t="s">
        <v>1677</v>
      </c>
      <c r="G445" s="479"/>
      <c r="H445" s="36" t="s">
        <v>264</v>
      </c>
      <c r="I445" s="105">
        <v>3</v>
      </c>
    </row>
    <row r="446" spans="1:9" s="105" customFormat="1" ht="18" customHeight="1">
      <c r="A446" s="43">
        <v>9</v>
      </c>
      <c r="B446" s="49" t="s">
        <v>4056</v>
      </c>
      <c r="C446" s="82" t="s">
        <v>4057</v>
      </c>
      <c r="D446" s="83" t="s">
        <v>186</v>
      </c>
      <c r="E446" s="41" t="s">
        <v>4061</v>
      </c>
      <c r="F446" s="66" t="s">
        <v>1677</v>
      </c>
      <c r="G446" s="479"/>
      <c r="H446" s="36" t="s">
        <v>264</v>
      </c>
      <c r="I446" s="105">
        <v>4</v>
      </c>
    </row>
    <row r="447" spans="1:9" s="105" customFormat="1" ht="18" customHeight="1">
      <c r="A447" s="43">
        <v>10</v>
      </c>
      <c r="B447" s="49" t="s">
        <v>4058</v>
      </c>
      <c r="C447" s="82" t="s">
        <v>4059</v>
      </c>
      <c r="D447" s="83" t="s">
        <v>134</v>
      </c>
      <c r="E447" s="41" t="s">
        <v>4061</v>
      </c>
      <c r="F447" s="66" t="s">
        <v>1677</v>
      </c>
      <c r="G447" s="479"/>
      <c r="H447" s="36" t="s">
        <v>264</v>
      </c>
      <c r="I447" s="105">
        <v>5</v>
      </c>
    </row>
    <row r="448" spans="1:9" s="105" customFormat="1" ht="18" customHeight="1">
      <c r="A448" s="43">
        <v>11</v>
      </c>
      <c r="B448" s="49" t="s">
        <v>4060</v>
      </c>
      <c r="C448" s="82" t="s">
        <v>165</v>
      </c>
      <c r="D448" s="83" t="s">
        <v>42</v>
      </c>
      <c r="E448" s="41" t="s">
        <v>4061</v>
      </c>
      <c r="F448" s="66" t="s">
        <v>1677</v>
      </c>
      <c r="G448" s="479"/>
      <c r="H448" s="36" t="s">
        <v>264</v>
      </c>
      <c r="I448" s="105">
        <v>6</v>
      </c>
    </row>
    <row r="449" spans="1:9" s="105" customFormat="1" ht="18" customHeight="1">
      <c r="A449" s="43">
        <v>12</v>
      </c>
      <c r="B449" s="49" t="s">
        <v>3118</v>
      </c>
      <c r="C449" s="82" t="s">
        <v>141</v>
      </c>
      <c r="D449" s="83" t="s">
        <v>70</v>
      </c>
      <c r="E449" s="41" t="s">
        <v>916</v>
      </c>
      <c r="F449" s="66" t="s">
        <v>1677</v>
      </c>
      <c r="G449" s="479"/>
      <c r="H449" s="36" t="s">
        <v>273</v>
      </c>
      <c r="I449" s="105">
        <v>7</v>
      </c>
    </row>
    <row r="450" spans="1:9" s="105" customFormat="1" ht="18" customHeight="1">
      <c r="A450" s="43">
        <v>13</v>
      </c>
      <c r="B450" s="49" t="s">
        <v>3119</v>
      </c>
      <c r="C450" s="82" t="s">
        <v>156</v>
      </c>
      <c r="D450" s="83" t="s">
        <v>71</v>
      </c>
      <c r="E450" s="41" t="s">
        <v>916</v>
      </c>
      <c r="F450" s="66" t="s">
        <v>1677</v>
      </c>
      <c r="G450" s="479"/>
      <c r="H450" s="36" t="s">
        <v>273</v>
      </c>
      <c r="I450" s="105">
        <v>8</v>
      </c>
    </row>
    <row r="451" spans="1:9" s="105" customFormat="1" ht="18" customHeight="1">
      <c r="A451" s="43">
        <v>14</v>
      </c>
      <c r="B451" s="49" t="s">
        <v>3120</v>
      </c>
      <c r="C451" s="82" t="s">
        <v>3121</v>
      </c>
      <c r="D451" s="83" t="s">
        <v>127</v>
      </c>
      <c r="E451" s="41" t="s">
        <v>916</v>
      </c>
      <c r="F451" s="66" t="s">
        <v>1677</v>
      </c>
      <c r="G451" s="479"/>
      <c r="H451" s="36" t="s">
        <v>273</v>
      </c>
      <c r="I451" s="105">
        <v>9</v>
      </c>
    </row>
    <row r="452" spans="1:9" s="105" customFormat="1" ht="18" customHeight="1">
      <c r="A452" s="43">
        <v>15</v>
      </c>
      <c r="B452" s="49" t="s">
        <v>3122</v>
      </c>
      <c r="C452" s="82" t="s">
        <v>3123</v>
      </c>
      <c r="D452" s="83" t="s">
        <v>140</v>
      </c>
      <c r="E452" s="41" t="s">
        <v>916</v>
      </c>
      <c r="F452" s="66" t="s">
        <v>1677</v>
      </c>
      <c r="G452" s="479"/>
      <c r="H452" s="36" t="s">
        <v>273</v>
      </c>
      <c r="I452" s="105">
        <v>10</v>
      </c>
    </row>
    <row r="453" spans="1:9" s="105" customFormat="1" ht="18" customHeight="1">
      <c r="A453" s="43">
        <v>16</v>
      </c>
      <c r="B453" s="49" t="s">
        <v>3124</v>
      </c>
      <c r="C453" s="82" t="s">
        <v>3125</v>
      </c>
      <c r="D453" s="83" t="s">
        <v>399</v>
      </c>
      <c r="E453" s="41" t="s">
        <v>916</v>
      </c>
      <c r="F453" s="66" t="s">
        <v>1677</v>
      </c>
      <c r="G453" s="479"/>
      <c r="H453" s="36" t="s">
        <v>273</v>
      </c>
      <c r="I453" s="105">
        <v>11</v>
      </c>
    </row>
    <row r="454" spans="1:9" s="105" customFormat="1" ht="18" customHeight="1">
      <c r="A454" s="43">
        <v>17</v>
      </c>
      <c r="B454" s="49" t="s">
        <v>3015</v>
      </c>
      <c r="C454" s="82" t="s">
        <v>93</v>
      </c>
      <c r="D454" s="83" t="s">
        <v>52</v>
      </c>
      <c r="E454" s="41" t="s">
        <v>3026</v>
      </c>
      <c r="F454" s="66" t="s">
        <v>3027</v>
      </c>
      <c r="G454" s="479"/>
      <c r="H454" s="36" t="s">
        <v>273</v>
      </c>
      <c r="I454" s="105">
        <v>12</v>
      </c>
    </row>
    <row r="455" spans="1:9" s="105" customFormat="1" ht="18" customHeight="1">
      <c r="A455" s="43">
        <v>18</v>
      </c>
      <c r="B455" s="49" t="s">
        <v>3016</v>
      </c>
      <c r="C455" s="82" t="s">
        <v>143</v>
      </c>
      <c r="D455" s="83" t="s">
        <v>52</v>
      </c>
      <c r="E455" s="41" t="s">
        <v>3026</v>
      </c>
      <c r="F455" s="66" t="s">
        <v>3029</v>
      </c>
      <c r="G455" s="479"/>
      <c r="H455" s="36" t="s">
        <v>273</v>
      </c>
      <c r="I455" s="105">
        <v>13</v>
      </c>
    </row>
    <row r="456" spans="1:9" s="105" customFormat="1" ht="18" customHeight="1">
      <c r="A456" s="43">
        <v>19</v>
      </c>
      <c r="B456" s="49" t="s">
        <v>3017</v>
      </c>
      <c r="C456" s="82" t="s">
        <v>3018</v>
      </c>
      <c r="D456" s="83" t="s">
        <v>10</v>
      </c>
      <c r="E456" s="41" t="s">
        <v>3026</v>
      </c>
      <c r="F456" s="66" t="s">
        <v>3029</v>
      </c>
      <c r="G456" s="479"/>
      <c r="H456" s="36" t="s">
        <v>273</v>
      </c>
      <c r="I456" s="105">
        <v>14</v>
      </c>
    </row>
    <row r="457" spans="1:9" s="10" customFormat="1" ht="18" customHeight="1">
      <c r="A457" s="43">
        <v>20</v>
      </c>
      <c r="B457" s="49" t="s">
        <v>3024</v>
      </c>
      <c r="C457" s="82" t="s">
        <v>3025</v>
      </c>
      <c r="D457" s="83" t="s">
        <v>84</v>
      </c>
      <c r="E457" s="41" t="s">
        <v>3026</v>
      </c>
      <c r="F457" s="66" t="s">
        <v>3028</v>
      </c>
      <c r="G457" s="421"/>
      <c r="H457" s="36" t="s">
        <v>273</v>
      </c>
      <c r="I457" s="105">
        <v>15</v>
      </c>
    </row>
    <row r="458" spans="1:9" s="105" customFormat="1" ht="18" customHeight="1">
      <c r="A458" s="43">
        <v>21</v>
      </c>
      <c r="B458" s="49" t="s">
        <v>3019</v>
      </c>
      <c r="C458" s="82" t="s">
        <v>854</v>
      </c>
      <c r="D458" s="83" t="s">
        <v>134</v>
      </c>
      <c r="E458" s="41" t="s">
        <v>3026</v>
      </c>
      <c r="F458" s="66" t="s">
        <v>3030</v>
      </c>
      <c r="G458" s="479"/>
      <c r="H458" s="36" t="s">
        <v>273</v>
      </c>
      <c r="I458" s="105">
        <v>16</v>
      </c>
    </row>
    <row r="459" spans="1:9" s="105" customFormat="1" ht="18" customHeight="1">
      <c r="A459" s="43">
        <v>22</v>
      </c>
      <c r="B459" s="49" t="s">
        <v>3020</v>
      </c>
      <c r="C459" s="82" t="s">
        <v>33</v>
      </c>
      <c r="D459" s="83" t="s">
        <v>142</v>
      </c>
      <c r="E459" s="41" t="s">
        <v>3026</v>
      </c>
      <c r="F459" s="66" t="s">
        <v>3027</v>
      </c>
      <c r="G459" s="479"/>
      <c r="H459" s="36" t="s">
        <v>273</v>
      </c>
      <c r="I459" s="105">
        <v>17</v>
      </c>
    </row>
    <row r="460" spans="1:9" s="10" customFormat="1" ht="18" customHeight="1">
      <c r="A460" s="43">
        <v>23</v>
      </c>
      <c r="B460" s="49" t="s">
        <v>3021</v>
      </c>
      <c r="C460" s="82" t="s">
        <v>3022</v>
      </c>
      <c r="D460" s="83" t="s">
        <v>147</v>
      </c>
      <c r="E460" s="41" t="s">
        <v>3026</v>
      </c>
      <c r="F460" s="66" t="s">
        <v>3028</v>
      </c>
      <c r="G460" s="421"/>
      <c r="H460" s="36" t="s">
        <v>273</v>
      </c>
      <c r="I460" s="105">
        <v>18</v>
      </c>
    </row>
    <row r="461" spans="1:9" s="10" customFormat="1" ht="18" customHeight="1">
      <c r="A461" s="43">
        <v>24</v>
      </c>
      <c r="B461" s="49" t="s">
        <v>3023</v>
      </c>
      <c r="C461" s="82" t="s">
        <v>2844</v>
      </c>
      <c r="D461" s="83" t="s">
        <v>50</v>
      </c>
      <c r="E461" s="41" t="s">
        <v>3026</v>
      </c>
      <c r="F461" s="66" t="s">
        <v>3027</v>
      </c>
      <c r="G461" s="421"/>
      <c r="H461" s="36" t="s">
        <v>273</v>
      </c>
      <c r="I461" s="105">
        <v>19</v>
      </c>
    </row>
    <row r="462" spans="1:9" s="105" customFormat="1" ht="18" customHeight="1">
      <c r="A462" s="43">
        <v>25</v>
      </c>
      <c r="B462" s="49" t="s">
        <v>2883</v>
      </c>
      <c r="C462" s="82" t="s">
        <v>130</v>
      </c>
      <c r="D462" s="83" t="s">
        <v>132</v>
      </c>
      <c r="E462" s="41" t="s">
        <v>2891</v>
      </c>
      <c r="F462" s="66" t="s">
        <v>1677</v>
      </c>
      <c r="G462" s="479"/>
      <c r="H462" s="36" t="s">
        <v>265</v>
      </c>
      <c r="I462" s="105">
        <v>20</v>
      </c>
    </row>
    <row r="463" spans="1:9" s="105" customFormat="1" ht="18" customHeight="1">
      <c r="A463" s="43">
        <v>26</v>
      </c>
      <c r="B463" s="49" t="s">
        <v>2884</v>
      </c>
      <c r="C463" s="82" t="s">
        <v>2885</v>
      </c>
      <c r="D463" s="83" t="s">
        <v>57</v>
      </c>
      <c r="E463" s="41" t="s">
        <v>2891</v>
      </c>
      <c r="F463" s="66" t="s">
        <v>1677</v>
      </c>
      <c r="G463" s="479"/>
      <c r="H463" s="36" t="s">
        <v>265</v>
      </c>
      <c r="I463" s="105">
        <v>21</v>
      </c>
    </row>
    <row r="464" spans="1:9" s="105" customFormat="1" ht="18" customHeight="1">
      <c r="A464" s="43">
        <v>27</v>
      </c>
      <c r="B464" s="49" t="s">
        <v>2886</v>
      </c>
      <c r="C464" s="82" t="s">
        <v>161</v>
      </c>
      <c r="D464" s="83" t="s">
        <v>57</v>
      </c>
      <c r="E464" s="41" t="s">
        <v>2891</v>
      </c>
      <c r="F464" s="66" t="s">
        <v>1677</v>
      </c>
      <c r="G464" s="479"/>
      <c r="H464" s="36" t="s">
        <v>265</v>
      </c>
      <c r="I464" s="105">
        <v>22</v>
      </c>
    </row>
    <row r="465" spans="1:9" s="105" customFormat="1" ht="18" customHeight="1">
      <c r="A465" s="43">
        <v>28</v>
      </c>
      <c r="B465" s="49" t="s">
        <v>2887</v>
      </c>
      <c r="C465" s="82" t="s">
        <v>2888</v>
      </c>
      <c r="D465" s="83" t="s">
        <v>63</v>
      </c>
      <c r="E465" s="41" t="s">
        <v>2891</v>
      </c>
      <c r="F465" s="66" t="s">
        <v>1677</v>
      </c>
      <c r="G465" s="479"/>
      <c r="H465" s="36" t="s">
        <v>265</v>
      </c>
      <c r="I465" s="105">
        <v>23</v>
      </c>
    </row>
    <row r="466" spans="1:9" s="105" customFormat="1" ht="18" customHeight="1">
      <c r="A466" s="43">
        <v>29</v>
      </c>
      <c r="B466" s="49" t="s">
        <v>2889</v>
      </c>
      <c r="C466" s="82" t="s">
        <v>2890</v>
      </c>
      <c r="D466" s="83" t="s">
        <v>100</v>
      </c>
      <c r="E466" s="41" t="s">
        <v>2891</v>
      </c>
      <c r="F466" s="66" t="s">
        <v>1677</v>
      </c>
      <c r="G466" s="479"/>
      <c r="H466" s="36" t="s">
        <v>265</v>
      </c>
      <c r="I466" s="105">
        <v>24</v>
      </c>
    </row>
    <row r="467" spans="1:9" s="105" customFormat="1" ht="18" customHeight="1">
      <c r="A467" s="43">
        <v>30</v>
      </c>
      <c r="B467" s="49" t="s">
        <v>3031</v>
      </c>
      <c r="C467" s="82" t="s">
        <v>3032</v>
      </c>
      <c r="D467" s="83" t="s">
        <v>51</v>
      </c>
      <c r="E467" s="41" t="s">
        <v>3037</v>
      </c>
      <c r="F467" s="66" t="s">
        <v>1677</v>
      </c>
      <c r="G467" s="479"/>
      <c r="H467" s="36" t="s">
        <v>266</v>
      </c>
      <c r="I467" s="105">
        <v>25</v>
      </c>
    </row>
    <row r="468" spans="1:9" s="105" customFormat="1" ht="18" customHeight="1">
      <c r="A468" s="43">
        <v>31</v>
      </c>
      <c r="B468" s="49" t="s">
        <v>3033</v>
      </c>
      <c r="C468" s="82" t="s">
        <v>3034</v>
      </c>
      <c r="D468" s="83" t="s">
        <v>133</v>
      </c>
      <c r="E468" s="41" t="s">
        <v>3037</v>
      </c>
      <c r="F468" s="66" t="s">
        <v>1677</v>
      </c>
      <c r="G468" s="479"/>
      <c r="H468" s="36" t="s">
        <v>266</v>
      </c>
      <c r="I468" s="105">
        <v>26</v>
      </c>
    </row>
    <row r="469" spans="1:9" s="105" customFormat="1" ht="18" customHeight="1">
      <c r="A469" s="43">
        <v>32</v>
      </c>
      <c r="B469" s="49" t="s">
        <v>3035</v>
      </c>
      <c r="C469" s="82" t="s">
        <v>3036</v>
      </c>
      <c r="D469" s="83" t="s">
        <v>50</v>
      </c>
      <c r="E469" s="41" t="s">
        <v>3037</v>
      </c>
      <c r="F469" s="66" t="s">
        <v>1677</v>
      </c>
      <c r="G469" s="479"/>
      <c r="H469" s="36" t="s">
        <v>266</v>
      </c>
      <c r="I469" s="105">
        <v>27</v>
      </c>
    </row>
    <row r="470" spans="1:9" s="105" customFormat="1" ht="18" customHeight="1">
      <c r="A470" s="43">
        <v>33</v>
      </c>
      <c r="B470" s="49" t="s">
        <v>3868</v>
      </c>
      <c r="C470" s="82" t="s">
        <v>2282</v>
      </c>
      <c r="D470" s="83" t="s">
        <v>329</v>
      </c>
      <c r="E470" s="41" t="s">
        <v>3883</v>
      </c>
      <c r="F470" s="66" t="s">
        <v>3884</v>
      </c>
      <c r="G470" s="479"/>
      <c r="H470" s="36" t="s">
        <v>266</v>
      </c>
      <c r="I470" s="105">
        <v>28</v>
      </c>
    </row>
    <row r="471" spans="1:9" s="105" customFormat="1" ht="18" customHeight="1">
      <c r="A471" s="43">
        <v>34</v>
      </c>
      <c r="B471" s="49" t="s">
        <v>3869</v>
      </c>
      <c r="C471" s="82" t="s">
        <v>3870</v>
      </c>
      <c r="D471" s="83" t="s">
        <v>3871</v>
      </c>
      <c r="E471" s="41" t="s">
        <v>3883</v>
      </c>
      <c r="F471" s="66" t="s">
        <v>3884</v>
      </c>
      <c r="G471" s="479"/>
      <c r="H471" s="36" t="s">
        <v>266</v>
      </c>
      <c r="I471" s="105">
        <v>29</v>
      </c>
    </row>
    <row r="472" spans="1:9" s="105" customFormat="1" ht="18" customHeight="1">
      <c r="A472" s="43">
        <v>35</v>
      </c>
      <c r="B472" s="49" t="s">
        <v>3872</v>
      </c>
      <c r="C472" s="82" t="s">
        <v>3873</v>
      </c>
      <c r="D472" s="83" t="s">
        <v>43</v>
      </c>
      <c r="E472" s="41" t="s">
        <v>3883</v>
      </c>
      <c r="F472" s="66" t="s">
        <v>3884</v>
      </c>
      <c r="G472" s="479"/>
      <c r="H472" s="36" t="s">
        <v>266</v>
      </c>
      <c r="I472" s="105">
        <v>30</v>
      </c>
    </row>
    <row r="473" spans="1:9" s="105" customFormat="1" ht="18" customHeight="1">
      <c r="A473" s="43">
        <v>36</v>
      </c>
      <c r="B473" s="49" t="s">
        <v>3874</v>
      </c>
      <c r="C473" s="82" t="s">
        <v>384</v>
      </c>
      <c r="D473" s="83" t="s">
        <v>107</v>
      </c>
      <c r="E473" s="41" t="s">
        <v>3883</v>
      </c>
      <c r="F473" s="66" t="s">
        <v>3884</v>
      </c>
      <c r="G473" s="479"/>
      <c r="H473" s="36" t="s">
        <v>266</v>
      </c>
      <c r="I473" s="105">
        <v>31</v>
      </c>
    </row>
    <row r="474" spans="1:9" s="105" customFormat="1" ht="18" customHeight="1">
      <c r="A474" s="43">
        <v>37</v>
      </c>
      <c r="B474" s="49" t="s">
        <v>3875</v>
      </c>
      <c r="C474" s="82" t="s">
        <v>36</v>
      </c>
      <c r="D474" s="83" t="s">
        <v>181</v>
      </c>
      <c r="E474" s="41" t="s">
        <v>3883</v>
      </c>
      <c r="F474" s="66" t="s">
        <v>3884</v>
      </c>
      <c r="G474" s="479"/>
      <c r="H474" s="36" t="s">
        <v>266</v>
      </c>
      <c r="I474" s="105">
        <v>32</v>
      </c>
    </row>
    <row r="475" spans="1:9" s="105" customFormat="1" ht="18" customHeight="1">
      <c r="A475" s="43">
        <v>38</v>
      </c>
      <c r="B475" s="49" t="s">
        <v>3876</v>
      </c>
      <c r="C475" s="82" t="s">
        <v>3877</v>
      </c>
      <c r="D475" s="83" t="s">
        <v>184</v>
      </c>
      <c r="E475" s="41" t="s">
        <v>3883</v>
      </c>
      <c r="F475" s="66" t="s">
        <v>3884</v>
      </c>
      <c r="G475" s="479"/>
      <c r="H475" s="36" t="s">
        <v>266</v>
      </c>
      <c r="I475" s="105">
        <v>33</v>
      </c>
    </row>
    <row r="476" spans="1:9" s="105" customFormat="1" ht="18" customHeight="1">
      <c r="A476" s="43">
        <v>39</v>
      </c>
      <c r="B476" s="49" t="s">
        <v>3878</v>
      </c>
      <c r="C476" s="82" t="s">
        <v>3879</v>
      </c>
      <c r="D476" s="83" t="s">
        <v>383</v>
      </c>
      <c r="E476" s="41" t="s">
        <v>3883</v>
      </c>
      <c r="F476" s="66" t="s">
        <v>3884</v>
      </c>
      <c r="G476" s="479"/>
      <c r="H476" s="36" t="s">
        <v>266</v>
      </c>
      <c r="I476" s="105">
        <v>34</v>
      </c>
    </row>
    <row r="477" spans="1:9" s="105" customFormat="1" ht="18" customHeight="1">
      <c r="A477" s="43">
        <v>40</v>
      </c>
      <c r="B477" s="49" t="s">
        <v>3880</v>
      </c>
      <c r="C477" s="231" t="s">
        <v>857</v>
      </c>
      <c r="D477" s="232" t="s">
        <v>138</v>
      </c>
      <c r="E477" s="41" t="s">
        <v>3883</v>
      </c>
      <c r="F477" s="66" t="s">
        <v>3884</v>
      </c>
      <c r="G477" s="479"/>
      <c r="H477" s="36" t="s">
        <v>266</v>
      </c>
      <c r="I477" s="105">
        <v>35</v>
      </c>
    </row>
    <row r="478" spans="1:9" s="105" customFormat="1" ht="18" customHeight="1">
      <c r="A478" s="43">
        <v>41</v>
      </c>
      <c r="B478" s="49" t="s">
        <v>3881</v>
      </c>
      <c r="C478" s="82" t="s">
        <v>3882</v>
      </c>
      <c r="D478" s="83" t="s">
        <v>6</v>
      </c>
      <c r="E478" s="41" t="s">
        <v>3883</v>
      </c>
      <c r="F478" s="66" t="s">
        <v>3884</v>
      </c>
      <c r="G478" s="479"/>
      <c r="H478" s="36" t="s">
        <v>266</v>
      </c>
      <c r="I478" s="105">
        <v>36</v>
      </c>
    </row>
    <row r="479" spans="1:9" s="105" customFormat="1" ht="18" customHeight="1">
      <c r="A479" s="43">
        <v>42</v>
      </c>
      <c r="B479" s="49" t="s">
        <v>3807</v>
      </c>
      <c r="C479" s="503" t="s">
        <v>3808</v>
      </c>
      <c r="D479" s="504" t="s">
        <v>104</v>
      </c>
      <c r="E479" s="41" t="s">
        <v>3809</v>
      </c>
      <c r="F479" s="66" t="s">
        <v>1867</v>
      </c>
      <c r="G479" s="479"/>
      <c r="H479" s="36" t="s">
        <v>267</v>
      </c>
      <c r="I479" s="105">
        <v>37</v>
      </c>
    </row>
    <row r="480" spans="1:9" s="105" customFormat="1" ht="18" customHeight="1">
      <c r="A480" s="43">
        <v>43</v>
      </c>
      <c r="B480" s="49" t="s">
        <v>3038</v>
      </c>
      <c r="C480" s="334" t="s">
        <v>3039</v>
      </c>
      <c r="D480" s="335" t="s">
        <v>41</v>
      </c>
      <c r="E480" s="41" t="s">
        <v>3040</v>
      </c>
      <c r="F480" s="66" t="s">
        <v>3041</v>
      </c>
      <c r="G480" s="479"/>
      <c r="H480" s="36" t="s">
        <v>266</v>
      </c>
    </row>
    <row r="481" spans="1:9" s="105" customFormat="1" ht="18" customHeight="1">
      <c r="A481" s="43">
        <v>44</v>
      </c>
      <c r="B481" s="49" t="s">
        <v>3492</v>
      </c>
      <c r="C481" s="334" t="s">
        <v>3493</v>
      </c>
      <c r="D481" s="335" t="s">
        <v>174</v>
      </c>
      <c r="E481" s="41" t="s">
        <v>3495</v>
      </c>
      <c r="F481" s="66" t="s">
        <v>3378</v>
      </c>
      <c r="G481" s="479"/>
      <c r="H481" s="36" t="s">
        <v>273</v>
      </c>
    </row>
    <row r="482" spans="1:9" s="105" customFormat="1" ht="18" customHeight="1">
      <c r="A482" s="43">
        <v>45</v>
      </c>
      <c r="B482" s="49" t="s">
        <v>3494</v>
      </c>
      <c r="C482" s="334" t="s">
        <v>68</v>
      </c>
      <c r="D482" s="335" t="s">
        <v>101</v>
      </c>
      <c r="E482" s="41" t="s">
        <v>3495</v>
      </c>
      <c r="F482" s="66" t="s">
        <v>3378</v>
      </c>
      <c r="G482" s="479"/>
      <c r="H482" s="36" t="s">
        <v>273</v>
      </c>
    </row>
    <row r="483" spans="1:9" s="105" customFormat="1" ht="18" customHeight="1">
      <c r="A483" s="43">
        <v>46</v>
      </c>
      <c r="B483" s="49" t="s">
        <v>4062</v>
      </c>
      <c r="C483" s="334" t="s">
        <v>4063</v>
      </c>
      <c r="D483" s="335" t="s">
        <v>104</v>
      </c>
      <c r="E483" s="41" t="s">
        <v>1012</v>
      </c>
      <c r="F483" s="66" t="s">
        <v>3886</v>
      </c>
      <c r="G483" s="479"/>
      <c r="H483" s="36" t="s">
        <v>264</v>
      </c>
      <c r="I483" s="105">
        <v>1</v>
      </c>
    </row>
    <row r="484" spans="1:9" s="105" customFormat="1" ht="18" customHeight="1">
      <c r="A484" s="43">
        <v>47</v>
      </c>
      <c r="B484" s="49" t="s">
        <v>3885</v>
      </c>
      <c r="C484" s="334" t="s">
        <v>343</v>
      </c>
      <c r="D484" s="335" t="s">
        <v>117</v>
      </c>
      <c r="E484" s="41" t="s">
        <v>1116</v>
      </c>
      <c r="F484" s="66" t="s">
        <v>3886</v>
      </c>
      <c r="G484" s="479"/>
      <c r="H484" s="36" t="s">
        <v>273</v>
      </c>
      <c r="I484" s="105">
        <v>2</v>
      </c>
    </row>
    <row r="485" spans="1:9" s="105" customFormat="1" ht="18" customHeight="1">
      <c r="A485" s="43">
        <v>48</v>
      </c>
      <c r="B485" s="49" t="s">
        <v>3945</v>
      </c>
      <c r="C485" s="334" t="s">
        <v>3946</v>
      </c>
      <c r="D485" s="335" t="s">
        <v>11</v>
      </c>
      <c r="E485" s="41" t="s">
        <v>952</v>
      </c>
      <c r="F485" s="66" t="s">
        <v>3954</v>
      </c>
      <c r="G485" s="479"/>
      <c r="H485" s="36" t="s">
        <v>266</v>
      </c>
      <c r="I485" s="105">
        <v>3</v>
      </c>
    </row>
    <row r="486" spans="1:9" s="105" customFormat="1" ht="18" customHeight="1">
      <c r="A486" s="43">
        <v>49</v>
      </c>
      <c r="B486" s="49" t="s">
        <v>3947</v>
      </c>
      <c r="C486" s="334" t="s">
        <v>381</v>
      </c>
      <c r="D486" s="335" t="s">
        <v>166</v>
      </c>
      <c r="E486" s="41" t="s">
        <v>952</v>
      </c>
      <c r="F486" s="66" t="s">
        <v>3886</v>
      </c>
      <c r="G486" s="479"/>
      <c r="H486" s="36" t="s">
        <v>266</v>
      </c>
      <c r="I486" s="105">
        <v>4</v>
      </c>
    </row>
    <row r="487" spans="1:9" s="105" customFormat="1" ht="18" customHeight="1">
      <c r="A487" s="43">
        <v>50</v>
      </c>
      <c r="B487" s="49" t="s">
        <v>3948</v>
      </c>
      <c r="C487" s="334" t="s">
        <v>3949</v>
      </c>
      <c r="D487" s="335" t="s">
        <v>160</v>
      </c>
      <c r="E487" s="41" t="s">
        <v>952</v>
      </c>
      <c r="F487" s="66" t="s">
        <v>1822</v>
      </c>
      <c r="G487" s="479"/>
      <c r="H487" s="36" t="s">
        <v>266</v>
      </c>
      <c r="I487" s="105">
        <v>5</v>
      </c>
    </row>
    <row r="488" spans="1:9" s="105" customFormat="1" ht="18" customHeight="1">
      <c r="A488" s="43">
        <v>51</v>
      </c>
      <c r="B488" s="49" t="s">
        <v>3950</v>
      </c>
      <c r="C488" s="334" t="s">
        <v>173</v>
      </c>
      <c r="D488" s="335" t="s">
        <v>153</v>
      </c>
      <c r="E488" s="41" t="s">
        <v>952</v>
      </c>
      <c r="F488" s="66" t="s">
        <v>3955</v>
      </c>
      <c r="G488" s="479"/>
      <c r="H488" s="36" t="s">
        <v>266</v>
      </c>
      <c r="I488" s="105">
        <v>6</v>
      </c>
    </row>
    <row r="489" spans="1:9" s="105" customFormat="1" ht="18" customHeight="1">
      <c r="A489" s="43">
        <v>52</v>
      </c>
      <c r="B489" s="49" t="s">
        <v>3951</v>
      </c>
      <c r="C489" s="334" t="s">
        <v>3952</v>
      </c>
      <c r="D489" s="335" t="s">
        <v>1260</v>
      </c>
      <c r="E489" s="41" t="s">
        <v>952</v>
      </c>
      <c r="F489" s="66" t="s">
        <v>3956</v>
      </c>
      <c r="G489" s="479"/>
      <c r="H489" s="36" t="s">
        <v>266</v>
      </c>
      <c r="I489" s="105">
        <v>7</v>
      </c>
    </row>
    <row r="490" spans="1:9" s="105" customFormat="1" ht="18" customHeight="1">
      <c r="A490" s="43">
        <v>53</v>
      </c>
      <c r="B490" s="49" t="s">
        <v>3953</v>
      </c>
      <c r="C490" s="334" t="s">
        <v>3820</v>
      </c>
      <c r="D490" s="335" t="s">
        <v>6</v>
      </c>
      <c r="E490" s="41" t="s">
        <v>952</v>
      </c>
      <c r="F490" s="66" t="s">
        <v>1822</v>
      </c>
      <c r="G490" s="479"/>
      <c r="H490" s="36" t="s">
        <v>266</v>
      </c>
      <c r="I490" s="105">
        <v>8</v>
      </c>
    </row>
    <row r="491" spans="1:9" s="105" customFormat="1" ht="18" customHeight="1">
      <c r="A491" s="43">
        <v>54</v>
      </c>
      <c r="B491" s="86" t="s">
        <v>4064</v>
      </c>
      <c r="C491" s="334" t="s">
        <v>1900</v>
      </c>
      <c r="D491" s="335" t="s">
        <v>11</v>
      </c>
      <c r="E491" s="41" t="s">
        <v>4082</v>
      </c>
      <c r="F491" s="66" t="s">
        <v>3932</v>
      </c>
      <c r="G491" s="479"/>
      <c r="H491" s="36" t="s">
        <v>263</v>
      </c>
      <c r="I491" s="105">
        <v>9</v>
      </c>
    </row>
    <row r="492" spans="1:9" s="105" customFormat="1" ht="18" customHeight="1">
      <c r="A492" s="43">
        <v>55</v>
      </c>
      <c r="B492" s="49" t="s">
        <v>4065</v>
      </c>
      <c r="C492" s="231" t="s">
        <v>4066</v>
      </c>
      <c r="D492" s="232" t="s">
        <v>166</v>
      </c>
      <c r="E492" s="41" t="s">
        <v>4082</v>
      </c>
      <c r="F492" s="66" t="s">
        <v>3932</v>
      </c>
      <c r="G492" s="479"/>
      <c r="H492" s="36" t="s">
        <v>263</v>
      </c>
      <c r="I492" s="105">
        <v>10</v>
      </c>
    </row>
    <row r="493" spans="1:9" s="105" customFormat="1" ht="18" customHeight="1">
      <c r="A493" s="43">
        <v>56</v>
      </c>
      <c r="B493" s="49" t="s">
        <v>4067</v>
      </c>
      <c r="C493" s="231" t="s">
        <v>4068</v>
      </c>
      <c r="D493" s="232" t="s">
        <v>9</v>
      </c>
      <c r="E493" s="41" t="s">
        <v>4082</v>
      </c>
      <c r="F493" s="66" t="s">
        <v>3932</v>
      </c>
      <c r="G493" s="479"/>
      <c r="H493" s="36" t="s">
        <v>263</v>
      </c>
      <c r="I493" s="105">
        <v>11</v>
      </c>
    </row>
    <row r="494" spans="1:9" s="105" customFormat="1" ht="18" customHeight="1">
      <c r="A494" s="43">
        <v>57</v>
      </c>
      <c r="B494" s="49" t="s">
        <v>4069</v>
      </c>
      <c r="C494" s="231" t="s">
        <v>4070</v>
      </c>
      <c r="D494" s="232" t="s">
        <v>137</v>
      </c>
      <c r="E494" s="41" t="s">
        <v>4082</v>
      </c>
      <c r="F494" s="66" t="s">
        <v>3932</v>
      </c>
      <c r="G494" s="479"/>
      <c r="H494" s="36" t="s">
        <v>263</v>
      </c>
      <c r="I494" s="105">
        <v>12</v>
      </c>
    </row>
    <row r="495" spans="1:9" s="105" customFormat="1" ht="18" customHeight="1">
      <c r="A495" s="43">
        <v>58</v>
      </c>
      <c r="B495" s="49" t="s">
        <v>4071</v>
      </c>
      <c r="C495" s="231" t="s">
        <v>62</v>
      </c>
      <c r="D495" s="232" t="s">
        <v>133</v>
      </c>
      <c r="E495" s="41" t="s">
        <v>4082</v>
      </c>
      <c r="F495" s="66" t="s">
        <v>3932</v>
      </c>
      <c r="G495" s="573" t="s">
        <v>5225</v>
      </c>
      <c r="H495" s="36" t="s">
        <v>263</v>
      </c>
      <c r="I495" s="105">
        <v>13</v>
      </c>
    </row>
    <row r="496" spans="1:9" s="105" customFormat="1" ht="18" customHeight="1">
      <c r="A496" s="43">
        <v>59</v>
      </c>
      <c r="B496" s="49" t="s">
        <v>4072</v>
      </c>
      <c r="C496" s="231" t="s">
        <v>4073</v>
      </c>
      <c r="D496" s="232" t="s">
        <v>107</v>
      </c>
      <c r="E496" s="41" t="s">
        <v>4082</v>
      </c>
      <c r="F496" s="66" t="s">
        <v>3932</v>
      </c>
      <c r="G496" s="479"/>
      <c r="H496" s="36" t="s">
        <v>263</v>
      </c>
      <c r="I496" s="105">
        <v>14</v>
      </c>
    </row>
    <row r="497" spans="1:9" s="105" customFormat="1" ht="18" customHeight="1">
      <c r="A497" s="43">
        <v>60</v>
      </c>
      <c r="B497" s="49" t="s">
        <v>4074</v>
      </c>
      <c r="C497" s="231" t="s">
        <v>3877</v>
      </c>
      <c r="D497" s="232" t="s">
        <v>79</v>
      </c>
      <c r="E497" s="41" t="s">
        <v>4082</v>
      </c>
      <c r="F497" s="66" t="s">
        <v>3932</v>
      </c>
      <c r="G497" s="479"/>
      <c r="H497" s="36" t="s">
        <v>263</v>
      </c>
      <c r="I497" s="105">
        <v>15</v>
      </c>
    </row>
    <row r="498" spans="1:9" s="105" customFormat="1" ht="18" customHeight="1">
      <c r="A498" s="43">
        <v>61</v>
      </c>
      <c r="B498" s="49" t="s">
        <v>4075</v>
      </c>
      <c r="C498" s="231" t="s">
        <v>4076</v>
      </c>
      <c r="D498" s="232" t="s">
        <v>860</v>
      </c>
      <c r="E498" s="41" t="s">
        <v>4082</v>
      </c>
      <c r="F498" s="66" t="s">
        <v>3932</v>
      </c>
      <c r="G498" s="479"/>
      <c r="H498" s="36" t="s">
        <v>263</v>
      </c>
      <c r="I498" s="105">
        <v>16</v>
      </c>
    </row>
    <row r="499" spans="1:9" s="105" customFormat="1" ht="18" customHeight="1">
      <c r="A499" s="43">
        <v>62</v>
      </c>
      <c r="B499" s="49" t="s">
        <v>4077</v>
      </c>
      <c r="C499" s="231" t="s">
        <v>4078</v>
      </c>
      <c r="D499" s="232" t="s">
        <v>83</v>
      </c>
      <c r="E499" s="41" t="s">
        <v>4082</v>
      </c>
      <c r="F499" s="66" t="s">
        <v>3932</v>
      </c>
      <c r="G499" s="479"/>
      <c r="H499" s="36" t="s">
        <v>263</v>
      </c>
      <c r="I499" s="105">
        <v>17</v>
      </c>
    </row>
    <row r="500" spans="1:9" s="105" customFormat="1" ht="18" customHeight="1">
      <c r="A500" s="43">
        <v>63</v>
      </c>
      <c r="B500" s="86" t="s">
        <v>4079</v>
      </c>
      <c r="C500" s="231" t="s">
        <v>110</v>
      </c>
      <c r="D500" s="232" t="s">
        <v>64</v>
      </c>
      <c r="E500" s="41" t="s">
        <v>4082</v>
      </c>
      <c r="F500" s="66" t="s">
        <v>3932</v>
      </c>
      <c r="G500" s="479"/>
      <c r="H500" s="36" t="s">
        <v>263</v>
      </c>
      <c r="I500" s="105">
        <v>18</v>
      </c>
    </row>
    <row r="501" spans="1:9" s="105" customFormat="1" ht="18" customHeight="1">
      <c r="A501" s="43">
        <v>64</v>
      </c>
      <c r="B501" s="86" t="s">
        <v>4080</v>
      </c>
      <c r="C501" s="231" t="s">
        <v>4081</v>
      </c>
      <c r="D501" s="232" t="s">
        <v>45</v>
      </c>
      <c r="E501" s="41" t="s">
        <v>4082</v>
      </c>
      <c r="F501" s="66" t="s">
        <v>3932</v>
      </c>
      <c r="G501" s="479"/>
      <c r="H501" s="36" t="s">
        <v>263</v>
      </c>
      <c r="I501" s="105">
        <v>19</v>
      </c>
    </row>
    <row r="502" spans="1:9" s="105" customFormat="1" ht="18" customHeight="1">
      <c r="A502" s="43">
        <v>65</v>
      </c>
      <c r="B502" s="49" t="s">
        <v>4083</v>
      </c>
      <c r="C502" s="231" t="s">
        <v>4084</v>
      </c>
      <c r="D502" s="232" t="s">
        <v>52</v>
      </c>
      <c r="E502" s="41" t="s">
        <v>4093</v>
      </c>
      <c r="F502" s="66" t="s">
        <v>4094</v>
      </c>
      <c r="G502" s="479"/>
      <c r="H502" s="36" t="s">
        <v>265</v>
      </c>
      <c r="I502" s="105">
        <v>20</v>
      </c>
    </row>
    <row r="503" spans="1:9" s="105" customFormat="1" ht="18" customHeight="1">
      <c r="A503" s="43">
        <v>66</v>
      </c>
      <c r="B503" s="86" t="s">
        <v>4085</v>
      </c>
      <c r="C503" s="231" t="s">
        <v>4086</v>
      </c>
      <c r="D503" s="232" t="s">
        <v>168</v>
      </c>
      <c r="E503" s="41" t="s">
        <v>4093</v>
      </c>
      <c r="F503" s="66" t="s">
        <v>4094</v>
      </c>
      <c r="G503" s="479"/>
      <c r="H503" s="36" t="s">
        <v>265</v>
      </c>
      <c r="I503" s="105">
        <v>21</v>
      </c>
    </row>
    <row r="504" spans="1:9" s="105" customFormat="1" ht="18" customHeight="1">
      <c r="A504" s="43">
        <v>67</v>
      </c>
      <c r="B504" s="49" t="s">
        <v>4087</v>
      </c>
      <c r="C504" s="231" t="s">
        <v>907</v>
      </c>
      <c r="D504" s="232" t="s">
        <v>107</v>
      </c>
      <c r="E504" s="41" t="s">
        <v>4093</v>
      </c>
      <c r="F504" s="66" t="s">
        <v>4094</v>
      </c>
      <c r="G504" s="479"/>
      <c r="H504" s="36" t="s">
        <v>265</v>
      </c>
      <c r="I504" s="105">
        <v>22</v>
      </c>
    </row>
    <row r="505" spans="1:9" s="105" customFormat="1" ht="18" customHeight="1">
      <c r="A505" s="43">
        <v>68</v>
      </c>
      <c r="B505" s="49" t="s">
        <v>4088</v>
      </c>
      <c r="C505" s="231" t="s">
        <v>4089</v>
      </c>
      <c r="D505" s="232" t="s">
        <v>186</v>
      </c>
      <c r="E505" s="41" t="s">
        <v>4093</v>
      </c>
      <c r="F505" s="66" t="s">
        <v>4094</v>
      </c>
      <c r="G505" s="479"/>
      <c r="H505" s="36" t="s">
        <v>265</v>
      </c>
      <c r="I505" s="105">
        <v>23</v>
      </c>
    </row>
    <row r="506" spans="1:9" s="105" customFormat="1" ht="18" customHeight="1">
      <c r="A506" s="43">
        <v>69</v>
      </c>
      <c r="B506" s="49" t="s">
        <v>4090</v>
      </c>
      <c r="C506" s="231" t="s">
        <v>4091</v>
      </c>
      <c r="D506" s="232" t="s">
        <v>2835</v>
      </c>
      <c r="E506" s="41" t="s">
        <v>4093</v>
      </c>
      <c r="F506" s="66" t="s">
        <v>4094</v>
      </c>
      <c r="G506" s="479"/>
      <c r="H506" s="36" t="s">
        <v>265</v>
      </c>
      <c r="I506" s="105">
        <v>24</v>
      </c>
    </row>
    <row r="507" spans="1:9" s="105" customFormat="1" ht="18" customHeight="1">
      <c r="A507" s="43">
        <v>70</v>
      </c>
      <c r="B507" s="49" t="s">
        <v>4092</v>
      </c>
      <c r="C507" s="231" t="s">
        <v>1828</v>
      </c>
      <c r="D507" s="232" t="s">
        <v>75</v>
      </c>
      <c r="E507" s="41" t="s">
        <v>4093</v>
      </c>
      <c r="F507" s="66" t="s">
        <v>4094</v>
      </c>
      <c r="G507" s="479"/>
      <c r="H507" s="36" t="s">
        <v>265</v>
      </c>
      <c r="I507" s="105">
        <v>25</v>
      </c>
    </row>
    <row r="508" spans="1:9" s="105" customFormat="1" ht="18" customHeight="1">
      <c r="A508" s="43">
        <v>71</v>
      </c>
      <c r="B508" s="49" t="s">
        <v>4095</v>
      </c>
      <c r="C508" s="231" t="s">
        <v>63</v>
      </c>
      <c r="D508" s="232" t="s">
        <v>160</v>
      </c>
      <c r="E508" s="41" t="s">
        <v>4123</v>
      </c>
      <c r="F508" s="66" t="s">
        <v>3932</v>
      </c>
      <c r="G508" s="573" t="s">
        <v>5225</v>
      </c>
      <c r="H508" s="36" t="s">
        <v>269</v>
      </c>
      <c r="I508" s="105">
        <v>26</v>
      </c>
    </row>
    <row r="509" spans="1:9" s="105" customFormat="1" ht="18" customHeight="1">
      <c r="A509" s="43">
        <v>72</v>
      </c>
      <c r="B509" s="86" t="s">
        <v>4096</v>
      </c>
      <c r="C509" s="231" t="s">
        <v>113</v>
      </c>
      <c r="D509" s="232" t="s">
        <v>153</v>
      </c>
      <c r="E509" s="41" t="s">
        <v>4123</v>
      </c>
      <c r="F509" s="66" t="s">
        <v>3932</v>
      </c>
      <c r="G509" s="479"/>
      <c r="H509" s="36" t="s">
        <v>269</v>
      </c>
      <c r="I509" s="105">
        <v>27</v>
      </c>
    </row>
    <row r="510" spans="1:9" s="105" customFormat="1" ht="18" customHeight="1">
      <c r="A510" s="43">
        <v>73</v>
      </c>
      <c r="B510" s="49" t="s">
        <v>4097</v>
      </c>
      <c r="C510" s="231" t="s">
        <v>847</v>
      </c>
      <c r="D510" s="232" t="s">
        <v>153</v>
      </c>
      <c r="E510" s="41" t="s">
        <v>4123</v>
      </c>
      <c r="F510" s="66" t="s">
        <v>3932</v>
      </c>
      <c r="G510" s="573" t="s">
        <v>5228</v>
      </c>
      <c r="H510" s="36" t="s">
        <v>269</v>
      </c>
      <c r="I510" s="105">
        <v>28</v>
      </c>
    </row>
    <row r="511" spans="1:9" s="105" customFormat="1" ht="18" customHeight="1">
      <c r="A511" s="43">
        <v>74</v>
      </c>
      <c r="B511" s="49" t="s">
        <v>4098</v>
      </c>
      <c r="C511" s="231" t="s">
        <v>4099</v>
      </c>
      <c r="D511" s="232" t="s">
        <v>133</v>
      </c>
      <c r="E511" s="41" t="s">
        <v>4123</v>
      </c>
      <c r="F511" s="66" t="s">
        <v>3932</v>
      </c>
      <c r="G511" s="573" t="s">
        <v>5228</v>
      </c>
      <c r="H511" s="36" t="s">
        <v>269</v>
      </c>
      <c r="I511" s="105">
        <v>29</v>
      </c>
    </row>
    <row r="512" spans="1:9" s="105" customFormat="1" ht="18" customHeight="1">
      <c r="A512" s="43">
        <v>75</v>
      </c>
      <c r="B512" s="49" t="s">
        <v>4100</v>
      </c>
      <c r="C512" s="231" t="s">
        <v>2844</v>
      </c>
      <c r="D512" s="232" t="s">
        <v>133</v>
      </c>
      <c r="E512" s="41" t="s">
        <v>4123</v>
      </c>
      <c r="F512" s="66" t="s">
        <v>3932</v>
      </c>
      <c r="G512" s="573" t="s">
        <v>5225</v>
      </c>
      <c r="H512" s="36" t="s">
        <v>269</v>
      </c>
      <c r="I512" s="105">
        <v>30</v>
      </c>
    </row>
    <row r="513" spans="1:9" s="105" customFormat="1" ht="18" customHeight="1">
      <c r="A513" s="43">
        <v>76</v>
      </c>
      <c r="B513" s="49" t="s">
        <v>4101</v>
      </c>
      <c r="C513" s="231" t="s">
        <v>161</v>
      </c>
      <c r="D513" s="232" t="s">
        <v>127</v>
      </c>
      <c r="E513" s="41" t="s">
        <v>4123</v>
      </c>
      <c r="F513" s="66" t="s">
        <v>3932</v>
      </c>
      <c r="G513" s="479"/>
      <c r="H513" s="36" t="s">
        <v>269</v>
      </c>
      <c r="I513" s="105">
        <v>31</v>
      </c>
    </row>
    <row r="514" spans="1:9" s="105" customFormat="1" ht="18" customHeight="1">
      <c r="A514" s="43">
        <v>77</v>
      </c>
      <c r="B514" s="49" t="s">
        <v>4102</v>
      </c>
      <c r="C514" s="231" t="s">
        <v>4103</v>
      </c>
      <c r="D514" s="232" t="s">
        <v>4104</v>
      </c>
      <c r="E514" s="41" t="s">
        <v>4123</v>
      </c>
      <c r="F514" s="66" t="s">
        <v>3932</v>
      </c>
      <c r="G514" s="573" t="s">
        <v>5225</v>
      </c>
      <c r="H514" s="36" t="s">
        <v>269</v>
      </c>
      <c r="I514" s="105">
        <v>32</v>
      </c>
    </row>
    <row r="515" spans="1:9" s="105" customFormat="1" ht="18" customHeight="1">
      <c r="A515" s="43">
        <v>78</v>
      </c>
      <c r="B515" s="86" t="s">
        <v>4105</v>
      </c>
      <c r="C515" s="231" t="s">
        <v>4106</v>
      </c>
      <c r="D515" s="232" t="s">
        <v>48</v>
      </c>
      <c r="E515" s="41" t="s">
        <v>4123</v>
      </c>
      <c r="F515" s="66" t="s">
        <v>3932</v>
      </c>
      <c r="G515" s="573" t="s">
        <v>5225</v>
      </c>
      <c r="H515" s="36" t="s">
        <v>269</v>
      </c>
      <c r="I515" s="105">
        <v>33</v>
      </c>
    </row>
    <row r="516" spans="1:9" s="105" customFormat="1" ht="18" customHeight="1">
      <c r="A516" s="43">
        <v>79</v>
      </c>
      <c r="B516" s="49" t="s">
        <v>4107</v>
      </c>
      <c r="C516" s="231" t="s">
        <v>4108</v>
      </c>
      <c r="D516" s="232" t="s">
        <v>84</v>
      </c>
      <c r="E516" s="41" t="s">
        <v>4123</v>
      </c>
      <c r="F516" s="66" t="s">
        <v>3932</v>
      </c>
      <c r="G516" s="479"/>
      <c r="H516" s="36" t="s">
        <v>269</v>
      </c>
      <c r="I516" s="105">
        <v>34</v>
      </c>
    </row>
    <row r="517" spans="1:9" s="105" customFormat="1" ht="18" customHeight="1">
      <c r="A517" s="43">
        <v>80</v>
      </c>
      <c r="B517" s="49" t="s">
        <v>4109</v>
      </c>
      <c r="C517" s="231" t="s">
        <v>4110</v>
      </c>
      <c r="D517" s="232" t="s">
        <v>862</v>
      </c>
      <c r="E517" s="41" t="s">
        <v>4123</v>
      </c>
      <c r="F517" s="66" t="s">
        <v>3932</v>
      </c>
      <c r="G517" s="573" t="s">
        <v>5225</v>
      </c>
      <c r="H517" s="36" t="s">
        <v>269</v>
      </c>
      <c r="I517" s="105">
        <v>35</v>
      </c>
    </row>
    <row r="518" spans="1:9" s="105" customFormat="1" ht="18" customHeight="1">
      <c r="A518" s="43">
        <v>81</v>
      </c>
      <c r="B518" s="49" t="s">
        <v>4111</v>
      </c>
      <c r="C518" s="231" t="s">
        <v>2270</v>
      </c>
      <c r="D518" s="232" t="s">
        <v>13</v>
      </c>
      <c r="E518" s="41" t="s">
        <v>4123</v>
      </c>
      <c r="F518" s="66" t="s">
        <v>3932</v>
      </c>
      <c r="G518" s="479"/>
      <c r="H518" s="36" t="s">
        <v>269</v>
      </c>
      <c r="I518" s="105">
        <v>36</v>
      </c>
    </row>
    <row r="519" spans="1:9" s="105" customFormat="1" ht="18" customHeight="1">
      <c r="A519" s="43">
        <v>82</v>
      </c>
      <c r="B519" s="49" t="s">
        <v>4112</v>
      </c>
      <c r="C519" s="231" t="s">
        <v>4113</v>
      </c>
      <c r="D519" s="232" t="s">
        <v>79</v>
      </c>
      <c r="E519" s="41" t="s">
        <v>4123</v>
      </c>
      <c r="F519" s="66" t="s">
        <v>3932</v>
      </c>
      <c r="G519" s="573" t="s">
        <v>5228</v>
      </c>
      <c r="H519" s="36" t="s">
        <v>269</v>
      </c>
      <c r="I519" s="105">
        <v>37</v>
      </c>
    </row>
    <row r="520" spans="1:9" s="105" customFormat="1" ht="18" customHeight="1">
      <c r="A520" s="43">
        <v>83</v>
      </c>
      <c r="B520" s="49" t="s">
        <v>4114</v>
      </c>
      <c r="C520" s="231" t="s">
        <v>4115</v>
      </c>
      <c r="D520" s="232" t="s">
        <v>47</v>
      </c>
      <c r="E520" s="41" t="s">
        <v>4123</v>
      </c>
      <c r="F520" s="66" t="s">
        <v>3932</v>
      </c>
      <c r="G520" s="573" t="s">
        <v>5225</v>
      </c>
      <c r="H520" s="36" t="s">
        <v>269</v>
      </c>
      <c r="I520" s="105">
        <v>38</v>
      </c>
    </row>
    <row r="521" spans="1:9" s="105" customFormat="1" ht="18" customHeight="1">
      <c r="A521" s="43">
        <v>84</v>
      </c>
      <c r="B521" s="86" t="s">
        <v>4116</v>
      </c>
      <c r="C521" s="231" t="s">
        <v>163</v>
      </c>
      <c r="D521" s="232" t="s">
        <v>116</v>
      </c>
      <c r="E521" s="41" t="s">
        <v>4123</v>
      </c>
      <c r="F521" s="66" t="s">
        <v>3932</v>
      </c>
      <c r="G521" s="479"/>
      <c r="H521" s="36" t="s">
        <v>269</v>
      </c>
      <c r="I521" s="105">
        <v>39</v>
      </c>
    </row>
    <row r="522" spans="1:9" s="105" customFormat="1" ht="18" customHeight="1">
      <c r="A522" s="43">
        <v>85</v>
      </c>
      <c r="B522" s="86" t="s">
        <v>4117</v>
      </c>
      <c r="C522" s="231" t="s">
        <v>154</v>
      </c>
      <c r="D522" s="232" t="s">
        <v>140</v>
      </c>
      <c r="E522" s="41" t="s">
        <v>4123</v>
      </c>
      <c r="F522" s="66" t="s">
        <v>3932</v>
      </c>
      <c r="G522" s="479"/>
      <c r="H522" s="36" t="s">
        <v>269</v>
      </c>
      <c r="I522" s="105">
        <v>40</v>
      </c>
    </row>
    <row r="523" spans="1:9" s="105" customFormat="1" ht="18" customHeight="1">
      <c r="A523" s="43">
        <v>86</v>
      </c>
      <c r="B523" s="49" t="s">
        <v>4118</v>
      </c>
      <c r="C523" s="231" t="s">
        <v>4119</v>
      </c>
      <c r="D523" s="232" t="s">
        <v>3993</v>
      </c>
      <c r="E523" s="41" t="s">
        <v>4123</v>
      </c>
      <c r="F523" s="66" t="s">
        <v>3932</v>
      </c>
      <c r="G523" s="573" t="s">
        <v>5225</v>
      </c>
      <c r="H523" s="36" t="s">
        <v>269</v>
      </c>
      <c r="I523" s="105">
        <v>41</v>
      </c>
    </row>
    <row r="524" spans="1:9" s="105" customFormat="1" ht="18" customHeight="1">
      <c r="A524" s="43">
        <v>87</v>
      </c>
      <c r="B524" s="49" t="s">
        <v>4120</v>
      </c>
      <c r="C524" s="231" t="s">
        <v>175</v>
      </c>
      <c r="D524" s="232" t="s">
        <v>64</v>
      </c>
      <c r="E524" s="41" t="s">
        <v>4123</v>
      </c>
      <c r="F524" s="66" t="s">
        <v>3932</v>
      </c>
      <c r="G524" s="573" t="s">
        <v>5228</v>
      </c>
      <c r="H524" s="36" t="s">
        <v>269</v>
      </c>
      <c r="I524" s="105">
        <v>42</v>
      </c>
    </row>
    <row r="525" spans="1:9" s="105" customFormat="1" ht="18" customHeight="1">
      <c r="A525" s="43">
        <v>88</v>
      </c>
      <c r="B525" s="86" t="s">
        <v>4121</v>
      </c>
      <c r="C525" s="231" t="s">
        <v>4122</v>
      </c>
      <c r="D525" s="232" t="s">
        <v>388</v>
      </c>
      <c r="E525" s="41" t="s">
        <v>4123</v>
      </c>
      <c r="F525" s="66" t="s">
        <v>3932</v>
      </c>
      <c r="G525" s="573" t="s">
        <v>5225</v>
      </c>
      <c r="H525" s="36" t="s">
        <v>269</v>
      </c>
      <c r="I525" s="105">
        <v>43</v>
      </c>
    </row>
    <row r="526" spans="1:9" s="10" customFormat="1" ht="24.95" customHeight="1">
      <c r="A526" s="699" t="s">
        <v>28</v>
      </c>
      <c r="B526" s="700"/>
      <c r="C526" s="700"/>
      <c r="D526" s="182">
        <f>SUM(D282,D437)</f>
        <v>242</v>
      </c>
      <c r="E526" s="496" t="s">
        <v>231</v>
      </c>
      <c r="F526" s="701"/>
      <c r="G526" s="702"/>
    </row>
    <row r="527" spans="1:9" ht="24.95" customHeight="1">
      <c r="A527" s="493"/>
      <c r="B527" s="27"/>
      <c r="C527" s="28"/>
      <c r="D527" s="176"/>
      <c r="E527" s="87" t="s">
        <v>85</v>
      </c>
      <c r="F527" s="88"/>
      <c r="G527" s="238"/>
    </row>
    <row r="528" spans="1:9" ht="20.100000000000001" customHeight="1">
      <c r="A528" s="493"/>
      <c r="B528" s="33"/>
      <c r="C528" s="34"/>
      <c r="D528" s="34"/>
      <c r="E528" s="493"/>
    </row>
    <row r="529" spans="1:8" ht="20.100000000000001" customHeight="1">
      <c r="A529" s="493"/>
      <c r="B529" s="33">
        <f>88-13</f>
        <v>75</v>
      </c>
      <c r="C529" s="34"/>
      <c r="D529" s="34"/>
      <c r="E529" s="493"/>
    </row>
    <row r="530" spans="1:8" ht="20.100000000000001" customHeight="1">
      <c r="A530" s="501"/>
      <c r="B530" s="33"/>
      <c r="C530" s="34"/>
      <c r="D530" s="34"/>
      <c r="E530" s="501"/>
    </row>
    <row r="531" spans="1:8" ht="20.100000000000001" customHeight="1">
      <c r="A531" s="501"/>
      <c r="B531" s="33"/>
      <c r="C531" s="34"/>
      <c r="D531" s="34"/>
      <c r="E531" s="501"/>
    </row>
    <row r="532" spans="1:8" ht="20.100000000000001" customHeight="1">
      <c r="A532" s="501"/>
      <c r="B532" s="33"/>
      <c r="C532" s="34"/>
      <c r="D532" s="34"/>
      <c r="E532" s="501"/>
    </row>
    <row r="533" spans="1:8" ht="20.100000000000001" customHeight="1">
      <c r="A533" s="506"/>
      <c r="B533" s="33"/>
      <c r="C533" s="34"/>
      <c r="D533" s="34"/>
      <c r="E533" s="506"/>
    </row>
    <row r="534" spans="1:8" s="15" customFormat="1" ht="54.95" customHeight="1">
      <c r="A534" s="704" t="s">
        <v>2752</v>
      </c>
      <c r="B534" s="691"/>
      <c r="C534" s="705"/>
      <c r="D534" s="705"/>
      <c r="E534" s="705"/>
      <c r="F534" s="705"/>
      <c r="G534" s="705"/>
    </row>
    <row r="535" spans="1:8" s="10" customFormat="1" ht="24.95" customHeight="1">
      <c r="A535" s="741" t="s">
        <v>2699</v>
      </c>
      <c r="B535" s="731"/>
      <c r="C535" s="731"/>
      <c r="D535" s="731"/>
      <c r="E535" s="731"/>
      <c r="F535" s="731"/>
      <c r="G535" s="731"/>
    </row>
    <row r="536" spans="1:8" s="10" customFormat="1" ht="35.1" customHeight="1">
      <c r="A536" s="732" t="s">
        <v>2875</v>
      </c>
      <c r="B536" s="732"/>
      <c r="C536" s="732"/>
      <c r="D536" s="732"/>
      <c r="E536" s="732"/>
      <c r="F536" s="732"/>
      <c r="G536" s="732"/>
    </row>
    <row r="537" spans="1:8" ht="15" customHeight="1">
      <c r="A537" s="6"/>
      <c r="B537" s="6"/>
      <c r="C537" s="6"/>
      <c r="D537" s="6"/>
      <c r="E537" s="6"/>
      <c r="F537" s="23"/>
      <c r="G537" s="202" t="s">
        <v>2877</v>
      </c>
      <c r="H537" s="196" t="s">
        <v>2876</v>
      </c>
    </row>
    <row r="538" spans="1:8" s="8" customFormat="1" ht="30" customHeight="1">
      <c r="A538" s="195" t="s">
        <v>20</v>
      </c>
      <c r="B538" s="481" t="s">
        <v>5</v>
      </c>
      <c r="C538" s="694" t="s">
        <v>23</v>
      </c>
      <c r="D538" s="695"/>
      <c r="E538" s="195" t="s">
        <v>24</v>
      </c>
      <c r="F538" s="195" t="s">
        <v>25</v>
      </c>
      <c r="G538" s="195" t="s">
        <v>26</v>
      </c>
    </row>
    <row r="539" spans="1:8" s="10" customFormat="1" ht="30" customHeight="1">
      <c r="A539" s="43">
        <v>1</v>
      </c>
      <c r="B539" s="49" t="s">
        <v>2753</v>
      </c>
      <c r="C539" s="231" t="s">
        <v>2754</v>
      </c>
      <c r="D539" s="232" t="s">
        <v>2755</v>
      </c>
      <c r="E539" s="41" t="s">
        <v>1262</v>
      </c>
      <c r="F539" s="66" t="s">
        <v>1272</v>
      </c>
      <c r="G539" s="293" t="s">
        <v>2756</v>
      </c>
      <c r="H539" s="36" t="s">
        <v>1264</v>
      </c>
    </row>
    <row r="540" spans="1:8" s="10" customFormat="1" ht="30" customHeight="1">
      <c r="A540" s="43">
        <v>2</v>
      </c>
      <c r="B540" s="49" t="s">
        <v>2848</v>
      </c>
      <c r="C540" s="231" t="s">
        <v>401</v>
      </c>
      <c r="D540" s="232" t="s">
        <v>72</v>
      </c>
      <c r="E540" s="41" t="s">
        <v>913</v>
      </c>
      <c r="F540" s="66" t="s">
        <v>1272</v>
      </c>
      <c r="G540" s="293" t="s">
        <v>2165</v>
      </c>
      <c r="H540" s="36" t="s">
        <v>267</v>
      </c>
    </row>
    <row r="541" spans="1:8" s="10" customFormat="1" ht="30" customHeight="1">
      <c r="A541" s="43">
        <v>3</v>
      </c>
      <c r="B541" s="49" t="s">
        <v>2849</v>
      </c>
      <c r="C541" s="231" t="s">
        <v>2850</v>
      </c>
      <c r="D541" s="232" t="s">
        <v>171</v>
      </c>
      <c r="E541" s="41" t="s">
        <v>913</v>
      </c>
      <c r="F541" s="66" t="s">
        <v>1272</v>
      </c>
      <c r="G541" s="421" t="s">
        <v>1</v>
      </c>
      <c r="H541" s="36" t="s">
        <v>267</v>
      </c>
    </row>
    <row r="542" spans="1:8" s="10" customFormat="1" ht="30" customHeight="1">
      <c r="A542" s="43">
        <v>4</v>
      </c>
      <c r="B542" s="49" t="s">
        <v>2851</v>
      </c>
      <c r="C542" s="231" t="s">
        <v>2852</v>
      </c>
      <c r="D542" s="232" t="s">
        <v>171</v>
      </c>
      <c r="E542" s="41" t="s">
        <v>913</v>
      </c>
      <c r="F542" s="66" t="s">
        <v>1272</v>
      </c>
      <c r="G542" s="421" t="s">
        <v>1</v>
      </c>
      <c r="H542" s="36" t="s">
        <v>267</v>
      </c>
    </row>
    <row r="543" spans="1:8" s="10" customFormat="1" ht="30" customHeight="1">
      <c r="A543" s="43">
        <v>5</v>
      </c>
      <c r="B543" s="49" t="s">
        <v>2853</v>
      </c>
      <c r="C543" s="231" t="s">
        <v>2854</v>
      </c>
      <c r="D543" s="232" t="s">
        <v>2855</v>
      </c>
      <c r="E543" s="41" t="s">
        <v>913</v>
      </c>
      <c r="F543" s="66" t="s">
        <v>1272</v>
      </c>
      <c r="G543" s="421" t="s">
        <v>1</v>
      </c>
      <c r="H543" s="36" t="s">
        <v>267</v>
      </c>
    </row>
    <row r="544" spans="1:8" s="10" customFormat="1" ht="30" customHeight="1">
      <c r="A544" s="43">
        <v>6</v>
      </c>
      <c r="B544" s="49" t="s">
        <v>2856</v>
      </c>
      <c r="C544" s="231" t="s">
        <v>2857</v>
      </c>
      <c r="D544" s="232" t="s">
        <v>144</v>
      </c>
      <c r="E544" s="41" t="s">
        <v>913</v>
      </c>
      <c r="F544" s="66" t="s">
        <v>1272</v>
      </c>
      <c r="G544" s="421" t="s">
        <v>1</v>
      </c>
      <c r="H544" s="36" t="s">
        <v>267</v>
      </c>
    </row>
    <row r="545" spans="1:7" s="10" customFormat="1" ht="24.95" customHeight="1">
      <c r="A545" s="699" t="s">
        <v>28</v>
      </c>
      <c r="B545" s="700"/>
      <c r="C545" s="700"/>
      <c r="D545" s="182">
        <f>A544</f>
        <v>6</v>
      </c>
      <c r="E545" s="482" t="s">
        <v>231</v>
      </c>
      <c r="F545" s="701"/>
      <c r="G545" s="702"/>
    </row>
    <row r="546" spans="1:7" ht="24.95" customHeight="1">
      <c r="A546" s="480"/>
      <c r="B546" s="27"/>
      <c r="C546" s="28"/>
      <c r="D546" s="176"/>
      <c r="E546" s="87" t="s">
        <v>85</v>
      </c>
      <c r="F546" s="88"/>
      <c r="G546" s="238"/>
    </row>
    <row r="547" spans="1:7" ht="20.100000000000001" customHeight="1">
      <c r="A547" s="480"/>
      <c r="B547" s="33"/>
      <c r="C547" s="34"/>
      <c r="D547" s="34"/>
      <c r="E547" s="480"/>
    </row>
    <row r="548" spans="1:7" ht="20.100000000000001" customHeight="1">
      <c r="A548" s="480"/>
      <c r="B548" s="33"/>
      <c r="C548" s="34"/>
      <c r="D548" s="34"/>
      <c r="E548" s="480"/>
    </row>
    <row r="549" spans="1:7" ht="20.100000000000001" customHeight="1">
      <c r="A549" s="480"/>
      <c r="B549" s="33"/>
      <c r="C549" s="34"/>
      <c r="D549" s="34"/>
      <c r="E549" s="480"/>
    </row>
    <row r="550" spans="1:7" ht="20.100000000000001" customHeight="1">
      <c r="A550" s="480"/>
      <c r="B550" s="33"/>
      <c r="C550" s="34"/>
      <c r="D550" s="34"/>
      <c r="E550" s="480"/>
    </row>
    <row r="551" spans="1:7" ht="20.100000000000001" customHeight="1">
      <c r="A551" s="480"/>
      <c r="B551" s="33"/>
      <c r="C551" s="34"/>
      <c r="D551" s="34"/>
      <c r="E551" s="480"/>
    </row>
    <row r="552" spans="1:7" ht="20.100000000000001" customHeight="1">
      <c r="A552" s="480"/>
      <c r="B552" s="33"/>
      <c r="C552" s="34"/>
      <c r="D552" s="34"/>
      <c r="E552" s="480"/>
    </row>
    <row r="553" spans="1:7" ht="20.100000000000001" customHeight="1">
      <c r="A553" s="480"/>
      <c r="B553" s="33"/>
      <c r="C553" s="34"/>
      <c r="D553" s="34"/>
      <c r="E553" s="480"/>
    </row>
    <row r="554" spans="1:7" ht="20.100000000000001" customHeight="1">
      <c r="A554" s="480"/>
      <c r="B554" s="33"/>
      <c r="C554" s="34"/>
      <c r="D554" s="34"/>
      <c r="E554" s="480"/>
    </row>
    <row r="555" spans="1:7" ht="20.100000000000001" customHeight="1">
      <c r="A555" s="480"/>
      <c r="B555" s="33"/>
      <c r="C555" s="34"/>
      <c r="D555" s="34"/>
      <c r="E555" s="480"/>
    </row>
    <row r="556" spans="1:7" ht="20.100000000000001" customHeight="1">
      <c r="A556" s="480"/>
      <c r="B556" s="33"/>
      <c r="C556" s="34"/>
      <c r="D556" s="34"/>
      <c r="E556" s="480"/>
    </row>
    <row r="557" spans="1:7" ht="20.100000000000001" customHeight="1">
      <c r="A557" s="480"/>
      <c r="B557" s="33"/>
      <c r="C557" s="34"/>
      <c r="D557" s="34"/>
      <c r="E557" s="480"/>
    </row>
    <row r="558" spans="1:7" ht="20.100000000000001" customHeight="1">
      <c r="A558" s="480"/>
      <c r="B558" s="33"/>
      <c r="C558" s="34"/>
      <c r="D558" s="34"/>
      <c r="E558" s="480"/>
    </row>
    <row r="559" spans="1:7" ht="20.100000000000001" customHeight="1">
      <c r="A559" s="480"/>
      <c r="B559" s="33"/>
      <c r="C559" s="34"/>
      <c r="D559" s="34"/>
      <c r="E559" s="480"/>
    </row>
    <row r="560" spans="1:7" ht="20.100000000000001" customHeight="1">
      <c r="A560" s="493"/>
      <c r="B560" s="33"/>
      <c r="C560" s="34"/>
      <c r="D560" s="34"/>
      <c r="E560" s="493"/>
    </row>
    <row r="561" spans="1:8" ht="20.100000000000001" customHeight="1">
      <c r="A561" s="493"/>
      <c r="B561" s="33"/>
      <c r="C561" s="34"/>
      <c r="D561" s="34"/>
      <c r="E561" s="493"/>
    </row>
    <row r="562" spans="1:8" ht="20.100000000000001" customHeight="1">
      <c r="A562" s="493"/>
      <c r="B562" s="33"/>
      <c r="C562" s="34"/>
      <c r="D562" s="34"/>
      <c r="E562" s="493"/>
    </row>
    <row r="563" spans="1:8" ht="20.100000000000001" customHeight="1">
      <c r="A563" s="493"/>
      <c r="B563" s="33"/>
      <c r="C563" s="34"/>
      <c r="D563" s="34"/>
      <c r="E563" s="493"/>
    </row>
    <row r="564" spans="1:8" ht="20.100000000000001" customHeight="1">
      <c r="A564" s="493"/>
      <c r="B564" s="33"/>
      <c r="C564" s="34"/>
      <c r="D564" s="34"/>
      <c r="E564" s="493"/>
    </row>
    <row r="565" spans="1:8" ht="20.100000000000001" customHeight="1">
      <c r="A565" s="493"/>
      <c r="B565" s="33"/>
      <c r="C565" s="34"/>
      <c r="D565" s="34"/>
      <c r="E565" s="493"/>
    </row>
    <row r="566" spans="1:8" s="15" customFormat="1" ht="54.95" customHeight="1">
      <c r="A566" s="704" t="s">
        <v>2629</v>
      </c>
      <c r="B566" s="691"/>
      <c r="C566" s="705"/>
      <c r="D566" s="705"/>
      <c r="E566" s="705"/>
      <c r="F566" s="705"/>
      <c r="G566" s="705"/>
    </row>
    <row r="567" spans="1:8" s="10" customFormat="1" ht="24.95" customHeight="1">
      <c r="A567" s="741" t="s">
        <v>2699</v>
      </c>
      <c r="B567" s="731"/>
      <c r="C567" s="731"/>
      <c r="D567" s="731"/>
      <c r="E567" s="731"/>
      <c r="F567" s="731"/>
      <c r="G567" s="731"/>
    </row>
    <row r="568" spans="1:8" s="10" customFormat="1" ht="35.1" customHeight="1">
      <c r="A568" s="732" t="s">
        <v>2732</v>
      </c>
      <c r="B568" s="732"/>
      <c r="C568" s="732"/>
      <c r="D568" s="732"/>
      <c r="E568" s="732"/>
      <c r="F568" s="732"/>
      <c r="G568" s="732"/>
    </row>
    <row r="569" spans="1:8" ht="15" customHeight="1">
      <c r="A569" s="6"/>
      <c r="B569" s="6"/>
      <c r="C569" s="6"/>
      <c r="D569" s="6"/>
      <c r="E569" s="6"/>
      <c r="F569" s="23"/>
      <c r="G569" s="202" t="s">
        <v>2878</v>
      </c>
      <c r="H569" s="196" t="s">
        <v>2733</v>
      </c>
    </row>
    <row r="570" spans="1:8" s="8" customFormat="1" ht="24.95" customHeight="1">
      <c r="A570" s="195" t="s">
        <v>20</v>
      </c>
      <c r="B570" s="463" t="s">
        <v>5</v>
      </c>
      <c r="C570" s="694" t="s">
        <v>23</v>
      </c>
      <c r="D570" s="695"/>
      <c r="E570" s="195" t="s">
        <v>24</v>
      </c>
      <c r="F570" s="195" t="s">
        <v>25</v>
      </c>
      <c r="G570" s="195" t="s">
        <v>26</v>
      </c>
    </row>
    <row r="571" spans="1:8" s="8" customFormat="1" ht="20.100000000000001" customHeight="1">
      <c r="A571" s="195"/>
      <c r="B571" s="742" t="s">
        <v>2</v>
      </c>
      <c r="C571" s="743"/>
      <c r="D571" s="472">
        <f>A579</f>
        <v>8</v>
      </c>
      <c r="E571" s="42"/>
      <c r="F571" s="42"/>
      <c r="G571" s="196"/>
    </row>
    <row r="572" spans="1:8" s="10" customFormat="1" ht="30" customHeight="1">
      <c r="A572" s="43">
        <v>1</v>
      </c>
      <c r="B572" s="49" t="s">
        <v>2700</v>
      </c>
      <c r="C572" s="82" t="s">
        <v>180</v>
      </c>
      <c r="D572" s="83" t="s">
        <v>51</v>
      </c>
      <c r="E572" s="41" t="s">
        <v>1997</v>
      </c>
      <c r="F572" s="66" t="s">
        <v>1272</v>
      </c>
      <c r="G572" s="293" t="s">
        <v>2701</v>
      </c>
      <c r="H572" s="36" t="s">
        <v>266</v>
      </c>
    </row>
    <row r="573" spans="1:8" s="10" customFormat="1" ht="20.100000000000001" customHeight="1">
      <c r="A573" s="43">
        <v>2</v>
      </c>
      <c r="B573" s="49" t="s">
        <v>2630</v>
      </c>
      <c r="C573" s="231" t="s">
        <v>2631</v>
      </c>
      <c r="D573" s="232" t="s">
        <v>1941</v>
      </c>
      <c r="E573" s="41" t="s">
        <v>1155</v>
      </c>
      <c r="F573" s="66" t="s">
        <v>2517</v>
      </c>
      <c r="G573" s="293" t="s">
        <v>2165</v>
      </c>
      <c r="H573" s="36" t="s">
        <v>273</v>
      </c>
    </row>
    <row r="574" spans="1:8" s="10" customFormat="1" ht="20.100000000000001" customHeight="1">
      <c r="A574" s="43">
        <v>3</v>
      </c>
      <c r="B574" s="49" t="s">
        <v>2632</v>
      </c>
      <c r="C574" s="231" t="s">
        <v>2633</v>
      </c>
      <c r="D574" s="232" t="s">
        <v>137</v>
      </c>
      <c r="E574" s="41" t="s">
        <v>1155</v>
      </c>
      <c r="F574" s="66" t="s">
        <v>1272</v>
      </c>
      <c r="G574" s="573" t="s">
        <v>5127</v>
      </c>
      <c r="H574" s="36" t="s">
        <v>273</v>
      </c>
    </row>
    <row r="575" spans="1:8" s="10" customFormat="1" ht="20.100000000000001" customHeight="1">
      <c r="A575" s="43">
        <v>4</v>
      </c>
      <c r="B575" s="49" t="s">
        <v>2634</v>
      </c>
      <c r="C575" s="231" t="s">
        <v>2635</v>
      </c>
      <c r="D575" s="232" t="s">
        <v>100</v>
      </c>
      <c r="E575" s="41" t="s">
        <v>1155</v>
      </c>
      <c r="F575" s="66" t="s">
        <v>1272</v>
      </c>
      <c r="G575" s="573" t="s">
        <v>5131</v>
      </c>
      <c r="H575" s="36" t="s">
        <v>273</v>
      </c>
    </row>
    <row r="576" spans="1:8" s="10" customFormat="1" ht="20.100000000000001" customHeight="1">
      <c r="A576" s="43">
        <v>5</v>
      </c>
      <c r="B576" s="49" t="s">
        <v>2636</v>
      </c>
      <c r="C576" s="231" t="s">
        <v>402</v>
      </c>
      <c r="D576" s="232" t="s">
        <v>51</v>
      </c>
      <c r="E576" s="41" t="s">
        <v>1726</v>
      </c>
      <c r="F576" s="66" t="s">
        <v>2641</v>
      </c>
      <c r="G576" s="293" t="s">
        <v>2165</v>
      </c>
      <c r="H576" s="36" t="s">
        <v>1264</v>
      </c>
    </row>
    <row r="577" spans="1:8" s="10" customFormat="1" ht="20.100000000000001" customHeight="1">
      <c r="A577" s="43">
        <v>6</v>
      </c>
      <c r="B577" s="49" t="s">
        <v>2637</v>
      </c>
      <c r="C577" s="231" t="s">
        <v>360</v>
      </c>
      <c r="D577" s="232" t="s">
        <v>153</v>
      </c>
      <c r="E577" s="41" t="s">
        <v>1726</v>
      </c>
      <c r="F577" s="66" t="s">
        <v>2151</v>
      </c>
      <c r="G577" s="421" t="s">
        <v>1</v>
      </c>
      <c r="H577" s="36" t="s">
        <v>1264</v>
      </c>
    </row>
    <row r="578" spans="1:8" s="10" customFormat="1" ht="20.100000000000001" customHeight="1">
      <c r="A578" s="43">
        <v>7</v>
      </c>
      <c r="B578" s="86" t="s">
        <v>2638</v>
      </c>
      <c r="C578" s="229" t="s">
        <v>1935</v>
      </c>
      <c r="D578" s="230" t="s">
        <v>104</v>
      </c>
      <c r="E578" s="41" t="s">
        <v>1726</v>
      </c>
      <c r="F578" s="66" t="s">
        <v>2641</v>
      </c>
      <c r="G578" s="421" t="s">
        <v>1</v>
      </c>
      <c r="H578" s="36" t="s">
        <v>1264</v>
      </c>
    </row>
    <row r="579" spans="1:8" s="10" customFormat="1" ht="20.100000000000001" customHeight="1">
      <c r="A579" s="43">
        <v>8</v>
      </c>
      <c r="B579" s="49" t="s">
        <v>2639</v>
      </c>
      <c r="C579" s="231" t="s">
        <v>49</v>
      </c>
      <c r="D579" s="232" t="s">
        <v>449</v>
      </c>
      <c r="E579" s="41" t="s">
        <v>1726</v>
      </c>
      <c r="F579" s="66" t="s">
        <v>2640</v>
      </c>
      <c r="G579" s="421" t="s">
        <v>1</v>
      </c>
      <c r="H579" s="36" t="s">
        <v>1264</v>
      </c>
    </row>
    <row r="580" spans="1:8" s="105" customFormat="1" ht="20.100000000000001" customHeight="1">
      <c r="A580" s="43"/>
      <c r="B580" s="739" t="s">
        <v>3</v>
      </c>
      <c r="C580" s="740"/>
      <c r="D580" s="121">
        <f>A587</f>
        <v>7</v>
      </c>
      <c r="E580" s="188"/>
      <c r="F580" s="66"/>
      <c r="G580" s="52"/>
      <c r="H580" s="183"/>
    </row>
    <row r="581" spans="1:8" s="105" customFormat="1" ht="20.100000000000001" customHeight="1">
      <c r="A581" s="43">
        <v>1</v>
      </c>
      <c r="B581" s="49" t="s">
        <v>2702</v>
      </c>
      <c r="C581" s="231" t="s">
        <v>18</v>
      </c>
      <c r="D581" s="232" t="s">
        <v>8</v>
      </c>
      <c r="E581" s="41" t="s">
        <v>2705</v>
      </c>
      <c r="F581" s="66" t="s">
        <v>1549</v>
      </c>
      <c r="G581" s="479"/>
      <c r="H581" s="36" t="s">
        <v>273</v>
      </c>
    </row>
    <row r="582" spans="1:8" s="105" customFormat="1" ht="20.100000000000001" customHeight="1">
      <c r="A582" s="43">
        <v>2</v>
      </c>
      <c r="B582" s="49" t="s">
        <v>2703</v>
      </c>
      <c r="C582" s="231" t="s">
        <v>2704</v>
      </c>
      <c r="D582" s="232" t="s">
        <v>1687</v>
      </c>
      <c r="E582" s="41" t="s">
        <v>2705</v>
      </c>
      <c r="F582" s="66" t="s">
        <v>1868</v>
      </c>
      <c r="G582" s="573" t="s">
        <v>5132</v>
      </c>
      <c r="H582" s="36" t="s">
        <v>273</v>
      </c>
    </row>
    <row r="583" spans="1:8" s="105" customFormat="1" ht="20.100000000000001" customHeight="1">
      <c r="A583" s="43">
        <v>3</v>
      </c>
      <c r="B583" s="86" t="s">
        <v>2706</v>
      </c>
      <c r="C583" s="231" t="s">
        <v>953</v>
      </c>
      <c r="D583" s="232" t="s">
        <v>11</v>
      </c>
      <c r="E583" s="41" t="s">
        <v>2714</v>
      </c>
      <c r="F583" s="66" t="s">
        <v>1272</v>
      </c>
      <c r="G583" s="573" t="s">
        <v>5225</v>
      </c>
      <c r="H583" s="36" t="s">
        <v>273</v>
      </c>
    </row>
    <row r="584" spans="1:8" s="105" customFormat="1" ht="20.100000000000001" customHeight="1">
      <c r="A584" s="43">
        <v>4</v>
      </c>
      <c r="B584" s="49" t="s">
        <v>2707</v>
      </c>
      <c r="C584" s="231" t="s">
        <v>180</v>
      </c>
      <c r="D584" s="232" t="s">
        <v>2708</v>
      </c>
      <c r="E584" s="41" t="s">
        <v>2714</v>
      </c>
      <c r="F584" s="66" t="s">
        <v>1272</v>
      </c>
      <c r="G584" s="479"/>
      <c r="H584" s="36" t="s">
        <v>273</v>
      </c>
    </row>
    <row r="585" spans="1:8" s="105" customFormat="1" ht="20.100000000000001" customHeight="1">
      <c r="A585" s="43">
        <v>5</v>
      </c>
      <c r="B585" s="49" t="s">
        <v>2709</v>
      </c>
      <c r="C585" s="231" t="s">
        <v>2262</v>
      </c>
      <c r="D585" s="232" t="s">
        <v>152</v>
      </c>
      <c r="E585" s="41" t="s">
        <v>2714</v>
      </c>
      <c r="F585" s="66" t="s">
        <v>1272</v>
      </c>
      <c r="G585" s="573" t="s">
        <v>5221</v>
      </c>
      <c r="H585" s="36" t="s">
        <v>273</v>
      </c>
    </row>
    <row r="586" spans="1:8" s="105" customFormat="1" ht="20.100000000000001" customHeight="1">
      <c r="A586" s="43">
        <v>6</v>
      </c>
      <c r="B586" s="49" t="s">
        <v>2710</v>
      </c>
      <c r="C586" s="231" t="s">
        <v>2711</v>
      </c>
      <c r="D586" s="232" t="s">
        <v>1354</v>
      </c>
      <c r="E586" s="41" t="s">
        <v>2714</v>
      </c>
      <c r="F586" s="66" t="s">
        <v>1272</v>
      </c>
      <c r="G586" s="479"/>
      <c r="H586" s="36" t="s">
        <v>273</v>
      </c>
    </row>
    <row r="587" spans="1:8" s="10" customFormat="1" ht="20.100000000000001" customHeight="1">
      <c r="A587" s="43">
        <v>7</v>
      </c>
      <c r="B587" s="49" t="s">
        <v>2712</v>
      </c>
      <c r="C587" s="231" t="s">
        <v>2713</v>
      </c>
      <c r="D587" s="232" t="s">
        <v>184</v>
      </c>
      <c r="E587" s="41" t="s">
        <v>2714</v>
      </c>
      <c r="F587" s="66" t="s">
        <v>1272</v>
      </c>
      <c r="G587" s="421" t="s">
        <v>1</v>
      </c>
      <c r="H587" s="36" t="s">
        <v>273</v>
      </c>
    </row>
    <row r="588" spans="1:8" s="10" customFormat="1" ht="24.95" customHeight="1">
      <c r="A588" s="699" t="s">
        <v>28</v>
      </c>
      <c r="B588" s="700"/>
      <c r="C588" s="700"/>
      <c r="D588" s="182">
        <f>SUM(D571,D580)</f>
        <v>15</v>
      </c>
      <c r="E588" s="465" t="s">
        <v>231</v>
      </c>
      <c r="F588" s="701"/>
      <c r="G588" s="702"/>
    </row>
    <row r="589" spans="1:8" ht="24.95" customHeight="1">
      <c r="A589" s="464"/>
      <c r="B589" s="27"/>
      <c r="C589" s="28"/>
      <c r="D589" s="176"/>
      <c r="E589" s="87" t="s">
        <v>85</v>
      </c>
      <c r="F589" s="88"/>
      <c r="G589" s="238"/>
    </row>
    <row r="590" spans="1:8" ht="20.100000000000001" customHeight="1">
      <c r="A590" s="464"/>
      <c r="B590" s="33"/>
      <c r="C590" s="34"/>
      <c r="D590" s="34"/>
      <c r="E590" s="464"/>
    </row>
    <row r="591" spans="1:8" ht="20.100000000000001" customHeight="1">
      <c r="A591" s="464"/>
      <c r="B591" s="33"/>
      <c r="C591" s="34"/>
      <c r="D591" s="34"/>
      <c r="E591" s="464"/>
    </row>
    <row r="592" spans="1:8" ht="20.100000000000001" customHeight="1">
      <c r="A592" s="464"/>
      <c r="B592" s="33"/>
      <c r="C592" s="34"/>
      <c r="D592" s="34"/>
      <c r="E592" s="464"/>
    </row>
    <row r="593" spans="1:8" ht="20.100000000000001" customHeight="1">
      <c r="A593" s="464"/>
      <c r="B593" s="33"/>
      <c r="C593" s="34"/>
      <c r="D593" s="34"/>
      <c r="E593" s="464"/>
    </row>
    <row r="594" spans="1:8" ht="20.100000000000001" customHeight="1">
      <c r="A594" s="464"/>
      <c r="B594" s="33"/>
      <c r="C594" s="34"/>
      <c r="D594" s="34"/>
      <c r="E594" s="464"/>
    </row>
    <row r="595" spans="1:8" ht="20.100000000000001" customHeight="1">
      <c r="A595" s="464"/>
      <c r="B595" s="33"/>
      <c r="C595" s="34"/>
      <c r="D595" s="34"/>
      <c r="E595" s="464"/>
    </row>
    <row r="596" spans="1:8" ht="20.100000000000001" customHeight="1">
      <c r="A596" s="464"/>
      <c r="B596" s="33"/>
      <c r="C596" s="34"/>
      <c r="D596" s="34"/>
      <c r="E596" s="464"/>
    </row>
    <row r="597" spans="1:8" ht="20.100000000000001" customHeight="1">
      <c r="A597" s="464"/>
      <c r="B597" s="33"/>
      <c r="C597" s="34"/>
      <c r="D597" s="34"/>
      <c r="E597" s="464"/>
    </row>
    <row r="598" spans="1:8" ht="20.100000000000001" customHeight="1">
      <c r="A598" s="464"/>
      <c r="B598" s="33"/>
      <c r="C598" s="34"/>
      <c r="D598" s="34"/>
      <c r="E598" s="464"/>
    </row>
    <row r="599" spans="1:8" ht="20.100000000000001" customHeight="1">
      <c r="A599" s="464"/>
      <c r="B599" s="33"/>
      <c r="C599" s="34"/>
      <c r="D599" s="34"/>
      <c r="E599" s="464"/>
    </row>
    <row r="600" spans="1:8" ht="20.100000000000001" customHeight="1">
      <c r="A600" s="464"/>
      <c r="B600" s="33"/>
      <c r="C600" s="34"/>
      <c r="D600" s="34"/>
      <c r="E600" s="464"/>
    </row>
    <row r="601" spans="1:8" s="15" customFormat="1" ht="54.95" customHeight="1">
      <c r="A601" s="704" t="s">
        <v>1752</v>
      </c>
      <c r="B601" s="691"/>
      <c r="C601" s="705"/>
      <c r="D601" s="705"/>
      <c r="E601" s="705"/>
      <c r="F601" s="705"/>
      <c r="G601" s="705"/>
    </row>
    <row r="602" spans="1:8" s="10" customFormat="1" ht="24.95" customHeight="1">
      <c r="A602" s="741" t="s">
        <v>1826</v>
      </c>
      <c r="B602" s="731"/>
      <c r="C602" s="731"/>
      <c r="D602" s="731"/>
      <c r="E602" s="731"/>
      <c r="F602" s="731"/>
      <c r="G602" s="731"/>
    </row>
    <row r="603" spans="1:8" s="10" customFormat="1" ht="35.1" customHeight="1">
      <c r="A603" s="745" t="s">
        <v>2510</v>
      </c>
      <c r="B603" s="745"/>
      <c r="C603" s="745"/>
      <c r="D603" s="745"/>
      <c r="E603" s="745"/>
      <c r="F603" s="745"/>
      <c r="G603" s="745"/>
    </row>
    <row r="604" spans="1:8" ht="15" customHeight="1">
      <c r="A604" s="6"/>
      <c r="B604" s="6"/>
      <c r="C604" s="6"/>
      <c r="D604" s="6"/>
      <c r="E604" s="6"/>
      <c r="F604" s="23"/>
      <c r="G604" s="202" t="s">
        <v>2507</v>
      </c>
      <c r="H604" s="4" t="s">
        <v>2511</v>
      </c>
    </row>
    <row r="605" spans="1:8" s="8" customFormat="1" ht="24.95" customHeight="1">
      <c r="A605" s="195" t="s">
        <v>20</v>
      </c>
      <c r="B605" s="418" t="s">
        <v>5</v>
      </c>
      <c r="C605" s="694" t="s">
        <v>23</v>
      </c>
      <c r="D605" s="695"/>
      <c r="E605" s="195" t="s">
        <v>24</v>
      </c>
      <c r="F605" s="195" t="s">
        <v>25</v>
      </c>
      <c r="G605" s="195" t="s">
        <v>26</v>
      </c>
    </row>
    <row r="606" spans="1:8" s="8" customFormat="1" ht="20.100000000000001" customHeight="1">
      <c r="A606" s="195"/>
      <c r="B606" s="742" t="s">
        <v>2</v>
      </c>
      <c r="C606" s="743"/>
      <c r="D606" s="424">
        <f>A640</f>
        <v>34</v>
      </c>
      <c r="E606" s="42"/>
      <c r="F606" s="42"/>
      <c r="G606" s="196"/>
    </row>
    <row r="607" spans="1:8" s="10" customFormat="1" ht="17.100000000000001" customHeight="1">
      <c r="A607" s="43">
        <v>1</v>
      </c>
      <c r="B607" s="49" t="s">
        <v>1843</v>
      </c>
      <c r="C607" s="231" t="s">
        <v>1841</v>
      </c>
      <c r="D607" s="232" t="s">
        <v>168</v>
      </c>
      <c r="E607" s="41" t="s">
        <v>1846</v>
      </c>
      <c r="F607" s="66" t="s">
        <v>1272</v>
      </c>
      <c r="G607" s="293" t="s">
        <v>2165</v>
      </c>
      <c r="H607" s="36" t="s">
        <v>263</v>
      </c>
    </row>
    <row r="608" spans="1:8" s="10" customFormat="1" ht="17.100000000000001" customHeight="1">
      <c r="A608" s="43">
        <v>2</v>
      </c>
      <c r="B608" s="49" t="s">
        <v>1844</v>
      </c>
      <c r="C608" s="231" t="s">
        <v>141</v>
      </c>
      <c r="D608" s="232" t="s">
        <v>1845</v>
      </c>
      <c r="E608" s="41" t="s">
        <v>1846</v>
      </c>
      <c r="F608" s="66" t="s">
        <v>1272</v>
      </c>
      <c r="G608" s="421" t="s">
        <v>1</v>
      </c>
      <c r="H608" s="36" t="s">
        <v>263</v>
      </c>
    </row>
    <row r="609" spans="1:8" s="10" customFormat="1" ht="17.100000000000001" customHeight="1">
      <c r="A609" s="43">
        <v>3</v>
      </c>
      <c r="B609" s="49" t="s">
        <v>1968</v>
      </c>
      <c r="C609" s="231" t="s">
        <v>180</v>
      </c>
      <c r="D609" s="232" t="s">
        <v>70</v>
      </c>
      <c r="E609" s="41" t="s">
        <v>1969</v>
      </c>
      <c r="F609" s="66" t="s">
        <v>928</v>
      </c>
      <c r="G609" s="293" t="s">
        <v>1970</v>
      </c>
      <c r="H609" s="36" t="s">
        <v>285</v>
      </c>
    </row>
    <row r="610" spans="1:8" s="10" customFormat="1" ht="17.100000000000001" customHeight="1">
      <c r="A610" s="43">
        <v>4</v>
      </c>
      <c r="B610" s="49" t="s">
        <v>1827</v>
      </c>
      <c r="C610" s="231" t="s">
        <v>1828</v>
      </c>
      <c r="D610" s="232" t="s">
        <v>82</v>
      </c>
      <c r="E610" s="41" t="s">
        <v>1267</v>
      </c>
      <c r="F610" s="66" t="s">
        <v>1272</v>
      </c>
      <c r="G610" s="293" t="s">
        <v>2165</v>
      </c>
      <c r="H610" s="36" t="s">
        <v>269</v>
      </c>
    </row>
    <row r="611" spans="1:8" s="10" customFormat="1" ht="17.100000000000001" customHeight="1">
      <c r="A611" s="43">
        <v>5</v>
      </c>
      <c r="B611" s="49" t="s">
        <v>1971</v>
      </c>
      <c r="C611" s="231" t="s">
        <v>1972</v>
      </c>
      <c r="D611" s="232" t="s">
        <v>170</v>
      </c>
      <c r="E611" s="41" t="s">
        <v>1974</v>
      </c>
      <c r="F611" s="66" t="s">
        <v>928</v>
      </c>
      <c r="G611" s="293" t="s">
        <v>1975</v>
      </c>
      <c r="H611" s="36" t="s">
        <v>266</v>
      </c>
    </row>
    <row r="612" spans="1:8" s="10" customFormat="1" ht="17.100000000000001" customHeight="1">
      <c r="A612" s="43">
        <v>6</v>
      </c>
      <c r="B612" s="49" t="s">
        <v>1973</v>
      </c>
      <c r="C612" s="231" t="s">
        <v>434</v>
      </c>
      <c r="D612" s="232" t="s">
        <v>127</v>
      </c>
      <c r="E612" s="41" t="s">
        <v>1974</v>
      </c>
      <c r="F612" s="66" t="s">
        <v>928</v>
      </c>
      <c r="G612" s="293" t="s">
        <v>1975</v>
      </c>
      <c r="H612" s="36" t="s">
        <v>266</v>
      </c>
    </row>
    <row r="613" spans="1:8" s="10" customFormat="1" ht="27.95" customHeight="1">
      <c r="A613" s="43">
        <v>7</v>
      </c>
      <c r="B613" s="86" t="s">
        <v>2166</v>
      </c>
      <c r="C613" s="229" t="s">
        <v>2167</v>
      </c>
      <c r="D613" s="230" t="s">
        <v>2168</v>
      </c>
      <c r="E613" s="41" t="s">
        <v>1276</v>
      </c>
      <c r="F613" s="66" t="s">
        <v>1272</v>
      </c>
      <c r="G613" s="293" t="s">
        <v>2169</v>
      </c>
      <c r="H613" s="36" t="s">
        <v>266</v>
      </c>
    </row>
    <row r="614" spans="1:8" s="10" customFormat="1" ht="17.100000000000001" customHeight="1">
      <c r="A614" s="43">
        <v>8</v>
      </c>
      <c r="B614" s="49" t="s">
        <v>1829</v>
      </c>
      <c r="C614" s="231" t="s">
        <v>1830</v>
      </c>
      <c r="D614" s="232" t="s">
        <v>133</v>
      </c>
      <c r="E614" s="41" t="s">
        <v>1836</v>
      </c>
      <c r="F614" s="66" t="s">
        <v>1272</v>
      </c>
      <c r="G614" s="293" t="s">
        <v>2165</v>
      </c>
      <c r="H614" s="36" t="s">
        <v>267</v>
      </c>
    </row>
    <row r="615" spans="1:8" s="10" customFormat="1" ht="17.100000000000001" customHeight="1">
      <c r="A615" s="43">
        <v>9</v>
      </c>
      <c r="B615" s="49" t="s">
        <v>1831</v>
      </c>
      <c r="C615" s="231" t="s">
        <v>381</v>
      </c>
      <c r="D615" s="232" t="s">
        <v>59</v>
      </c>
      <c r="E615" s="41" t="s">
        <v>1836</v>
      </c>
      <c r="F615" s="66" t="s">
        <v>1272</v>
      </c>
      <c r="G615" s="293" t="s">
        <v>2165</v>
      </c>
      <c r="H615" s="36" t="s">
        <v>267</v>
      </c>
    </row>
    <row r="616" spans="1:8" s="10" customFormat="1" ht="17.100000000000001" customHeight="1">
      <c r="A616" s="43">
        <v>10</v>
      </c>
      <c r="B616" s="49" t="s">
        <v>1832</v>
      </c>
      <c r="C616" s="231" t="s">
        <v>1833</v>
      </c>
      <c r="D616" s="232" t="s">
        <v>186</v>
      </c>
      <c r="E616" s="41" t="s">
        <v>1836</v>
      </c>
      <c r="F616" s="66" t="s">
        <v>1272</v>
      </c>
      <c r="G616" s="421" t="s">
        <v>1</v>
      </c>
      <c r="H616" s="36" t="s">
        <v>267</v>
      </c>
    </row>
    <row r="617" spans="1:8" s="10" customFormat="1" ht="17.100000000000001" customHeight="1">
      <c r="A617" s="43">
        <v>11</v>
      </c>
      <c r="B617" s="49" t="s">
        <v>1834</v>
      </c>
      <c r="C617" s="231" t="s">
        <v>1835</v>
      </c>
      <c r="D617" s="232" t="s">
        <v>186</v>
      </c>
      <c r="E617" s="41" t="s">
        <v>1836</v>
      </c>
      <c r="F617" s="66" t="s">
        <v>1272</v>
      </c>
      <c r="G617" s="293" t="s">
        <v>2165</v>
      </c>
      <c r="H617" s="36" t="s">
        <v>267</v>
      </c>
    </row>
    <row r="618" spans="1:8" s="10" customFormat="1" ht="17.100000000000001" customHeight="1">
      <c r="A618" s="43">
        <v>12</v>
      </c>
      <c r="B618" s="49" t="s">
        <v>1976</v>
      </c>
      <c r="C618" s="231" t="s">
        <v>382</v>
      </c>
      <c r="D618" s="232" t="s">
        <v>186</v>
      </c>
      <c r="E618" s="41" t="s">
        <v>913</v>
      </c>
      <c r="F618" s="66" t="s">
        <v>928</v>
      </c>
      <c r="G618" s="293" t="s">
        <v>1977</v>
      </c>
      <c r="H618" s="36" t="s">
        <v>267</v>
      </c>
    </row>
    <row r="619" spans="1:8" s="10" customFormat="1" ht="17.100000000000001" customHeight="1">
      <c r="A619" s="43">
        <v>13</v>
      </c>
      <c r="B619" s="86" t="s">
        <v>1978</v>
      </c>
      <c r="C619" s="229" t="s">
        <v>1530</v>
      </c>
      <c r="D619" s="230" t="s">
        <v>41</v>
      </c>
      <c r="E619" s="92" t="s">
        <v>1979</v>
      </c>
      <c r="F619" s="66" t="s">
        <v>928</v>
      </c>
      <c r="G619" s="293" t="s">
        <v>1980</v>
      </c>
      <c r="H619" s="36" t="s">
        <v>285</v>
      </c>
    </row>
    <row r="620" spans="1:8" s="10" customFormat="1" ht="17.100000000000001" customHeight="1">
      <c r="A620" s="43">
        <v>14</v>
      </c>
      <c r="B620" s="49" t="s">
        <v>1981</v>
      </c>
      <c r="C620" s="82" t="s">
        <v>1982</v>
      </c>
      <c r="D620" s="83" t="s">
        <v>1257</v>
      </c>
      <c r="E620" s="41" t="s">
        <v>1986</v>
      </c>
      <c r="F620" s="66" t="s">
        <v>928</v>
      </c>
      <c r="G620" s="293" t="s">
        <v>1870</v>
      </c>
      <c r="H620" s="36" t="s">
        <v>265</v>
      </c>
    </row>
    <row r="621" spans="1:8" s="10" customFormat="1" ht="17.100000000000001" customHeight="1">
      <c r="A621" s="43">
        <v>15</v>
      </c>
      <c r="B621" s="49" t="s">
        <v>1983</v>
      </c>
      <c r="C621" s="82" t="s">
        <v>1984</v>
      </c>
      <c r="D621" s="83" t="s">
        <v>133</v>
      </c>
      <c r="E621" s="41" t="s">
        <v>1986</v>
      </c>
      <c r="F621" s="66" t="s">
        <v>928</v>
      </c>
      <c r="G621" s="293" t="s">
        <v>1870</v>
      </c>
      <c r="H621" s="36" t="s">
        <v>265</v>
      </c>
    </row>
    <row r="622" spans="1:8" s="10" customFormat="1" ht="17.100000000000001" customHeight="1">
      <c r="A622" s="43">
        <v>16</v>
      </c>
      <c r="B622" s="49" t="s">
        <v>1985</v>
      </c>
      <c r="C622" s="82" t="s">
        <v>180</v>
      </c>
      <c r="D622" s="83" t="s">
        <v>89</v>
      </c>
      <c r="E622" s="41" t="s">
        <v>1986</v>
      </c>
      <c r="F622" s="66" t="s">
        <v>928</v>
      </c>
      <c r="G622" s="293" t="s">
        <v>1870</v>
      </c>
      <c r="H622" s="36" t="s">
        <v>265</v>
      </c>
    </row>
    <row r="623" spans="1:8" s="10" customFormat="1" ht="17.100000000000001" customHeight="1">
      <c r="A623" s="43">
        <v>17</v>
      </c>
      <c r="B623" s="49" t="s">
        <v>1837</v>
      </c>
      <c r="C623" s="82" t="s">
        <v>1838</v>
      </c>
      <c r="D623" s="83" t="s">
        <v>1839</v>
      </c>
      <c r="E623" s="41" t="s">
        <v>1271</v>
      </c>
      <c r="F623" s="66" t="s">
        <v>1272</v>
      </c>
      <c r="G623" s="293" t="s">
        <v>2165</v>
      </c>
      <c r="H623" s="36" t="s">
        <v>269</v>
      </c>
    </row>
    <row r="624" spans="1:8" s="10" customFormat="1" ht="17.100000000000001" customHeight="1">
      <c r="A624" s="43">
        <v>18</v>
      </c>
      <c r="B624" s="49" t="s">
        <v>1840</v>
      </c>
      <c r="C624" s="82" t="s">
        <v>1841</v>
      </c>
      <c r="D624" s="83" t="s">
        <v>13</v>
      </c>
      <c r="E624" s="41" t="s">
        <v>1271</v>
      </c>
      <c r="F624" s="66" t="s">
        <v>1272</v>
      </c>
      <c r="G624" s="421" t="s">
        <v>1</v>
      </c>
      <c r="H624" s="36" t="s">
        <v>269</v>
      </c>
    </row>
    <row r="625" spans="1:8" s="10" customFormat="1" ht="17.100000000000001" customHeight="1">
      <c r="A625" s="43">
        <v>19</v>
      </c>
      <c r="B625" s="49" t="s">
        <v>1842</v>
      </c>
      <c r="C625" s="82" t="s">
        <v>180</v>
      </c>
      <c r="D625" s="83" t="s">
        <v>116</v>
      </c>
      <c r="E625" s="41" t="s">
        <v>1271</v>
      </c>
      <c r="F625" s="66" t="s">
        <v>1272</v>
      </c>
      <c r="G625" s="421" t="s">
        <v>1</v>
      </c>
      <c r="H625" s="36" t="s">
        <v>269</v>
      </c>
    </row>
    <row r="626" spans="1:8" s="10" customFormat="1" ht="17.100000000000001" customHeight="1">
      <c r="A626" s="43">
        <v>20</v>
      </c>
      <c r="B626" s="49" t="s">
        <v>1987</v>
      </c>
      <c r="C626" s="82" t="s">
        <v>1988</v>
      </c>
      <c r="D626" s="83" t="s">
        <v>169</v>
      </c>
      <c r="E626" s="41" t="s">
        <v>910</v>
      </c>
      <c r="F626" s="66" t="s">
        <v>928</v>
      </c>
      <c r="G626" s="293" t="s">
        <v>1992</v>
      </c>
      <c r="H626" s="36" t="s">
        <v>266</v>
      </c>
    </row>
    <row r="627" spans="1:8" s="10" customFormat="1" ht="17.100000000000001" customHeight="1">
      <c r="A627" s="43">
        <v>21</v>
      </c>
      <c r="B627" s="49" t="s">
        <v>1989</v>
      </c>
      <c r="C627" s="82" t="s">
        <v>1990</v>
      </c>
      <c r="D627" s="83" t="s">
        <v>42</v>
      </c>
      <c r="E627" s="41" t="s">
        <v>910</v>
      </c>
      <c r="F627" s="66" t="s">
        <v>928</v>
      </c>
      <c r="G627" s="293" t="s">
        <v>1993</v>
      </c>
      <c r="H627" s="36" t="s">
        <v>266</v>
      </c>
    </row>
    <row r="628" spans="1:8" s="10" customFormat="1" ht="17.100000000000001" customHeight="1">
      <c r="A628" s="43">
        <v>22</v>
      </c>
      <c r="B628" s="49" t="s">
        <v>1991</v>
      </c>
      <c r="C628" s="82" t="s">
        <v>180</v>
      </c>
      <c r="D628" s="83" t="s">
        <v>6</v>
      </c>
      <c r="E628" s="41" t="s">
        <v>910</v>
      </c>
      <c r="F628" s="66" t="s">
        <v>928</v>
      </c>
      <c r="G628" s="293" t="s">
        <v>1994</v>
      </c>
      <c r="H628" s="36" t="s">
        <v>266</v>
      </c>
    </row>
    <row r="629" spans="1:8" s="10" customFormat="1" ht="17.100000000000001" customHeight="1">
      <c r="A629" s="43">
        <v>23</v>
      </c>
      <c r="B629" s="49" t="s">
        <v>1995</v>
      </c>
      <c r="C629" s="82" t="s">
        <v>1996</v>
      </c>
      <c r="D629" s="83" t="s">
        <v>60</v>
      </c>
      <c r="E629" s="41" t="s">
        <v>1997</v>
      </c>
      <c r="F629" s="66" t="s">
        <v>928</v>
      </c>
      <c r="G629" s="293" t="s">
        <v>1912</v>
      </c>
      <c r="H629" s="36" t="s">
        <v>266</v>
      </c>
    </row>
    <row r="630" spans="1:8" s="10" customFormat="1" ht="17.100000000000001" customHeight="1">
      <c r="A630" s="43">
        <v>24</v>
      </c>
      <c r="B630" s="49" t="s">
        <v>1998</v>
      </c>
      <c r="C630" s="82" t="s">
        <v>36</v>
      </c>
      <c r="D630" s="83" t="s">
        <v>1999</v>
      </c>
      <c r="E630" s="41" t="s">
        <v>2002</v>
      </c>
      <c r="F630" s="66" t="s">
        <v>928</v>
      </c>
      <c r="G630" s="293" t="s">
        <v>1963</v>
      </c>
      <c r="H630" s="36" t="s">
        <v>266</v>
      </c>
    </row>
    <row r="631" spans="1:8" s="10" customFormat="1" ht="17.100000000000001" customHeight="1">
      <c r="A631" s="43">
        <v>25</v>
      </c>
      <c r="B631" s="49" t="s">
        <v>2000</v>
      </c>
      <c r="C631" s="82" t="s">
        <v>1828</v>
      </c>
      <c r="D631" s="83" t="s">
        <v>152</v>
      </c>
      <c r="E631" s="41" t="s">
        <v>2002</v>
      </c>
      <c r="F631" s="66" t="s">
        <v>928</v>
      </c>
      <c r="G631" s="293" t="s">
        <v>2004</v>
      </c>
      <c r="H631" s="36" t="s">
        <v>266</v>
      </c>
    </row>
    <row r="632" spans="1:8" s="10" customFormat="1" ht="17.100000000000001" customHeight="1">
      <c r="A632" s="43">
        <v>26</v>
      </c>
      <c r="B632" s="49" t="s">
        <v>2001</v>
      </c>
      <c r="C632" s="82" t="s">
        <v>112</v>
      </c>
      <c r="D632" s="83" t="s">
        <v>8</v>
      </c>
      <c r="E632" s="41" t="s">
        <v>2002</v>
      </c>
      <c r="F632" s="66" t="s">
        <v>928</v>
      </c>
      <c r="G632" s="293" t="s">
        <v>2003</v>
      </c>
      <c r="H632" s="36" t="s">
        <v>266</v>
      </c>
    </row>
    <row r="633" spans="1:8" s="10" customFormat="1" ht="17.100000000000001" customHeight="1">
      <c r="A633" s="43">
        <v>27</v>
      </c>
      <c r="B633" s="86" t="s">
        <v>2005</v>
      </c>
      <c r="C633" s="336" t="s">
        <v>2006</v>
      </c>
      <c r="D633" s="337" t="s">
        <v>1424</v>
      </c>
      <c r="E633" s="92" t="s">
        <v>1254</v>
      </c>
      <c r="F633" s="66" t="s">
        <v>928</v>
      </c>
      <c r="G633" s="293" t="s">
        <v>2012</v>
      </c>
      <c r="H633" s="36" t="s">
        <v>267</v>
      </c>
    </row>
    <row r="634" spans="1:8" s="10" customFormat="1" ht="17.100000000000001" customHeight="1">
      <c r="A634" s="43">
        <v>28</v>
      </c>
      <c r="B634" s="86" t="s">
        <v>2007</v>
      </c>
      <c r="C634" s="336" t="s">
        <v>150</v>
      </c>
      <c r="D634" s="337" t="s">
        <v>166</v>
      </c>
      <c r="E634" s="92" t="s">
        <v>1254</v>
      </c>
      <c r="F634" s="66" t="s">
        <v>928</v>
      </c>
      <c r="G634" s="293" t="s">
        <v>1911</v>
      </c>
      <c r="H634" s="36" t="s">
        <v>267</v>
      </c>
    </row>
    <row r="635" spans="1:8" s="10" customFormat="1" ht="17.100000000000001" customHeight="1">
      <c r="A635" s="43">
        <v>29</v>
      </c>
      <c r="B635" s="86" t="s">
        <v>2008</v>
      </c>
      <c r="C635" s="336" t="s">
        <v>2009</v>
      </c>
      <c r="D635" s="337" t="s">
        <v>50</v>
      </c>
      <c r="E635" s="92" t="s">
        <v>1254</v>
      </c>
      <c r="F635" s="66" t="s">
        <v>928</v>
      </c>
      <c r="G635" s="293" t="s">
        <v>2013</v>
      </c>
      <c r="H635" s="36" t="s">
        <v>267</v>
      </c>
    </row>
    <row r="636" spans="1:8" s="10" customFormat="1" ht="17.100000000000001" customHeight="1">
      <c r="A636" s="43">
        <v>30</v>
      </c>
      <c r="B636" s="86" t="s">
        <v>2010</v>
      </c>
      <c r="C636" s="336" t="s">
        <v>2011</v>
      </c>
      <c r="D636" s="337" t="s">
        <v>140</v>
      </c>
      <c r="E636" s="92" t="s">
        <v>1254</v>
      </c>
      <c r="F636" s="66" t="s">
        <v>928</v>
      </c>
      <c r="G636" s="293" t="s">
        <v>1911</v>
      </c>
      <c r="H636" s="36" t="s">
        <v>267</v>
      </c>
    </row>
    <row r="637" spans="1:8" s="10" customFormat="1" ht="27.95" customHeight="1">
      <c r="A637" s="43">
        <v>31</v>
      </c>
      <c r="B637" s="86" t="s">
        <v>2170</v>
      </c>
      <c r="C637" s="229" t="s">
        <v>2171</v>
      </c>
      <c r="D637" s="230" t="s">
        <v>137</v>
      </c>
      <c r="E637" s="92" t="s">
        <v>2172</v>
      </c>
      <c r="F637" s="66" t="s">
        <v>928</v>
      </c>
      <c r="G637" s="293" t="s">
        <v>2173</v>
      </c>
      <c r="H637" s="36" t="s">
        <v>267</v>
      </c>
    </row>
    <row r="638" spans="1:8" s="10" customFormat="1" ht="27.95" customHeight="1">
      <c r="A638" s="43">
        <v>32</v>
      </c>
      <c r="B638" s="49" t="s">
        <v>2174</v>
      </c>
      <c r="C638" s="231" t="s">
        <v>782</v>
      </c>
      <c r="D638" s="232" t="s">
        <v>6</v>
      </c>
      <c r="E638" s="41" t="s">
        <v>2175</v>
      </c>
      <c r="F638" s="66" t="s">
        <v>1272</v>
      </c>
      <c r="G638" s="293" t="s">
        <v>2176</v>
      </c>
      <c r="H638" s="36" t="s">
        <v>285</v>
      </c>
    </row>
    <row r="639" spans="1:8" s="10" customFormat="1" ht="18" customHeight="1">
      <c r="A639" s="43">
        <v>33</v>
      </c>
      <c r="B639" s="49" t="s">
        <v>2152</v>
      </c>
      <c r="C639" s="231" t="s">
        <v>2153</v>
      </c>
      <c r="D639" s="232" t="s">
        <v>46</v>
      </c>
      <c r="E639" s="41" t="s">
        <v>1153</v>
      </c>
      <c r="F639" s="66" t="s">
        <v>1272</v>
      </c>
      <c r="G639" s="293" t="s">
        <v>2165</v>
      </c>
      <c r="H639" s="36" t="s">
        <v>267</v>
      </c>
    </row>
    <row r="640" spans="1:8" s="10" customFormat="1" ht="18" customHeight="1">
      <c r="A640" s="43">
        <v>34</v>
      </c>
      <c r="B640" s="49" t="s">
        <v>2154</v>
      </c>
      <c r="C640" s="82" t="s">
        <v>2155</v>
      </c>
      <c r="D640" s="83" t="s">
        <v>99</v>
      </c>
      <c r="E640" s="41" t="s">
        <v>1153</v>
      </c>
      <c r="F640" s="66" t="s">
        <v>1272</v>
      </c>
      <c r="G640" s="421" t="s">
        <v>1</v>
      </c>
      <c r="H640" s="36" t="s">
        <v>267</v>
      </c>
    </row>
    <row r="641" spans="1:8" s="105" customFormat="1" ht="24.95" customHeight="1">
      <c r="A641" s="43"/>
      <c r="B641" s="739" t="s">
        <v>3</v>
      </c>
      <c r="C641" s="740"/>
      <c r="D641" s="121">
        <f>A657</f>
        <v>16</v>
      </c>
      <c r="E641" s="188"/>
      <c r="F641" s="66"/>
      <c r="G641" s="52"/>
      <c r="H641" s="183"/>
    </row>
    <row r="642" spans="1:8" s="10" customFormat="1" ht="20.100000000000001" customHeight="1">
      <c r="A642" s="43">
        <v>1</v>
      </c>
      <c r="B642" s="49" t="s">
        <v>2127</v>
      </c>
      <c r="C642" s="231" t="s">
        <v>2128</v>
      </c>
      <c r="D642" s="232" t="s">
        <v>133</v>
      </c>
      <c r="E642" s="41" t="s">
        <v>2129</v>
      </c>
      <c r="F642" s="66" t="s">
        <v>2016</v>
      </c>
      <c r="G642" s="421"/>
      <c r="H642" s="36" t="s">
        <v>273</v>
      </c>
    </row>
    <row r="643" spans="1:8" s="10" customFormat="1" ht="20.100000000000001" customHeight="1">
      <c r="A643" s="43">
        <v>2</v>
      </c>
      <c r="B643" s="49" t="s">
        <v>2130</v>
      </c>
      <c r="C643" s="231" t="s">
        <v>68</v>
      </c>
      <c r="D643" s="232" t="s">
        <v>147</v>
      </c>
      <c r="E643" s="41" t="s">
        <v>2129</v>
      </c>
      <c r="F643" s="66" t="s">
        <v>2016</v>
      </c>
      <c r="G643" s="421"/>
      <c r="H643" s="36" t="s">
        <v>273</v>
      </c>
    </row>
    <row r="644" spans="1:8" s="10" customFormat="1" ht="20.100000000000001" customHeight="1">
      <c r="A644" s="43">
        <v>3</v>
      </c>
      <c r="B644" s="49" t="s">
        <v>2014</v>
      </c>
      <c r="C644" s="231" t="s">
        <v>62</v>
      </c>
      <c r="D644" s="232" t="s">
        <v>152</v>
      </c>
      <c r="E644" s="41" t="s">
        <v>2017</v>
      </c>
      <c r="F644" s="66" t="s">
        <v>1677</v>
      </c>
      <c r="G644" s="421"/>
      <c r="H644" s="36" t="s">
        <v>273</v>
      </c>
    </row>
    <row r="645" spans="1:8" s="10" customFormat="1" ht="20.100000000000001" customHeight="1">
      <c r="A645" s="43">
        <v>4</v>
      </c>
      <c r="B645" s="49" t="s">
        <v>2015</v>
      </c>
      <c r="C645" s="231" t="s">
        <v>162</v>
      </c>
      <c r="D645" s="232" t="s">
        <v>166</v>
      </c>
      <c r="E645" s="41" t="s">
        <v>2017</v>
      </c>
      <c r="F645" s="66" t="s">
        <v>2016</v>
      </c>
      <c r="G645" s="421"/>
      <c r="H645" s="36" t="s">
        <v>273</v>
      </c>
    </row>
    <row r="646" spans="1:8" s="10" customFormat="1" ht="20.100000000000001" customHeight="1">
      <c r="A646" s="43">
        <v>5</v>
      </c>
      <c r="B646" s="49" t="s">
        <v>2157</v>
      </c>
      <c r="C646" s="231" t="s">
        <v>78</v>
      </c>
      <c r="D646" s="232" t="s">
        <v>105</v>
      </c>
      <c r="E646" s="41" t="s">
        <v>2164</v>
      </c>
      <c r="F646" s="66" t="s">
        <v>1439</v>
      </c>
      <c r="G646" s="293"/>
      <c r="H646" s="36" t="s">
        <v>265</v>
      </c>
    </row>
    <row r="647" spans="1:8" s="10" customFormat="1" ht="20.100000000000001" customHeight="1">
      <c r="A647" s="43">
        <v>6</v>
      </c>
      <c r="B647" s="49" t="s">
        <v>2158</v>
      </c>
      <c r="C647" s="231" t="s">
        <v>2159</v>
      </c>
      <c r="D647" s="232" t="s">
        <v>2160</v>
      </c>
      <c r="E647" s="41" t="s">
        <v>2163</v>
      </c>
      <c r="F647" s="66" t="s">
        <v>1439</v>
      </c>
      <c r="G647" s="293"/>
      <c r="H647" s="36" t="s">
        <v>1264</v>
      </c>
    </row>
    <row r="648" spans="1:8" s="10" customFormat="1" ht="20.100000000000001" customHeight="1">
      <c r="A648" s="43">
        <v>7</v>
      </c>
      <c r="B648" s="49" t="s">
        <v>2161</v>
      </c>
      <c r="C648" s="231" t="s">
        <v>2162</v>
      </c>
      <c r="D648" s="232" t="s">
        <v>99</v>
      </c>
      <c r="E648" s="41" t="s">
        <v>2163</v>
      </c>
      <c r="F648" s="66" t="s">
        <v>1439</v>
      </c>
      <c r="G648" s="293"/>
      <c r="H648" s="36" t="s">
        <v>1264</v>
      </c>
    </row>
    <row r="649" spans="1:8" s="10" customFormat="1" ht="20.100000000000001" customHeight="1">
      <c r="A649" s="43">
        <v>8</v>
      </c>
      <c r="B649" s="49" t="s">
        <v>2030</v>
      </c>
      <c r="C649" s="231" t="s">
        <v>384</v>
      </c>
      <c r="D649" s="232" t="s">
        <v>115</v>
      </c>
      <c r="E649" s="41" t="s">
        <v>2039</v>
      </c>
      <c r="F649" s="66" t="s">
        <v>2016</v>
      </c>
      <c r="G649" s="421"/>
      <c r="H649" s="36" t="s">
        <v>266</v>
      </c>
    </row>
    <row r="650" spans="1:8" s="10" customFormat="1" ht="20.100000000000001" customHeight="1">
      <c r="A650" s="43">
        <v>9</v>
      </c>
      <c r="B650" s="49" t="s">
        <v>2031</v>
      </c>
      <c r="C650" s="231" t="s">
        <v>2032</v>
      </c>
      <c r="D650" s="232" t="s">
        <v>107</v>
      </c>
      <c r="E650" s="41" t="s">
        <v>2039</v>
      </c>
      <c r="F650" s="66" t="s">
        <v>2016</v>
      </c>
      <c r="G650" s="421"/>
      <c r="H650" s="36" t="s">
        <v>266</v>
      </c>
    </row>
    <row r="651" spans="1:8" s="10" customFormat="1" ht="20.100000000000001" customHeight="1">
      <c r="A651" s="43">
        <v>10</v>
      </c>
      <c r="B651" s="49" t="s">
        <v>2033</v>
      </c>
      <c r="C651" s="231" t="s">
        <v>2034</v>
      </c>
      <c r="D651" s="232" t="s">
        <v>184</v>
      </c>
      <c r="E651" s="41" t="s">
        <v>2039</v>
      </c>
      <c r="F651" s="66" t="s">
        <v>2016</v>
      </c>
      <c r="G651" s="293"/>
      <c r="H651" s="36" t="s">
        <v>266</v>
      </c>
    </row>
    <row r="652" spans="1:8" s="10" customFormat="1" ht="20.100000000000001" customHeight="1">
      <c r="A652" s="43">
        <v>11</v>
      </c>
      <c r="B652" s="49" t="s">
        <v>2035</v>
      </c>
      <c r="C652" s="231" t="s">
        <v>2036</v>
      </c>
      <c r="D652" s="232" t="s">
        <v>147</v>
      </c>
      <c r="E652" s="41" t="s">
        <v>2039</v>
      </c>
      <c r="F652" s="66" t="s">
        <v>2016</v>
      </c>
      <c r="G652" s="293"/>
      <c r="H652" s="36" t="s">
        <v>266</v>
      </c>
    </row>
    <row r="653" spans="1:8" s="10" customFormat="1" ht="20.100000000000001" customHeight="1">
      <c r="A653" s="43">
        <v>12</v>
      </c>
      <c r="B653" s="49" t="s">
        <v>2037</v>
      </c>
      <c r="C653" s="231" t="s">
        <v>2038</v>
      </c>
      <c r="D653" s="232" t="s">
        <v>144</v>
      </c>
      <c r="E653" s="41" t="s">
        <v>2039</v>
      </c>
      <c r="F653" s="66" t="s">
        <v>2016</v>
      </c>
      <c r="G653" s="293"/>
      <c r="H653" s="36" t="s">
        <v>266</v>
      </c>
    </row>
    <row r="654" spans="1:8" s="10" customFormat="1" ht="20.100000000000001" customHeight="1">
      <c r="A654" s="43">
        <v>13</v>
      </c>
      <c r="B654" s="49" t="s">
        <v>2018</v>
      </c>
      <c r="C654" s="231" t="s">
        <v>130</v>
      </c>
      <c r="D654" s="232" t="s">
        <v>147</v>
      </c>
      <c r="E654" s="41" t="s">
        <v>2019</v>
      </c>
      <c r="F654" s="66" t="s">
        <v>2020</v>
      </c>
      <c r="G654" s="421"/>
      <c r="H654" s="36" t="s">
        <v>266</v>
      </c>
    </row>
    <row r="655" spans="1:8" s="10" customFormat="1" ht="20.100000000000001" customHeight="1">
      <c r="A655" s="43">
        <v>14</v>
      </c>
      <c r="B655" s="49" t="s">
        <v>2021</v>
      </c>
      <c r="C655" s="231" t="s">
        <v>110</v>
      </c>
      <c r="D655" s="232" t="s">
        <v>152</v>
      </c>
      <c r="E655" s="41" t="s">
        <v>2026</v>
      </c>
      <c r="F655" s="66" t="s">
        <v>2016</v>
      </c>
      <c r="G655" s="293" t="s">
        <v>2027</v>
      </c>
      <c r="H655" s="36" t="s">
        <v>267</v>
      </c>
    </row>
    <row r="656" spans="1:8" s="10" customFormat="1" ht="20.100000000000001" customHeight="1">
      <c r="A656" s="43">
        <v>15</v>
      </c>
      <c r="B656" s="49" t="s">
        <v>2022</v>
      </c>
      <c r="C656" s="231" t="s">
        <v>2023</v>
      </c>
      <c r="D656" s="232" t="s">
        <v>153</v>
      </c>
      <c r="E656" s="41" t="s">
        <v>2026</v>
      </c>
      <c r="F656" s="66" t="s">
        <v>2016</v>
      </c>
      <c r="G656" s="293" t="s">
        <v>2028</v>
      </c>
      <c r="H656" s="36" t="s">
        <v>267</v>
      </c>
    </row>
    <row r="657" spans="1:8" s="10" customFormat="1" ht="20.100000000000001" customHeight="1">
      <c r="A657" s="43">
        <v>16</v>
      </c>
      <c r="B657" s="49" t="s">
        <v>2024</v>
      </c>
      <c r="C657" s="231" t="s">
        <v>2025</v>
      </c>
      <c r="D657" s="232" t="s">
        <v>142</v>
      </c>
      <c r="E657" s="41" t="s">
        <v>2026</v>
      </c>
      <c r="F657" s="66" t="s">
        <v>2016</v>
      </c>
      <c r="G657" s="421" t="s">
        <v>1</v>
      </c>
      <c r="H657" s="36" t="s">
        <v>267</v>
      </c>
    </row>
    <row r="658" spans="1:8" s="10" customFormat="1" ht="24.95" customHeight="1">
      <c r="A658" s="699" t="s">
        <v>28</v>
      </c>
      <c r="B658" s="700"/>
      <c r="C658" s="700"/>
      <c r="D658" s="182">
        <f>SUM(D606,D641)</f>
        <v>50</v>
      </c>
      <c r="E658" s="420" t="s">
        <v>231</v>
      </c>
      <c r="F658" s="701"/>
      <c r="G658" s="702"/>
    </row>
    <row r="659" spans="1:8" ht="24.95" customHeight="1">
      <c r="A659" s="419"/>
      <c r="B659" s="27"/>
      <c r="C659" s="28"/>
      <c r="D659" s="176"/>
      <c r="E659" s="87" t="s">
        <v>85</v>
      </c>
      <c r="F659" s="88"/>
      <c r="G659" s="238"/>
    </row>
    <row r="660" spans="1:8" ht="20.100000000000001" customHeight="1">
      <c r="A660" s="419"/>
      <c r="B660" s="33"/>
      <c r="C660" s="34"/>
      <c r="D660" s="34"/>
      <c r="E660" s="419"/>
    </row>
    <row r="661" spans="1:8" ht="20.100000000000001" customHeight="1">
      <c r="A661" s="419"/>
      <c r="B661" s="33"/>
      <c r="C661" s="34"/>
      <c r="D661" s="34"/>
      <c r="E661" s="419"/>
    </row>
    <row r="662" spans="1:8" ht="20.100000000000001" customHeight="1">
      <c r="A662" s="419"/>
      <c r="B662" s="33"/>
      <c r="C662" s="34"/>
      <c r="D662" s="34"/>
      <c r="E662" s="419"/>
    </row>
    <row r="663" spans="1:8" ht="20.100000000000001" customHeight="1">
      <c r="A663" s="419"/>
      <c r="B663" s="33"/>
      <c r="C663" s="34"/>
      <c r="D663" s="34"/>
      <c r="E663" s="419"/>
    </row>
    <row r="664" spans="1:8" ht="20.100000000000001" customHeight="1">
      <c r="A664" s="419"/>
      <c r="B664" s="33"/>
      <c r="C664" s="34"/>
      <c r="D664" s="34"/>
      <c r="E664" s="419"/>
    </row>
    <row r="665" spans="1:8" ht="20.100000000000001" customHeight="1">
      <c r="A665" s="419"/>
      <c r="B665" s="33"/>
      <c r="C665" s="34"/>
      <c r="D665" s="34"/>
      <c r="E665" s="419"/>
    </row>
    <row r="666" spans="1:8" ht="20.100000000000001" customHeight="1">
      <c r="A666" s="419"/>
      <c r="B666" s="33"/>
      <c r="C666" s="34"/>
      <c r="D666" s="34"/>
      <c r="E666" s="419"/>
    </row>
    <row r="667" spans="1:8" ht="20.100000000000001" customHeight="1">
      <c r="A667" s="419"/>
      <c r="B667" s="33"/>
      <c r="C667" s="34"/>
      <c r="D667" s="34"/>
      <c r="E667" s="419"/>
    </row>
    <row r="668" spans="1:8" ht="20.100000000000001" customHeight="1">
      <c r="A668" s="419"/>
      <c r="B668" s="33"/>
      <c r="C668" s="34"/>
      <c r="D668" s="34"/>
      <c r="E668" s="419"/>
    </row>
    <row r="669" spans="1:8" ht="20.100000000000001" customHeight="1">
      <c r="A669" s="419"/>
      <c r="B669" s="33"/>
      <c r="C669" s="34"/>
      <c r="D669" s="34"/>
      <c r="E669" s="419"/>
    </row>
    <row r="670" spans="1:8" ht="20.100000000000001" customHeight="1">
      <c r="A670" s="419"/>
      <c r="B670" s="33"/>
      <c r="C670" s="34"/>
      <c r="D670" s="34"/>
      <c r="E670" s="419"/>
    </row>
    <row r="671" spans="1:8" ht="20.100000000000001" customHeight="1">
      <c r="A671" s="419"/>
      <c r="B671" s="33"/>
      <c r="C671" s="34"/>
      <c r="D671" s="34"/>
      <c r="E671" s="419"/>
    </row>
    <row r="672" spans="1:8" ht="20.100000000000001" customHeight="1">
      <c r="A672" s="419"/>
      <c r="B672" s="33"/>
      <c r="C672" s="34"/>
      <c r="D672" s="34"/>
      <c r="E672" s="419"/>
    </row>
    <row r="673" spans="1:8" ht="20.100000000000001" customHeight="1">
      <c r="A673" s="419"/>
      <c r="B673" s="33"/>
      <c r="C673" s="34"/>
      <c r="D673" s="34"/>
      <c r="E673" s="419"/>
    </row>
    <row r="674" spans="1:8" ht="20.100000000000001" customHeight="1">
      <c r="A674" s="423"/>
      <c r="B674" s="33"/>
      <c r="C674" s="34"/>
      <c r="D674" s="34"/>
      <c r="E674" s="423"/>
    </row>
    <row r="675" spans="1:8" ht="20.100000000000001" customHeight="1">
      <c r="A675" s="423"/>
      <c r="B675" s="33"/>
      <c r="C675" s="34"/>
      <c r="D675" s="34"/>
      <c r="E675" s="423"/>
    </row>
    <row r="676" spans="1:8" ht="20.100000000000001" customHeight="1">
      <c r="A676" s="575"/>
      <c r="B676" s="33"/>
      <c r="C676" s="34"/>
      <c r="D676" s="34"/>
      <c r="E676" s="575"/>
    </row>
    <row r="677" spans="1:8" ht="20.100000000000001" customHeight="1">
      <c r="A677" s="575"/>
      <c r="B677" s="33"/>
      <c r="C677" s="34"/>
      <c r="D677" s="34"/>
      <c r="E677" s="575"/>
    </row>
    <row r="678" spans="1:8" s="15" customFormat="1" ht="54.95" customHeight="1">
      <c r="A678" s="704" t="s">
        <v>1752</v>
      </c>
      <c r="B678" s="691"/>
      <c r="C678" s="705"/>
      <c r="D678" s="705"/>
      <c r="E678" s="705"/>
      <c r="F678" s="705"/>
      <c r="G678" s="705"/>
    </row>
    <row r="679" spans="1:8" s="10" customFormat="1" ht="24.95" customHeight="1">
      <c r="A679" s="741" t="s">
        <v>1766</v>
      </c>
      <c r="B679" s="731"/>
      <c r="C679" s="731"/>
      <c r="D679" s="731"/>
      <c r="E679" s="731"/>
      <c r="F679" s="731"/>
      <c r="G679" s="731"/>
    </row>
    <row r="680" spans="1:8" s="10" customFormat="1" ht="39.950000000000003" customHeight="1">
      <c r="A680" s="745" t="s">
        <v>1774</v>
      </c>
      <c r="B680" s="745"/>
      <c r="C680" s="745"/>
      <c r="D680" s="745"/>
      <c r="E680" s="745"/>
      <c r="F680" s="745"/>
      <c r="G680" s="745"/>
    </row>
    <row r="681" spans="1:8" ht="18" customHeight="1">
      <c r="A681" s="6"/>
      <c r="B681" s="6"/>
      <c r="C681" s="6"/>
      <c r="D681" s="6"/>
      <c r="E681" s="6"/>
      <c r="F681" s="23"/>
      <c r="G681" s="202" t="s">
        <v>1775</v>
      </c>
      <c r="H681" s="88" t="s">
        <v>1776</v>
      </c>
    </row>
    <row r="682" spans="1:8" s="8" customFormat="1" ht="30" customHeight="1">
      <c r="A682" s="195" t="s">
        <v>20</v>
      </c>
      <c r="B682" s="407" t="s">
        <v>5</v>
      </c>
      <c r="C682" s="694" t="s">
        <v>23</v>
      </c>
      <c r="D682" s="695"/>
      <c r="E682" s="195" t="s">
        <v>24</v>
      </c>
      <c r="F682" s="195" t="s">
        <v>25</v>
      </c>
      <c r="G682" s="195" t="s">
        <v>26</v>
      </c>
    </row>
    <row r="683" spans="1:8" s="10" customFormat="1" ht="30" customHeight="1">
      <c r="A683" s="43">
        <v>1</v>
      </c>
      <c r="B683" s="49" t="s">
        <v>1753</v>
      </c>
      <c r="C683" s="82" t="s">
        <v>1754</v>
      </c>
      <c r="D683" s="83" t="s">
        <v>51</v>
      </c>
      <c r="E683" s="41" t="s">
        <v>1763</v>
      </c>
      <c r="F683" s="66" t="s">
        <v>1677</v>
      </c>
      <c r="G683" s="293" t="s">
        <v>1773</v>
      </c>
      <c r="H683" s="36" t="s">
        <v>1264</v>
      </c>
    </row>
    <row r="684" spans="1:8" s="10" customFormat="1" ht="30" customHeight="1">
      <c r="A684" s="43">
        <v>2</v>
      </c>
      <c r="B684" s="49" t="s">
        <v>1755</v>
      </c>
      <c r="C684" s="82" t="s">
        <v>1756</v>
      </c>
      <c r="D684" s="83" t="s">
        <v>1757</v>
      </c>
      <c r="E684" s="41" t="s">
        <v>1763</v>
      </c>
      <c r="F684" s="66" t="s">
        <v>1677</v>
      </c>
      <c r="G684" s="293" t="s">
        <v>1764</v>
      </c>
      <c r="H684" s="36" t="s">
        <v>1264</v>
      </c>
    </row>
    <row r="685" spans="1:8" s="10" customFormat="1" ht="30" customHeight="1">
      <c r="A685" s="43">
        <v>3</v>
      </c>
      <c r="B685" s="49" t="s">
        <v>1758</v>
      </c>
      <c r="C685" s="82" t="s">
        <v>1759</v>
      </c>
      <c r="D685" s="83" t="s">
        <v>131</v>
      </c>
      <c r="E685" s="41" t="s">
        <v>1763</v>
      </c>
      <c r="F685" s="66" t="s">
        <v>1677</v>
      </c>
      <c r="G685" s="293" t="s">
        <v>1764</v>
      </c>
      <c r="H685" s="36" t="s">
        <v>1264</v>
      </c>
    </row>
    <row r="686" spans="1:8" s="10" customFormat="1" ht="30" customHeight="1">
      <c r="A686" s="43">
        <v>4</v>
      </c>
      <c r="B686" s="49" t="s">
        <v>1760</v>
      </c>
      <c r="C686" s="82" t="s">
        <v>1761</v>
      </c>
      <c r="D686" s="83" t="s">
        <v>60</v>
      </c>
      <c r="E686" s="41" t="s">
        <v>1763</v>
      </c>
      <c r="F686" s="66" t="s">
        <v>1677</v>
      </c>
      <c r="G686" s="293" t="s">
        <v>1764</v>
      </c>
      <c r="H686" s="36" t="s">
        <v>1264</v>
      </c>
    </row>
    <row r="687" spans="1:8" s="10" customFormat="1" ht="30" customHeight="1">
      <c r="A687" s="43">
        <v>5</v>
      </c>
      <c r="B687" s="49" t="s">
        <v>1762</v>
      </c>
      <c r="C687" s="82" t="s">
        <v>360</v>
      </c>
      <c r="D687" s="83" t="s">
        <v>77</v>
      </c>
      <c r="E687" s="41" t="s">
        <v>1763</v>
      </c>
      <c r="F687" s="66" t="s">
        <v>1677</v>
      </c>
      <c r="G687" s="291" t="s">
        <v>1765</v>
      </c>
      <c r="H687" s="36" t="s">
        <v>1264</v>
      </c>
    </row>
    <row r="688" spans="1:8" s="10" customFormat="1" ht="30" customHeight="1">
      <c r="A688" s="43">
        <v>6</v>
      </c>
      <c r="B688" s="86" t="s">
        <v>1767</v>
      </c>
      <c r="C688" s="336" t="s">
        <v>1768</v>
      </c>
      <c r="D688" s="337" t="s">
        <v>11</v>
      </c>
      <c r="E688" s="92" t="s">
        <v>1769</v>
      </c>
      <c r="F688" s="66" t="s">
        <v>1677</v>
      </c>
      <c r="G688" s="291" t="s">
        <v>1770</v>
      </c>
      <c r="H688" s="36" t="s">
        <v>1771</v>
      </c>
    </row>
    <row r="689" spans="1:8" s="10" customFormat="1" ht="30" customHeight="1">
      <c r="A689" s="43">
        <v>7</v>
      </c>
      <c r="B689" s="49" t="s">
        <v>1744</v>
      </c>
      <c r="C689" s="231" t="s">
        <v>1745</v>
      </c>
      <c r="D689" s="232" t="s">
        <v>124</v>
      </c>
      <c r="E689" s="41" t="s">
        <v>1392</v>
      </c>
      <c r="F689" s="66" t="s">
        <v>1272</v>
      </c>
      <c r="G689" s="291" t="s">
        <v>1772</v>
      </c>
      <c r="H689" s="36" t="s">
        <v>254</v>
      </c>
    </row>
    <row r="690" spans="1:8" s="10" customFormat="1" ht="30" customHeight="1">
      <c r="A690" s="43">
        <v>8</v>
      </c>
      <c r="B690" s="49" t="s">
        <v>1746</v>
      </c>
      <c r="C690" s="231" t="s">
        <v>1747</v>
      </c>
      <c r="D690" s="232" t="s">
        <v>6</v>
      </c>
      <c r="E690" s="41" t="s">
        <v>1392</v>
      </c>
      <c r="F690" s="66" t="s">
        <v>1272</v>
      </c>
      <c r="G690" s="291" t="s">
        <v>1772</v>
      </c>
      <c r="H690" s="36" t="s">
        <v>254</v>
      </c>
    </row>
    <row r="691" spans="1:8" s="10" customFormat="1" ht="30" customHeight="1">
      <c r="A691" s="699" t="s">
        <v>28</v>
      </c>
      <c r="B691" s="700"/>
      <c r="C691" s="700"/>
      <c r="D691" s="182">
        <f>A690</f>
        <v>8</v>
      </c>
      <c r="E691" s="409" t="s">
        <v>231</v>
      </c>
      <c r="F691" s="701"/>
      <c r="G691" s="702"/>
    </row>
    <row r="692" spans="1:8" ht="30" customHeight="1">
      <c r="A692" s="408"/>
      <c r="B692" s="27"/>
      <c r="C692" s="28"/>
      <c r="D692" s="176"/>
      <c r="E692" s="87" t="s">
        <v>85</v>
      </c>
      <c r="F692" s="88"/>
      <c r="G692" s="238"/>
    </row>
    <row r="693" spans="1:8" ht="20.100000000000001" customHeight="1">
      <c r="A693" s="408"/>
      <c r="B693" s="33"/>
      <c r="C693" s="34"/>
      <c r="D693" s="34"/>
      <c r="E693" s="408"/>
    </row>
    <row r="694" spans="1:8" ht="20.100000000000001" customHeight="1">
      <c r="A694" s="408"/>
      <c r="B694" s="33"/>
      <c r="C694" s="34"/>
      <c r="D694" s="34"/>
      <c r="E694" s="408"/>
    </row>
    <row r="695" spans="1:8" ht="20.100000000000001" customHeight="1">
      <c r="A695" s="408"/>
      <c r="B695" s="33"/>
      <c r="C695" s="34"/>
      <c r="D695" s="34"/>
      <c r="E695" s="408"/>
    </row>
    <row r="696" spans="1:8" ht="20.100000000000001" customHeight="1">
      <c r="A696" s="408"/>
      <c r="B696" s="33"/>
      <c r="C696" s="34"/>
      <c r="D696" s="34"/>
      <c r="E696" s="408"/>
    </row>
    <row r="697" spans="1:8" ht="20.100000000000001" customHeight="1">
      <c r="A697" s="408"/>
      <c r="B697" s="33"/>
      <c r="C697" s="34"/>
      <c r="D697" s="34"/>
      <c r="E697" s="408"/>
    </row>
    <row r="698" spans="1:8" ht="20.100000000000001" customHeight="1">
      <c r="A698" s="408"/>
      <c r="B698" s="33"/>
      <c r="C698" s="34"/>
      <c r="D698" s="34"/>
      <c r="E698" s="408"/>
    </row>
    <row r="699" spans="1:8" ht="20.100000000000001" customHeight="1">
      <c r="A699" s="408"/>
      <c r="B699" s="33"/>
      <c r="C699" s="34"/>
      <c r="D699" s="34"/>
      <c r="E699" s="408"/>
    </row>
    <row r="700" spans="1:8" ht="20.100000000000001" customHeight="1">
      <c r="A700" s="408"/>
      <c r="B700" s="33"/>
      <c r="C700" s="34"/>
      <c r="D700" s="34"/>
      <c r="E700" s="408"/>
    </row>
    <row r="701" spans="1:8" ht="20.100000000000001" customHeight="1">
      <c r="A701" s="408"/>
      <c r="B701" s="33"/>
      <c r="C701" s="34"/>
      <c r="D701" s="34"/>
      <c r="E701" s="408"/>
    </row>
    <row r="702" spans="1:8" ht="20.100000000000001" customHeight="1">
      <c r="A702" s="408"/>
      <c r="B702" s="33"/>
      <c r="C702" s="34"/>
      <c r="D702" s="34"/>
      <c r="E702" s="408"/>
    </row>
    <row r="703" spans="1:8" ht="20.100000000000001" customHeight="1">
      <c r="A703" s="408"/>
      <c r="B703" s="33"/>
      <c r="C703" s="34"/>
      <c r="D703" s="34"/>
      <c r="E703" s="408"/>
    </row>
    <row r="704" spans="1:8" ht="20.100000000000001" customHeight="1">
      <c r="A704" s="408"/>
      <c r="B704" s="33"/>
      <c r="C704" s="34"/>
      <c r="D704" s="34"/>
      <c r="E704" s="408"/>
    </row>
    <row r="705" spans="1:8" ht="20.100000000000001" customHeight="1">
      <c r="A705" s="408"/>
      <c r="B705" s="33"/>
      <c r="C705" s="34"/>
      <c r="D705" s="34"/>
      <c r="E705" s="408"/>
    </row>
    <row r="706" spans="1:8" ht="20.100000000000001" customHeight="1">
      <c r="A706" s="408"/>
      <c r="B706" s="33"/>
      <c r="C706" s="34"/>
      <c r="D706" s="34"/>
      <c r="E706" s="408"/>
    </row>
    <row r="707" spans="1:8" ht="20.100000000000001" customHeight="1">
      <c r="A707" s="408"/>
      <c r="B707" s="33"/>
      <c r="C707" s="34"/>
      <c r="D707" s="34"/>
      <c r="E707" s="408"/>
    </row>
    <row r="708" spans="1:8" s="15" customFormat="1" ht="54.95" customHeight="1">
      <c r="A708" s="704" t="s">
        <v>1710</v>
      </c>
      <c r="B708" s="691"/>
      <c r="C708" s="705"/>
      <c r="D708" s="705"/>
      <c r="E708" s="705"/>
      <c r="F708" s="705"/>
      <c r="G708" s="705"/>
    </row>
    <row r="709" spans="1:8" s="10" customFormat="1" ht="24.95" customHeight="1">
      <c r="A709" s="741" t="s">
        <v>1711</v>
      </c>
      <c r="B709" s="731"/>
      <c r="C709" s="731"/>
      <c r="D709" s="731"/>
      <c r="E709" s="731"/>
      <c r="F709" s="731"/>
      <c r="G709" s="731"/>
    </row>
    <row r="710" spans="1:8" s="10" customFormat="1" ht="39.950000000000003" customHeight="1">
      <c r="A710" s="745" t="s">
        <v>1748</v>
      </c>
      <c r="B710" s="745"/>
      <c r="C710" s="745"/>
      <c r="D710" s="745"/>
      <c r="E710" s="745"/>
      <c r="F710" s="745"/>
      <c r="G710" s="745"/>
    </row>
    <row r="711" spans="1:8" ht="18" customHeight="1">
      <c r="A711" s="6"/>
      <c r="B711" s="6"/>
      <c r="C711" s="6"/>
      <c r="D711" s="6"/>
      <c r="E711" s="6"/>
      <c r="F711" s="23"/>
      <c r="G711" s="202" t="s">
        <v>1749</v>
      </c>
      <c r="H711" s="4" t="s">
        <v>1750</v>
      </c>
    </row>
    <row r="712" spans="1:8" s="8" customFormat="1" ht="30" customHeight="1">
      <c r="A712" s="195" t="s">
        <v>20</v>
      </c>
      <c r="B712" s="384" t="s">
        <v>5</v>
      </c>
      <c r="C712" s="694" t="s">
        <v>23</v>
      </c>
      <c r="D712" s="695"/>
      <c r="E712" s="195" t="s">
        <v>24</v>
      </c>
      <c r="F712" s="195" t="s">
        <v>25</v>
      </c>
      <c r="G712" s="195" t="s">
        <v>26</v>
      </c>
    </row>
    <row r="713" spans="1:8" s="10" customFormat="1" ht="30" customHeight="1">
      <c r="A713" s="43">
        <v>1</v>
      </c>
      <c r="B713" s="49" t="s">
        <v>1712</v>
      </c>
      <c r="C713" s="231" t="s">
        <v>185</v>
      </c>
      <c r="D713" s="232" t="s">
        <v>1713</v>
      </c>
      <c r="E713" s="41" t="s">
        <v>1267</v>
      </c>
      <c r="F713" s="66" t="s">
        <v>928</v>
      </c>
      <c r="G713" s="293" t="s">
        <v>1714</v>
      </c>
      <c r="H713" s="36" t="s">
        <v>269</v>
      </c>
    </row>
    <row r="714" spans="1:8" s="10" customFormat="1" ht="30" customHeight="1">
      <c r="A714" s="43">
        <v>2</v>
      </c>
      <c r="B714" s="49" t="s">
        <v>1717</v>
      </c>
      <c r="C714" s="82" t="s">
        <v>1718</v>
      </c>
      <c r="D714" s="83" t="s">
        <v>152</v>
      </c>
      <c r="E714" s="41" t="s">
        <v>910</v>
      </c>
      <c r="F714" s="66" t="s">
        <v>928</v>
      </c>
      <c r="G714" s="293" t="s">
        <v>1719</v>
      </c>
      <c r="H714" s="36" t="s">
        <v>266</v>
      </c>
    </row>
    <row r="715" spans="1:8" s="10" customFormat="1" ht="30" customHeight="1">
      <c r="A715" s="43">
        <v>3</v>
      </c>
      <c r="B715" s="49" t="s">
        <v>1721</v>
      </c>
      <c r="C715" s="231" t="s">
        <v>1722</v>
      </c>
      <c r="D715" s="232" t="s">
        <v>1723</v>
      </c>
      <c r="E715" s="41" t="s">
        <v>1726</v>
      </c>
      <c r="F715" s="66" t="s">
        <v>1720</v>
      </c>
      <c r="G715" s="573" t="s">
        <v>5134</v>
      </c>
      <c r="H715" s="36" t="s">
        <v>1264</v>
      </c>
    </row>
    <row r="716" spans="1:8" s="10" customFormat="1" ht="30" customHeight="1">
      <c r="A716" s="43">
        <v>4</v>
      </c>
      <c r="B716" s="49" t="s">
        <v>1724</v>
      </c>
      <c r="C716" s="231" t="s">
        <v>1725</v>
      </c>
      <c r="D716" s="232" t="s">
        <v>862</v>
      </c>
      <c r="E716" s="41" t="s">
        <v>1726</v>
      </c>
      <c r="F716" s="66" t="s">
        <v>1720</v>
      </c>
      <c r="G716" s="573" t="s">
        <v>5218</v>
      </c>
      <c r="H716" s="36" t="s">
        <v>1264</v>
      </c>
    </row>
    <row r="717" spans="1:8" s="10" customFormat="1" ht="30" customHeight="1">
      <c r="A717" s="43">
        <v>5</v>
      </c>
      <c r="B717" s="49" t="s">
        <v>1727</v>
      </c>
      <c r="C717" s="231" t="s">
        <v>1728</v>
      </c>
      <c r="D717" s="232" t="s">
        <v>174</v>
      </c>
      <c r="E717" s="41" t="s">
        <v>1152</v>
      </c>
      <c r="F717" s="66" t="s">
        <v>1731</v>
      </c>
      <c r="G717" s="573" t="s">
        <v>5129</v>
      </c>
      <c r="H717" s="36" t="s">
        <v>266</v>
      </c>
    </row>
    <row r="718" spans="1:8" s="10" customFormat="1" ht="30" customHeight="1">
      <c r="A718" s="43">
        <v>6</v>
      </c>
      <c r="B718" s="49" t="s">
        <v>1729</v>
      </c>
      <c r="C718" s="231" t="s">
        <v>1730</v>
      </c>
      <c r="D718" s="232" t="s">
        <v>135</v>
      </c>
      <c r="E718" s="41" t="s">
        <v>1152</v>
      </c>
      <c r="F718" s="66" t="s">
        <v>1731</v>
      </c>
      <c r="G718" s="291" t="s">
        <v>1732</v>
      </c>
      <c r="H718" s="36" t="s">
        <v>266</v>
      </c>
    </row>
    <row r="719" spans="1:8" s="10" customFormat="1" ht="30" customHeight="1">
      <c r="A719" s="699" t="s">
        <v>28</v>
      </c>
      <c r="B719" s="700"/>
      <c r="C719" s="700"/>
      <c r="D719" s="182">
        <f>A718</f>
        <v>6</v>
      </c>
      <c r="E719" s="386" t="s">
        <v>231</v>
      </c>
      <c r="F719" s="701"/>
      <c r="G719" s="702"/>
    </row>
    <row r="720" spans="1:8" ht="30" customHeight="1">
      <c r="A720" s="385"/>
      <c r="B720" s="27"/>
      <c r="C720" s="28"/>
      <c r="D720" s="176"/>
      <c r="E720" s="87" t="s">
        <v>85</v>
      </c>
      <c r="F720" s="88"/>
      <c r="G720" s="238"/>
    </row>
    <row r="721" spans="1:5" ht="20.100000000000001" customHeight="1">
      <c r="A721" s="385"/>
      <c r="B721" s="33"/>
      <c r="C721" s="34"/>
      <c r="D721" s="34"/>
      <c r="E721" s="385"/>
    </row>
    <row r="722" spans="1:5" ht="20.100000000000001" customHeight="1">
      <c r="A722" s="385"/>
      <c r="B722" s="33"/>
      <c r="C722" s="34"/>
      <c r="D722" s="34"/>
      <c r="E722" s="385"/>
    </row>
    <row r="723" spans="1:5" ht="20.100000000000001" customHeight="1">
      <c r="A723" s="385"/>
      <c r="B723" s="33"/>
      <c r="C723" s="34"/>
      <c r="D723" s="34"/>
      <c r="E723" s="385"/>
    </row>
    <row r="724" spans="1:5" ht="20.100000000000001" customHeight="1">
      <c r="A724" s="385"/>
      <c r="B724" s="33"/>
      <c r="C724" s="34"/>
      <c r="D724" s="34"/>
      <c r="E724" s="385"/>
    </row>
    <row r="725" spans="1:5" ht="20.100000000000001" customHeight="1">
      <c r="A725" s="385"/>
      <c r="B725" s="33"/>
      <c r="C725" s="34"/>
      <c r="D725" s="34"/>
      <c r="E725" s="385"/>
    </row>
    <row r="726" spans="1:5" ht="20.100000000000001" customHeight="1">
      <c r="A726" s="385"/>
      <c r="B726" s="33"/>
      <c r="C726" s="34"/>
      <c r="D726" s="34"/>
      <c r="E726" s="385"/>
    </row>
    <row r="727" spans="1:5" ht="20.100000000000001" customHeight="1">
      <c r="A727" s="385"/>
      <c r="B727" s="33"/>
      <c r="C727" s="34"/>
      <c r="D727" s="34"/>
      <c r="E727" s="385"/>
    </row>
    <row r="728" spans="1:5" ht="20.100000000000001" customHeight="1">
      <c r="A728" s="385"/>
      <c r="B728" s="33"/>
      <c r="C728" s="34"/>
      <c r="D728" s="34"/>
      <c r="E728" s="385"/>
    </row>
    <row r="729" spans="1:5" ht="20.100000000000001" customHeight="1">
      <c r="A729" s="385"/>
      <c r="B729" s="33"/>
      <c r="C729" s="34"/>
      <c r="D729" s="34"/>
      <c r="E729" s="385"/>
    </row>
    <row r="730" spans="1:5" ht="20.100000000000001" customHeight="1">
      <c r="A730" s="385"/>
      <c r="B730" s="33"/>
      <c r="C730" s="34"/>
      <c r="D730" s="34"/>
      <c r="E730" s="385"/>
    </row>
    <row r="731" spans="1:5" ht="20.100000000000001" customHeight="1">
      <c r="A731" s="385"/>
      <c r="B731" s="33"/>
      <c r="C731" s="34"/>
      <c r="D731" s="34"/>
      <c r="E731" s="385"/>
    </row>
    <row r="732" spans="1:5" ht="20.100000000000001" customHeight="1">
      <c r="A732" s="385"/>
      <c r="B732" s="33"/>
      <c r="C732" s="34"/>
      <c r="D732" s="34"/>
      <c r="E732" s="385"/>
    </row>
    <row r="733" spans="1:5" ht="20.100000000000001" customHeight="1">
      <c r="A733" s="385"/>
      <c r="B733" s="33"/>
      <c r="C733" s="34"/>
      <c r="D733" s="34"/>
      <c r="E733" s="385"/>
    </row>
    <row r="734" spans="1:5" ht="20.100000000000001" customHeight="1">
      <c r="A734" s="385"/>
      <c r="B734" s="33"/>
      <c r="C734" s="34"/>
      <c r="D734" s="34"/>
      <c r="E734" s="385"/>
    </row>
    <row r="735" spans="1:5" ht="20.100000000000001" customHeight="1">
      <c r="A735" s="385"/>
      <c r="B735" s="33"/>
      <c r="C735" s="34"/>
      <c r="D735" s="34"/>
      <c r="E735" s="385"/>
    </row>
    <row r="736" spans="1:5" ht="20.100000000000001" customHeight="1">
      <c r="A736" s="385"/>
      <c r="B736" s="33"/>
      <c r="C736" s="34"/>
      <c r="D736" s="34"/>
      <c r="E736" s="385"/>
    </row>
    <row r="737" spans="1:8" ht="20.100000000000001" customHeight="1">
      <c r="A737" s="385"/>
      <c r="B737" s="33"/>
      <c r="C737" s="34"/>
      <c r="D737" s="34"/>
      <c r="E737" s="385"/>
    </row>
    <row r="738" spans="1:8" ht="20.100000000000001" customHeight="1">
      <c r="A738" s="385"/>
      <c r="B738" s="33"/>
      <c r="C738" s="34"/>
      <c r="D738" s="34"/>
      <c r="E738" s="385"/>
    </row>
    <row r="739" spans="1:8" s="15" customFormat="1" ht="54.95" customHeight="1">
      <c r="A739" s="704" t="s">
        <v>1345</v>
      </c>
      <c r="B739" s="691"/>
      <c r="C739" s="705"/>
      <c r="D739" s="705"/>
      <c r="E739" s="705"/>
      <c r="F739" s="705"/>
      <c r="G739" s="705"/>
    </row>
    <row r="740" spans="1:8" s="10" customFormat="1" ht="24.95" customHeight="1">
      <c r="A740" s="741" t="s">
        <v>875</v>
      </c>
      <c r="B740" s="731"/>
      <c r="C740" s="731"/>
      <c r="D740" s="731"/>
      <c r="E740" s="731"/>
      <c r="F740" s="731"/>
      <c r="G740" s="731"/>
    </row>
    <row r="741" spans="1:8" s="10" customFormat="1" ht="39.950000000000003" customHeight="1">
      <c r="A741" s="744" t="s">
        <v>1610</v>
      </c>
      <c r="B741" s="744"/>
      <c r="C741" s="744"/>
      <c r="D741" s="744"/>
      <c r="E741" s="744"/>
      <c r="F741" s="744"/>
      <c r="G741" s="744"/>
    </row>
    <row r="742" spans="1:8" ht="18" customHeight="1">
      <c r="A742" s="6"/>
      <c r="B742" s="6"/>
      <c r="C742" s="6"/>
      <c r="D742" s="6"/>
      <c r="E742" s="6"/>
      <c r="F742" s="23"/>
      <c r="G742" s="202" t="s">
        <v>1614</v>
      </c>
    </row>
    <row r="743" spans="1:8" s="8" customFormat="1" ht="30" customHeight="1">
      <c r="A743" s="195" t="s">
        <v>20</v>
      </c>
      <c r="B743" s="342" t="s">
        <v>5</v>
      </c>
      <c r="C743" s="694" t="s">
        <v>23</v>
      </c>
      <c r="D743" s="695"/>
      <c r="E743" s="195" t="s">
        <v>24</v>
      </c>
      <c r="F743" s="195" t="s">
        <v>25</v>
      </c>
      <c r="G743" s="195" t="s">
        <v>26</v>
      </c>
    </row>
    <row r="744" spans="1:8" s="8" customFormat="1" ht="30" customHeight="1">
      <c r="A744" s="195"/>
      <c r="B744" s="742" t="s">
        <v>2</v>
      </c>
      <c r="C744" s="743"/>
      <c r="D744" s="344">
        <f>A749</f>
        <v>5</v>
      </c>
      <c r="E744" s="42"/>
      <c r="F744" s="42"/>
      <c r="G744" s="196" t="s">
        <v>1616</v>
      </c>
    </row>
    <row r="745" spans="1:8" s="10" customFormat="1" ht="30" customHeight="1">
      <c r="A745" s="43">
        <v>1</v>
      </c>
      <c r="B745" s="49" t="s">
        <v>1346</v>
      </c>
      <c r="C745" s="231" t="s">
        <v>1347</v>
      </c>
      <c r="D745" s="232" t="s">
        <v>72</v>
      </c>
      <c r="E745" s="41" t="s">
        <v>1348</v>
      </c>
      <c r="F745" s="66" t="s">
        <v>928</v>
      </c>
      <c r="G745" s="291" t="s">
        <v>1349</v>
      </c>
      <c r="H745" s="36" t="s">
        <v>273</v>
      </c>
    </row>
    <row r="746" spans="1:8" s="10" customFormat="1" ht="30" customHeight="1">
      <c r="A746" s="43">
        <v>2</v>
      </c>
      <c r="B746" s="49" t="s">
        <v>1350</v>
      </c>
      <c r="C746" s="231" t="s">
        <v>1351</v>
      </c>
      <c r="D746" s="232" t="s">
        <v>300</v>
      </c>
      <c r="E746" s="41" t="s">
        <v>1359</v>
      </c>
      <c r="F746" s="66" t="s">
        <v>928</v>
      </c>
      <c r="G746" s="291" t="s">
        <v>1190</v>
      </c>
      <c r="H746" s="36" t="s">
        <v>273</v>
      </c>
    </row>
    <row r="747" spans="1:8" s="10" customFormat="1" ht="30" customHeight="1">
      <c r="A747" s="43">
        <v>3</v>
      </c>
      <c r="B747" s="49" t="s">
        <v>1352</v>
      </c>
      <c r="C747" s="231" t="s">
        <v>1353</v>
      </c>
      <c r="D747" s="232" t="s">
        <v>1354</v>
      </c>
      <c r="E747" s="41" t="s">
        <v>1359</v>
      </c>
      <c r="F747" s="66" t="s">
        <v>928</v>
      </c>
      <c r="G747" s="123" t="s">
        <v>1</v>
      </c>
      <c r="H747" s="36" t="s">
        <v>273</v>
      </c>
    </row>
    <row r="748" spans="1:8" s="10" customFormat="1" ht="30" customHeight="1">
      <c r="A748" s="43">
        <v>4</v>
      </c>
      <c r="B748" s="49" t="s">
        <v>1355</v>
      </c>
      <c r="C748" s="231" t="s">
        <v>1356</v>
      </c>
      <c r="D748" s="232" t="s">
        <v>134</v>
      </c>
      <c r="E748" s="41" t="s">
        <v>1359</v>
      </c>
      <c r="F748" s="66" t="s">
        <v>928</v>
      </c>
      <c r="G748" s="123" t="s">
        <v>1</v>
      </c>
      <c r="H748" s="36" t="s">
        <v>273</v>
      </c>
    </row>
    <row r="749" spans="1:8" s="10" customFormat="1" ht="30" customHeight="1">
      <c r="A749" s="43">
        <v>5</v>
      </c>
      <c r="B749" s="49" t="s">
        <v>1357</v>
      </c>
      <c r="C749" s="231" t="s">
        <v>1358</v>
      </c>
      <c r="D749" s="232" t="s">
        <v>47</v>
      </c>
      <c r="E749" s="41" t="s">
        <v>1359</v>
      </c>
      <c r="F749" s="66" t="s">
        <v>928</v>
      </c>
      <c r="G749" s="123" t="s">
        <v>1</v>
      </c>
      <c r="H749" s="36" t="s">
        <v>273</v>
      </c>
    </row>
    <row r="750" spans="1:8" s="105" customFormat="1" ht="30" customHeight="1">
      <c r="A750" s="43"/>
      <c r="B750" s="739" t="s">
        <v>3</v>
      </c>
      <c r="C750" s="740"/>
      <c r="D750" s="121">
        <f>A754</f>
        <v>4</v>
      </c>
      <c r="E750" s="188"/>
      <c r="F750" s="66"/>
      <c r="G750" s="52"/>
      <c r="H750" s="183"/>
    </row>
    <row r="751" spans="1:8" s="10" customFormat="1" ht="30" customHeight="1">
      <c r="A751" s="43">
        <v>1</v>
      </c>
      <c r="B751" s="49" t="s">
        <v>1598</v>
      </c>
      <c r="C751" s="231" t="s">
        <v>238</v>
      </c>
      <c r="D751" s="232" t="s">
        <v>1599</v>
      </c>
      <c r="E751" s="41" t="s">
        <v>1012</v>
      </c>
      <c r="F751" s="66" t="s">
        <v>1272</v>
      </c>
      <c r="G751" s="291"/>
      <c r="H751" s="36" t="s">
        <v>264</v>
      </c>
    </row>
    <row r="752" spans="1:8" s="10" customFormat="1" ht="30" customHeight="1">
      <c r="A752" s="43">
        <v>2</v>
      </c>
      <c r="B752" s="49" t="s">
        <v>1600</v>
      </c>
      <c r="C752" s="231" t="s">
        <v>1601</v>
      </c>
      <c r="D752" s="232" t="s">
        <v>168</v>
      </c>
      <c r="E752" s="41" t="s">
        <v>1012</v>
      </c>
      <c r="F752" s="66" t="s">
        <v>1272</v>
      </c>
      <c r="G752" s="291"/>
      <c r="H752" s="36" t="s">
        <v>264</v>
      </c>
    </row>
    <row r="753" spans="1:8" s="10" customFormat="1" ht="30" customHeight="1">
      <c r="A753" s="43">
        <v>3</v>
      </c>
      <c r="B753" s="49" t="s">
        <v>1602</v>
      </c>
      <c r="C753" s="231" t="s">
        <v>1603</v>
      </c>
      <c r="D753" s="232" t="s">
        <v>47</v>
      </c>
      <c r="E753" s="41" t="s">
        <v>1012</v>
      </c>
      <c r="F753" s="66" t="s">
        <v>1272</v>
      </c>
      <c r="G753" s="291"/>
      <c r="H753" s="36" t="s">
        <v>264</v>
      </c>
    </row>
    <row r="754" spans="1:8" s="10" customFormat="1" ht="30" customHeight="1">
      <c r="A754" s="43">
        <v>4</v>
      </c>
      <c r="B754" s="49" t="s">
        <v>1604</v>
      </c>
      <c r="C754" s="231" t="s">
        <v>1605</v>
      </c>
      <c r="D754" s="232" t="s">
        <v>917</v>
      </c>
      <c r="E754" s="41" t="s">
        <v>1116</v>
      </c>
      <c r="F754" s="66" t="s">
        <v>1606</v>
      </c>
      <c r="G754" s="573" t="s">
        <v>5215</v>
      </c>
      <c r="H754" s="36" t="s">
        <v>273</v>
      </c>
    </row>
    <row r="755" spans="1:8" s="10" customFormat="1" ht="30" customHeight="1">
      <c r="A755" s="699" t="s">
        <v>28</v>
      </c>
      <c r="B755" s="700"/>
      <c r="C755" s="700"/>
      <c r="D755" s="182">
        <f>SUM(D744,D750)</f>
        <v>9</v>
      </c>
      <c r="E755" s="344" t="s">
        <v>231</v>
      </c>
      <c r="F755" s="701"/>
      <c r="G755" s="702"/>
    </row>
    <row r="756" spans="1:8" ht="30" customHeight="1">
      <c r="A756" s="343"/>
      <c r="B756" s="27"/>
      <c r="C756" s="28"/>
      <c r="D756" s="176"/>
      <c r="E756" s="87" t="s">
        <v>85</v>
      </c>
      <c r="F756" s="88"/>
      <c r="G756" s="238"/>
    </row>
    <row r="757" spans="1:8" ht="20.100000000000001" customHeight="1">
      <c r="A757" s="343"/>
      <c r="B757" s="33"/>
      <c r="C757" s="34"/>
      <c r="D757" s="34"/>
      <c r="E757" s="343"/>
    </row>
    <row r="758" spans="1:8" ht="20.100000000000001" customHeight="1">
      <c r="A758" s="343"/>
      <c r="B758" s="33"/>
      <c r="C758" s="34"/>
      <c r="D758" s="34"/>
      <c r="E758" s="343"/>
    </row>
    <row r="759" spans="1:8" ht="20.100000000000001" customHeight="1">
      <c r="A759" s="343"/>
      <c r="B759" s="33"/>
      <c r="C759" s="34"/>
      <c r="D759" s="34"/>
      <c r="E759" s="343"/>
    </row>
    <row r="760" spans="1:8" ht="20.100000000000001" customHeight="1">
      <c r="A760" s="343"/>
      <c r="B760" s="33"/>
      <c r="C760" s="34"/>
      <c r="D760" s="34"/>
      <c r="E760" s="343"/>
    </row>
    <row r="761" spans="1:8" ht="20.100000000000001" customHeight="1">
      <c r="A761" s="343"/>
      <c r="B761" s="33"/>
      <c r="C761" s="34"/>
      <c r="D761" s="34"/>
      <c r="E761" s="343"/>
    </row>
    <row r="762" spans="1:8" ht="20.100000000000001" customHeight="1">
      <c r="A762" s="343"/>
      <c r="B762" s="33"/>
      <c r="C762" s="34"/>
      <c r="D762" s="34"/>
      <c r="E762" s="343"/>
    </row>
    <row r="763" spans="1:8" ht="20.100000000000001" customHeight="1">
      <c r="A763" s="343"/>
      <c r="B763" s="33"/>
      <c r="C763" s="34"/>
      <c r="D763" s="34"/>
      <c r="E763" s="343"/>
    </row>
    <row r="764" spans="1:8" ht="20.100000000000001" customHeight="1">
      <c r="A764" s="343"/>
      <c r="B764" s="33"/>
      <c r="C764" s="34"/>
      <c r="D764" s="34"/>
      <c r="E764" s="343"/>
    </row>
    <row r="765" spans="1:8" ht="20.100000000000001" customHeight="1">
      <c r="A765" s="343"/>
      <c r="B765" s="33"/>
      <c r="C765" s="34"/>
      <c r="D765" s="34"/>
      <c r="E765" s="343"/>
    </row>
    <row r="766" spans="1:8" ht="20.100000000000001" customHeight="1">
      <c r="A766" s="367"/>
      <c r="B766" s="33"/>
      <c r="C766" s="34"/>
      <c r="D766" s="34"/>
      <c r="E766" s="367"/>
    </row>
    <row r="767" spans="1:8" ht="20.100000000000001" customHeight="1">
      <c r="A767" s="367"/>
      <c r="B767" s="33"/>
      <c r="C767" s="34"/>
      <c r="D767" s="34"/>
      <c r="E767" s="367"/>
    </row>
    <row r="768" spans="1:8" s="15" customFormat="1" ht="45" customHeight="1">
      <c r="A768" s="704" t="s">
        <v>1186</v>
      </c>
      <c r="B768" s="691"/>
      <c r="C768" s="705"/>
      <c r="D768" s="705"/>
      <c r="E768" s="705"/>
      <c r="F768" s="705"/>
      <c r="G768" s="705"/>
    </row>
    <row r="769" spans="1:8" s="10" customFormat="1" ht="21.95" customHeight="1">
      <c r="A769" s="741" t="s">
        <v>875</v>
      </c>
      <c r="B769" s="731"/>
      <c r="C769" s="731"/>
      <c r="D769" s="731"/>
      <c r="E769" s="731"/>
      <c r="F769" s="731"/>
      <c r="G769" s="731"/>
    </row>
    <row r="770" spans="1:8" s="10" customFormat="1" ht="35.1" customHeight="1">
      <c r="A770" s="744" t="s">
        <v>1338</v>
      </c>
      <c r="B770" s="744"/>
      <c r="C770" s="744"/>
      <c r="D770" s="744"/>
      <c r="E770" s="744"/>
      <c r="F770" s="744"/>
      <c r="G770" s="744"/>
    </row>
    <row r="771" spans="1:8" ht="18" customHeight="1">
      <c r="A771" s="6"/>
      <c r="B771" s="6"/>
      <c r="C771" s="6"/>
      <c r="D771" s="6"/>
      <c r="E771" s="6"/>
      <c r="F771" s="23"/>
      <c r="G771" s="202" t="s">
        <v>1335</v>
      </c>
    </row>
    <row r="772" spans="1:8" s="8" customFormat="1" ht="24.95" customHeight="1">
      <c r="A772" s="195" t="s">
        <v>20</v>
      </c>
      <c r="B772" s="310" t="s">
        <v>5</v>
      </c>
      <c r="C772" s="694" t="s">
        <v>23</v>
      </c>
      <c r="D772" s="695"/>
      <c r="E772" s="195" t="s">
        <v>24</v>
      </c>
      <c r="F772" s="195" t="s">
        <v>25</v>
      </c>
      <c r="G772" s="195" t="s">
        <v>26</v>
      </c>
    </row>
    <row r="773" spans="1:8" s="8" customFormat="1" ht="20.100000000000001" customHeight="1">
      <c r="A773" s="195"/>
      <c r="B773" s="742" t="s">
        <v>2</v>
      </c>
      <c r="C773" s="743"/>
      <c r="D773" s="311">
        <f>A787</f>
        <v>14</v>
      </c>
      <c r="E773" s="42"/>
      <c r="F773" s="42"/>
      <c r="G773" s="196" t="s">
        <v>1337</v>
      </c>
    </row>
    <row r="774" spans="1:8" s="10" customFormat="1" ht="20.100000000000001" customHeight="1">
      <c r="A774" s="43">
        <v>1</v>
      </c>
      <c r="B774" s="49" t="s">
        <v>1187</v>
      </c>
      <c r="C774" s="231" t="s">
        <v>432</v>
      </c>
      <c r="D774" s="232" t="s">
        <v>168</v>
      </c>
      <c r="E774" s="41" t="s">
        <v>929</v>
      </c>
      <c r="F774" s="66" t="s">
        <v>928</v>
      </c>
      <c r="G774" s="291" t="s">
        <v>1191</v>
      </c>
      <c r="H774" s="36" t="s">
        <v>285</v>
      </c>
    </row>
    <row r="775" spans="1:8" s="10" customFormat="1" ht="20.100000000000001" customHeight="1">
      <c r="A775" s="43">
        <v>2</v>
      </c>
      <c r="B775" s="49" t="s">
        <v>1188</v>
      </c>
      <c r="C775" s="231" t="s">
        <v>156</v>
      </c>
      <c r="D775" s="232" t="s">
        <v>148</v>
      </c>
      <c r="E775" s="41" t="s">
        <v>929</v>
      </c>
      <c r="F775" s="66" t="s">
        <v>1189</v>
      </c>
      <c r="G775" s="291" t="s">
        <v>1190</v>
      </c>
      <c r="H775" s="36" t="s">
        <v>285</v>
      </c>
    </row>
    <row r="776" spans="1:8" s="10" customFormat="1" ht="20.100000000000001" customHeight="1">
      <c r="A776" s="43">
        <v>3</v>
      </c>
      <c r="B776" s="49" t="s">
        <v>1239</v>
      </c>
      <c r="C776" s="231" t="s">
        <v>1240</v>
      </c>
      <c r="D776" s="232" t="s">
        <v>153</v>
      </c>
      <c r="E776" s="41" t="s">
        <v>1243</v>
      </c>
      <c r="F776" s="66" t="s">
        <v>1244</v>
      </c>
      <c r="G776" s="291" t="s">
        <v>1190</v>
      </c>
      <c r="H776" s="36" t="s">
        <v>265</v>
      </c>
    </row>
    <row r="777" spans="1:8" s="10" customFormat="1" ht="20.100000000000001" customHeight="1">
      <c r="A777" s="43">
        <v>4</v>
      </c>
      <c r="B777" s="49" t="s">
        <v>1241</v>
      </c>
      <c r="C777" s="231" t="s">
        <v>1242</v>
      </c>
      <c r="D777" s="232" t="s">
        <v>170</v>
      </c>
      <c r="E777" s="41" t="s">
        <v>1243</v>
      </c>
      <c r="F777" s="66" t="s">
        <v>1245</v>
      </c>
      <c r="G777" s="291" t="s">
        <v>1246</v>
      </c>
      <c r="H777" s="36" t="s">
        <v>265</v>
      </c>
    </row>
    <row r="778" spans="1:8" s="10" customFormat="1" ht="20.100000000000001" customHeight="1">
      <c r="A778" s="43">
        <v>5</v>
      </c>
      <c r="B778" s="49" t="s">
        <v>1255</v>
      </c>
      <c r="C778" s="231" t="s">
        <v>1256</v>
      </c>
      <c r="D778" s="232" t="s">
        <v>1257</v>
      </c>
      <c r="E778" s="41" t="s">
        <v>1262</v>
      </c>
      <c r="F778" s="66" t="s">
        <v>928</v>
      </c>
      <c r="G778" s="291" t="s">
        <v>1263</v>
      </c>
      <c r="H778" s="36" t="s">
        <v>1264</v>
      </c>
    </row>
    <row r="779" spans="1:8" s="10" customFormat="1" ht="20.100000000000001" customHeight="1">
      <c r="A779" s="43">
        <v>6</v>
      </c>
      <c r="B779" s="49" t="s">
        <v>1258</v>
      </c>
      <c r="C779" s="231" t="s">
        <v>1259</v>
      </c>
      <c r="D779" s="232" t="s">
        <v>1260</v>
      </c>
      <c r="E779" s="41" t="s">
        <v>1262</v>
      </c>
      <c r="F779" s="66" t="s">
        <v>928</v>
      </c>
      <c r="G779" s="123" t="s">
        <v>1</v>
      </c>
      <c r="H779" s="36" t="s">
        <v>1264</v>
      </c>
    </row>
    <row r="780" spans="1:8" s="10" customFormat="1" ht="20.100000000000001" customHeight="1">
      <c r="A780" s="43">
        <v>7</v>
      </c>
      <c r="B780" s="49" t="s">
        <v>1261</v>
      </c>
      <c r="C780" s="231" t="s">
        <v>323</v>
      </c>
      <c r="D780" s="232" t="s">
        <v>79</v>
      </c>
      <c r="E780" s="41" t="s">
        <v>1262</v>
      </c>
      <c r="F780" s="66" t="s">
        <v>928</v>
      </c>
      <c r="G780" s="123" t="s">
        <v>1</v>
      </c>
      <c r="H780" s="36" t="s">
        <v>1264</v>
      </c>
    </row>
    <row r="781" spans="1:8" s="10" customFormat="1" ht="20.100000000000001" customHeight="1">
      <c r="A781" s="43">
        <v>8</v>
      </c>
      <c r="B781" s="49" t="s">
        <v>1265</v>
      </c>
      <c r="C781" s="231" t="s">
        <v>1266</v>
      </c>
      <c r="D781" s="232" t="s">
        <v>132</v>
      </c>
      <c r="E781" s="41" t="s">
        <v>1267</v>
      </c>
      <c r="F781" s="66" t="s">
        <v>846</v>
      </c>
      <c r="G781" s="291" t="s">
        <v>1268</v>
      </c>
      <c r="H781" s="36" t="s">
        <v>269</v>
      </c>
    </row>
    <row r="782" spans="1:8" s="10" customFormat="1" ht="20.100000000000001" customHeight="1">
      <c r="A782" s="43">
        <v>9</v>
      </c>
      <c r="B782" s="86" t="s">
        <v>1274</v>
      </c>
      <c r="C782" s="229" t="s">
        <v>1275</v>
      </c>
      <c r="D782" s="230" t="s">
        <v>152</v>
      </c>
      <c r="E782" s="41" t="s">
        <v>1276</v>
      </c>
      <c r="F782" s="66" t="s">
        <v>1277</v>
      </c>
      <c r="G782" s="291" t="s">
        <v>1278</v>
      </c>
      <c r="H782" s="36" t="s">
        <v>266</v>
      </c>
    </row>
    <row r="783" spans="1:8" s="10" customFormat="1" ht="20.100000000000001" customHeight="1">
      <c r="A783" s="43">
        <v>10</v>
      </c>
      <c r="B783" s="49" t="s">
        <v>1192</v>
      </c>
      <c r="C783" s="231" t="s">
        <v>960</v>
      </c>
      <c r="D783" s="232" t="s">
        <v>134</v>
      </c>
      <c r="E783" s="41" t="s">
        <v>913</v>
      </c>
      <c r="F783" s="66" t="s">
        <v>846</v>
      </c>
      <c r="G783" s="123" t="s">
        <v>1</v>
      </c>
      <c r="H783" s="36" t="s">
        <v>267</v>
      </c>
    </row>
    <row r="784" spans="1:8" s="10" customFormat="1" ht="20.100000000000001" customHeight="1">
      <c r="A784" s="43">
        <v>11</v>
      </c>
      <c r="B784" s="86" t="s">
        <v>1279</v>
      </c>
      <c r="C784" s="229" t="s">
        <v>1280</v>
      </c>
      <c r="D784" s="230" t="s">
        <v>101</v>
      </c>
      <c r="E784" s="92" t="s">
        <v>1281</v>
      </c>
      <c r="F784" s="66" t="s">
        <v>852</v>
      </c>
      <c r="G784" s="291" t="s">
        <v>1282</v>
      </c>
      <c r="H784" s="36" t="s">
        <v>273</v>
      </c>
    </row>
    <row r="785" spans="1:8" s="10" customFormat="1" ht="20.100000000000001" customHeight="1">
      <c r="A785" s="43">
        <v>12</v>
      </c>
      <c r="B785" s="49" t="s">
        <v>1269</v>
      </c>
      <c r="C785" s="82" t="s">
        <v>1270</v>
      </c>
      <c r="D785" s="83" t="s">
        <v>42</v>
      </c>
      <c r="E785" s="41" t="s">
        <v>1271</v>
      </c>
      <c r="F785" s="66" t="s">
        <v>1272</v>
      </c>
      <c r="G785" s="291" t="s">
        <v>1273</v>
      </c>
      <c r="H785" s="36" t="s">
        <v>269</v>
      </c>
    </row>
    <row r="786" spans="1:8" s="10" customFormat="1" ht="20.100000000000001" customHeight="1">
      <c r="A786" s="43">
        <v>13</v>
      </c>
      <c r="B786" s="86" t="s">
        <v>1252</v>
      </c>
      <c r="C786" s="336" t="s">
        <v>1253</v>
      </c>
      <c r="D786" s="337" t="s">
        <v>300</v>
      </c>
      <c r="E786" s="92" t="s">
        <v>1254</v>
      </c>
      <c r="F786" s="66" t="s">
        <v>846</v>
      </c>
      <c r="G786" s="291" t="s">
        <v>1190</v>
      </c>
      <c r="H786" s="36" t="s">
        <v>267</v>
      </c>
    </row>
    <row r="787" spans="1:8" s="10" customFormat="1" ht="20.100000000000001" customHeight="1">
      <c r="A787" s="43">
        <v>14</v>
      </c>
      <c r="B787" s="86" t="s">
        <v>1283</v>
      </c>
      <c r="C787" s="336" t="s">
        <v>1284</v>
      </c>
      <c r="D787" s="337" t="s">
        <v>111</v>
      </c>
      <c r="E787" s="92" t="s">
        <v>1254</v>
      </c>
      <c r="F787" s="66" t="s">
        <v>1285</v>
      </c>
      <c r="G787" s="291" t="s">
        <v>1286</v>
      </c>
      <c r="H787" s="36" t="s">
        <v>267</v>
      </c>
    </row>
    <row r="788" spans="1:8" s="105" customFormat="1" ht="20.100000000000001" customHeight="1">
      <c r="A788" s="43"/>
      <c r="B788" s="739" t="s">
        <v>3</v>
      </c>
      <c r="C788" s="740"/>
      <c r="D788" s="121">
        <f>A795</f>
        <v>7</v>
      </c>
      <c r="E788" s="188"/>
      <c r="F788" s="66"/>
      <c r="G788" s="52"/>
      <c r="H788" s="183"/>
    </row>
    <row r="789" spans="1:8" s="10" customFormat="1" ht="20.100000000000001" customHeight="1">
      <c r="A789" s="43">
        <v>1</v>
      </c>
      <c r="B789" s="49" t="s">
        <v>1193</v>
      </c>
      <c r="C789" s="82" t="s">
        <v>241</v>
      </c>
      <c r="D789" s="83" t="s">
        <v>174</v>
      </c>
      <c r="E789" s="41" t="s">
        <v>916</v>
      </c>
      <c r="F789" s="66" t="s">
        <v>908</v>
      </c>
      <c r="G789" s="291"/>
      <c r="H789" s="36" t="s">
        <v>273</v>
      </c>
    </row>
    <row r="790" spans="1:8" s="10" customFormat="1" ht="20.100000000000001" customHeight="1">
      <c r="A790" s="43">
        <v>2</v>
      </c>
      <c r="B790" s="49" t="s">
        <v>1194</v>
      </c>
      <c r="C790" s="82" t="s">
        <v>918</v>
      </c>
      <c r="D790" s="83" t="s">
        <v>43</v>
      </c>
      <c r="E790" s="41" t="s">
        <v>916</v>
      </c>
      <c r="F790" s="66" t="s">
        <v>908</v>
      </c>
      <c r="G790" s="291"/>
      <c r="H790" s="36" t="s">
        <v>273</v>
      </c>
    </row>
    <row r="791" spans="1:8" s="10" customFormat="1" ht="20.100000000000001" customHeight="1">
      <c r="A791" s="43">
        <v>3</v>
      </c>
      <c r="B791" s="49" t="s">
        <v>1195</v>
      </c>
      <c r="C791" s="82" t="s">
        <v>1196</v>
      </c>
      <c r="D791" s="83" t="s">
        <v>153</v>
      </c>
      <c r="E791" s="41" t="s">
        <v>916</v>
      </c>
      <c r="F791" s="66" t="s">
        <v>908</v>
      </c>
      <c r="G791" s="291"/>
      <c r="H791" s="36" t="s">
        <v>273</v>
      </c>
    </row>
    <row r="792" spans="1:8" s="10" customFormat="1" ht="20.100000000000001" customHeight="1">
      <c r="A792" s="43">
        <v>4</v>
      </c>
      <c r="B792" s="49" t="s">
        <v>1197</v>
      </c>
      <c r="C792" s="82" t="s">
        <v>154</v>
      </c>
      <c r="D792" s="83" t="s">
        <v>89</v>
      </c>
      <c r="E792" s="41" t="s">
        <v>916</v>
      </c>
      <c r="F792" s="66" t="s">
        <v>908</v>
      </c>
      <c r="G792" s="291"/>
      <c r="H792" s="36" t="s">
        <v>273</v>
      </c>
    </row>
    <row r="793" spans="1:8" s="10" customFormat="1" ht="20.100000000000001" customHeight="1">
      <c r="A793" s="43">
        <v>5</v>
      </c>
      <c r="B793" s="49" t="s">
        <v>1198</v>
      </c>
      <c r="C793" s="82" t="s">
        <v>848</v>
      </c>
      <c r="D793" s="83" t="s">
        <v>13</v>
      </c>
      <c r="E793" s="41" t="s">
        <v>916</v>
      </c>
      <c r="F793" s="66" t="s">
        <v>908</v>
      </c>
      <c r="G793" s="291"/>
      <c r="H793" s="36" t="s">
        <v>273</v>
      </c>
    </row>
    <row r="794" spans="1:8" s="10" customFormat="1" ht="20.100000000000001" customHeight="1">
      <c r="A794" s="43">
        <v>6</v>
      </c>
      <c r="B794" s="49" t="s">
        <v>1199</v>
      </c>
      <c r="C794" s="82" t="s">
        <v>1200</v>
      </c>
      <c r="D794" s="83" t="s">
        <v>41</v>
      </c>
      <c r="E794" s="41" t="s">
        <v>916</v>
      </c>
      <c r="F794" s="66" t="s">
        <v>908</v>
      </c>
      <c r="G794" s="291"/>
      <c r="H794" s="36" t="s">
        <v>273</v>
      </c>
    </row>
    <row r="795" spans="1:8" s="10" customFormat="1" ht="20.100000000000001" customHeight="1">
      <c r="A795" s="43">
        <v>7</v>
      </c>
      <c r="B795" s="49" t="s">
        <v>1201</v>
      </c>
      <c r="C795" s="82" t="s">
        <v>362</v>
      </c>
      <c r="D795" s="83" t="s">
        <v>42</v>
      </c>
      <c r="E795" s="41" t="s">
        <v>916</v>
      </c>
      <c r="F795" s="66" t="s">
        <v>908</v>
      </c>
      <c r="G795" s="291"/>
      <c r="H795" s="36" t="s">
        <v>273</v>
      </c>
    </row>
    <row r="796" spans="1:8" s="10" customFormat="1" ht="24.95" customHeight="1">
      <c r="A796" s="699" t="s">
        <v>28</v>
      </c>
      <c r="B796" s="700"/>
      <c r="C796" s="700"/>
      <c r="D796" s="182">
        <f>SUM(D773,D788)</f>
        <v>21</v>
      </c>
      <c r="E796" s="311" t="s">
        <v>231</v>
      </c>
      <c r="F796" s="701"/>
      <c r="G796" s="702"/>
    </row>
    <row r="797" spans="1:8" ht="24.95" customHeight="1">
      <c r="A797" s="309"/>
      <c r="B797" s="27"/>
      <c r="C797" s="28"/>
      <c r="D797" s="176"/>
      <c r="E797" s="87" t="s">
        <v>85</v>
      </c>
      <c r="F797" s="88"/>
      <c r="G797" s="238"/>
    </row>
    <row r="798" spans="1:8" ht="18" customHeight="1">
      <c r="A798" s="309"/>
      <c r="B798" s="33"/>
      <c r="C798" s="34"/>
      <c r="D798" s="34"/>
      <c r="E798" s="309"/>
    </row>
    <row r="799" spans="1:8" ht="18" customHeight="1">
      <c r="A799" s="309"/>
      <c r="B799" s="33"/>
      <c r="C799" s="34"/>
      <c r="D799" s="34"/>
      <c r="E799" s="309"/>
    </row>
    <row r="800" spans="1:8" ht="18" customHeight="1">
      <c r="A800" s="309"/>
      <c r="B800" s="33"/>
      <c r="C800" s="34"/>
      <c r="D800" s="34"/>
      <c r="E800" s="309"/>
    </row>
    <row r="801" spans="1:7" ht="18" customHeight="1">
      <c r="A801" s="332"/>
      <c r="B801" s="33"/>
      <c r="C801" s="34"/>
      <c r="D801" s="34"/>
      <c r="E801" s="332"/>
    </row>
    <row r="802" spans="1:7" ht="18" customHeight="1">
      <c r="A802" s="426"/>
      <c r="B802" s="33"/>
      <c r="C802" s="34"/>
      <c r="D802" s="34"/>
      <c r="E802" s="426"/>
    </row>
    <row r="803" spans="1:7" ht="18" customHeight="1">
      <c r="A803" s="426"/>
      <c r="B803" s="33"/>
      <c r="C803" s="34"/>
      <c r="D803" s="34"/>
      <c r="E803" s="426"/>
    </row>
    <row r="804" spans="1:7" ht="18" customHeight="1">
      <c r="A804" s="426"/>
      <c r="B804" s="33"/>
      <c r="C804" s="34"/>
      <c r="D804" s="34"/>
      <c r="E804" s="426"/>
    </row>
    <row r="805" spans="1:7" s="10" customFormat="1" ht="18" customHeight="1">
      <c r="A805" s="19"/>
      <c r="B805" s="19"/>
      <c r="C805" s="19"/>
      <c r="D805" s="20" t="s">
        <v>106</v>
      </c>
      <c r="E805" s="20" t="s">
        <v>12</v>
      </c>
      <c r="F805" s="35"/>
      <c r="G805" s="35"/>
    </row>
    <row r="806" spans="1:7" ht="20.100000000000001" customHeight="1">
      <c r="A806" s="16"/>
      <c r="B806" s="16"/>
      <c r="C806" s="16" t="s">
        <v>4</v>
      </c>
      <c r="D806" s="16">
        <f>SUM(D807:D808)</f>
        <v>109</v>
      </c>
      <c r="E806" s="46"/>
      <c r="F806" s="46"/>
      <c r="G806" s="16"/>
    </row>
    <row r="807" spans="1:7" ht="18" customHeight="1">
      <c r="A807" s="13"/>
      <c r="B807" s="13"/>
      <c r="C807" s="13" t="s">
        <v>97</v>
      </c>
      <c r="D807" s="13">
        <f>SUM(D571,D606,D691,D719,D744,D773)</f>
        <v>75</v>
      </c>
      <c r="E807" s="13"/>
      <c r="F807" s="13"/>
      <c r="G807" s="13"/>
    </row>
    <row r="808" spans="1:7" ht="18" customHeight="1">
      <c r="A808" s="13"/>
      <c r="B808" s="13"/>
      <c r="C808" s="13" t="s">
        <v>98</v>
      </c>
      <c r="D808" s="13">
        <f>SUM(D580,D641,D750,D788)</f>
        <v>34</v>
      </c>
      <c r="E808" s="13"/>
      <c r="F808" s="13"/>
      <c r="G808" s="13"/>
    </row>
    <row r="824" spans="1:7" ht="18" customHeight="1">
      <c r="A824" s="13"/>
      <c r="B824" s="13"/>
      <c r="C824" s="13"/>
      <c r="D824" s="13"/>
      <c r="E824" s="13"/>
      <c r="F824" s="13"/>
      <c r="G824" s="13"/>
    </row>
    <row r="825" spans="1:7" ht="18" customHeight="1">
      <c r="A825" s="13"/>
      <c r="B825" s="13"/>
      <c r="C825" s="13"/>
      <c r="D825" s="13"/>
      <c r="E825" s="13"/>
      <c r="F825" s="13"/>
      <c r="G825" s="13"/>
    </row>
    <row r="826" spans="1:7" ht="18" customHeight="1">
      <c r="A826" s="13"/>
      <c r="B826" s="13"/>
      <c r="C826" s="13"/>
      <c r="D826" s="13"/>
      <c r="E826" s="13"/>
      <c r="F826" s="13"/>
      <c r="G826" s="13"/>
    </row>
    <row r="827" spans="1:7" ht="18" customHeight="1">
      <c r="A827" s="13"/>
      <c r="B827" s="13"/>
      <c r="C827" s="13"/>
      <c r="D827" s="13"/>
      <c r="E827" s="13"/>
      <c r="F827" s="13"/>
      <c r="G827" s="13"/>
    </row>
    <row r="828" spans="1:7" ht="18" customHeight="1">
      <c r="A828" s="13"/>
      <c r="B828" s="13"/>
      <c r="C828" s="13"/>
      <c r="D828" s="13"/>
      <c r="E828" s="13"/>
      <c r="F828" s="13"/>
      <c r="G828" s="13"/>
    </row>
    <row r="829" spans="1:7" ht="18" customHeight="1">
      <c r="A829" s="13"/>
      <c r="B829" s="13"/>
      <c r="C829" s="13"/>
      <c r="D829" s="13"/>
      <c r="E829" s="13"/>
      <c r="F829" s="13"/>
      <c r="G829" s="13"/>
    </row>
    <row r="830" spans="1:7" ht="18" customHeight="1">
      <c r="A830" s="13"/>
      <c r="B830" s="13"/>
      <c r="C830" s="13"/>
      <c r="D830" s="13"/>
      <c r="E830" s="13"/>
      <c r="F830" s="13"/>
      <c r="G830" s="13"/>
    </row>
    <row r="831" spans="1:7" ht="18" customHeight="1">
      <c r="A831" s="13"/>
      <c r="B831" s="13"/>
      <c r="C831" s="13"/>
      <c r="D831" s="13"/>
      <c r="E831" s="13"/>
      <c r="F831" s="13"/>
      <c r="G831" s="13"/>
    </row>
    <row r="832" spans="1:7" ht="18" customHeight="1">
      <c r="A832" s="13"/>
      <c r="B832" s="13"/>
      <c r="C832" s="13"/>
      <c r="D832" s="13"/>
      <c r="E832" s="13"/>
      <c r="F832" s="13"/>
      <c r="G832" s="13"/>
    </row>
    <row r="833" spans="1:7" ht="18" customHeight="1">
      <c r="A833" s="13"/>
      <c r="B833" s="13"/>
      <c r="C833" s="13"/>
      <c r="D833" s="13"/>
      <c r="E833" s="13"/>
      <c r="F833" s="13"/>
      <c r="G833" s="13"/>
    </row>
    <row r="834" spans="1:7" ht="18" customHeight="1">
      <c r="A834" s="16"/>
      <c r="B834" s="16"/>
      <c r="C834" s="16"/>
      <c r="D834" s="16"/>
      <c r="F834" s="16"/>
      <c r="G834" s="16"/>
    </row>
    <row r="835" spans="1:7" ht="18" customHeight="1">
      <c r="A835" s="16"/>
      <c r="B835" s="16"/>
      <c r="C835" s="16"/>
      <c r="D835" s="16"/>
      <c r="F835" s="16"/>
      <c r="G835" s="16"/>
    </row>
    <row r="836" spans="1:7" ht="18" customHeight="1">
      <c r="A836" s="16"/>
      <c r="B836" s="16"/>
      <c r="C836" s="16"/>
      <c r="D836" s="16"/>
      <c r="F836" s="16"/>
      <c r="G836" s="16"/>
    </row>
    <row r="837" spans="1:7" ht="18" customHeight="1">
      <c r="A837" s="16"/>
      <c r="B837" s="16"/>
      <c r="C837" s="16"/>
      <c r="D837" s="16"/>
      <c r="F837" s="16"/>
      <c r="G837" s="16"/>
    </row>
    <row r="838" spans="1:7" ht="18" customHeight="1">
      <c r="A838" s="16"/>
      <c r="B838" s="16"/>
      <c r="C838" s="16"/>
      <c r="D838" s="16"/>
      <c r="F838" s="16"/>
      <c r="G838" s="16"/>
    </row>
    <row r="839" spans="1:7" ht="18" customHeight="1">
      <c r="A839" s="16"/>
      <c r="B839" s="16"/>
      <c r="C839" s="16"/>
      <c r="D839" s="16"/>
      <c r="F839" s="16"/>
      <c r="G839" s="16"/>
    </row>
    <row r="840" spans="1:7" ht="18" customHeight="1">
      <c r="A840" s="16"/>
      <c r="B840" s="16"/>
      <c r="C840" s="16"/>
      <c r="D840" s="16"/>
      <c r="F840" s="16"/>
      <c r="G840" s="16"/>
    </row>
    <row r="841" spans="1:7" ht="18" customHeight="1">
      <c r="A841" s="16"/>
      <c r="B841" s="16"/>
      <c r="C841" s="16"/>
      <c r="D841" s="16"/>
      <c r="F841" s="16"/>
      <c r="G841" s="16"/>
    </row>
    <row r="842" spans="1:7" ht="18" customHeight="1">
      <c r="A842" s="16"/>
      <c r="B842" s="16"/>
      <c r="C842" s="16"/>
      <c r="D842" s="16"/>
      <c r="F842" s="16"/>
      <c r="G842" s="16"/>
    </row>
    <row r="843" spans="1:7" ht="18" customHeight="1">
      <c r="A843" s="16"/>
      <c r="B843" s="16"/>
      <c r="C843" s="16"/>
      <c r="D843" s="16"/>
      <c r="F843" s="16"/>
      <c r="G843" s="16"/>
    </row>
    <row r="844" spans="1:7" ht="18" customHeight="1">
      <c r="A844" s="16"/>
      <c r="B844" s="16"/>
      <c r="C844" s="16"/>
      <c r="D844" s="16"/>
      <c r="F844" s="16"/>
      <c r="G844" s="16"/>
    </row>
    <row r="845" spans="1:7" ht="18" customHeight="1">
      <c r="A845" s="13"/>
      <c r="B845" s="13"/>
      <c r="C845" s="13"/>
      <c r="D845" s="13"/>
      <c r="E845" s="13"/>
      <c r="F845" s="13"/>
      <c r="G845" s="13"/>
    </row>
    <row r="846" spans="1:7" ht="18" customHeight="1">
      <c r="A846" s="13"/>
      <c r="B846" s="13"/>
      <c r="C846" s="13"/>
      <c r="D846" s="13"/>
      <c r="E846" s="13"/>
      <c r="F846" s="13"/>
      <c r="G846" s="13"/>
    </row>
    <row r="847" spans="1:7" ht="18" customHeight="1">
      <c r="A847" s="13"/>
      <c r="B847" s="13"/>
      <c r="C847" s="13"/>
      <c r="D847" s="13"/>
      <c r="E847" s="13"/>
      <c r="F847" s="13"/>
      <c r="G847" s="13"/>
    </row>
    <row r="848" spans="1:7" ht="18" customHeight="1">
      <c r="A848" s="13"/>
      <c r="B848" s="13"/>
      <c r="C848" s="13"/>
      <c r="D848" s="13"/>
      <c r="E848" s="13"/>
      <c r="F848" s="13"/>
      <c r="G848" s="13"/>
    </row>
    <row r="849" spans="1:7" ht="18" customHeight="1">
      <c r="A849" s="13"/>
      <c r="B849" s="13"/>
      <c r="C849" s="13"/>
      <c r="D849" s="13"/>
      <c r="E849" s="13"/>
      <c r="F849" s="13"/>
      <c r="G849" s="13"/>
    </row>
    <row r="850" spans="1:7" ht="18" customHeight="1">
      <c r="A850" s="16"/>
      <c r="B850" s="16"/>
      <c r="C850" s="16"/>
      <c r="D850" s="16"/>
      <c r="F850" s="16"/>
      <c r="G850" s="16"/>
    </row>
    <row r="851" spans="1:7" ht="18" customHeight="1">
      <c r="A851" s="16"/>
      <c r="B851" s="16"/>
      <c r="C851" s="16"/>
      <c r="D851" s="16"/>
      <c r="F851" s="16"/>
      <c r="G851" s="16"/>
    </row>
    <row r="852" spans="1:7" ht="18" customHeight="1"/>
    <row r="853" spans="1:7" ht="18" customHeight="1"/>
    <row r="854" spans="1:7" ht="18" customHeight="1"/>
    <row r="855" spans="1:7" ht="18" customHeight="1"/>
    <row r="856" spans="1:7" ht="18" customHeight="1"/>
    <row r="857" spans="1:7" ht="18" customHeight="1"/>
    <row r="858" spans="1:7" ht="18" customHeight="1"/>
    <row r="859" spans="1:7" ht="18" customHeight="1"/>
    <row r="860" spans="1:7" ht="18" customHeight="1"/>
    <row r="861" spans="1:7" ht="18" customHeight="1"/>
    <row r="862" spans="1:7" ht="18" customHeight="1"/>
    <row r="863" spans="1:7" ht="18" customHeight="1"/>
    <row r="864" spans="1:7" ht="18" customHeight="1"/>
    <row r="865" ht="18" customHeight="1"/>
    <row r="866" ht="18" customHeight="1"/>
    <row r="867" ht="18" customHeight="1"/>
    <row r="868" ht="18" customHeight="1"/>
    <row r="869" ht="18" customHeight="1"/>
    <row r="870" ht="18" customHeight="1"/>
    <row r="871" ht="18" customHeight="1"/>
    <row r="872" ht="18" customHeight="1"/>
    <row r="873" ht="18" customHeight="1"/>
    <row r="874" ht="18" customHeight="1"/>
  </sheetData>
  <sortState ref="A111:I112">
    <sortCondition ref="A111"/>
  </sortState>
  <mergeCells count="90">
    <mergeCell ref="A588:C588"/>
    <mergeCell ref="F588:G588"/>
    <mergeCell ref="A566:G566"/>
    <mergeCell ref="A567:G567"/>
    <mergeCell ref="A568:G568"/>
    <mergeCell ref="C570:D570"/>
    <mergeCell ref="B571:C571"/>
    <mergeCell ref="B580:C580"/>
    <mergeCell ref="A601:G601"/>
    <mergeCell ref="A602:G602"/>
    <mergeCell ref="A603:G603"/>
    <mergeCell ref="C605:D605"/>
    <mergeCell ref="A658:C658"/>
    <mergeCell ref="F658:G658"/>
    <mergeCell ref="B606:C606"/>
    <mergeCell ref="B641:C641"/>
    <mergeCell ref="A678:G678"/>
    <mergeCell ref="A679:G679"/>
    <mergeCell ref="A680:G680"/>
    <mergeCell ref="C682:D682"/>
    <mergeCell ref="A691:C691"/>
    <mergeCell ref="F691:G691"/>
    <mergeCell ref="A719:C719"/>
    <mergeCell ref="F719:G719"/>
    <mergeCell ref="A708:G708"/>
    <mergeCell ref="A709:G709"/>
    <mergeCell ref="A710:G710"/>
    <mergeCell ref="C712:D712"/>
    <mergeCell ref="B750:C750"/>
    <mergeCell ref="A755:C755"/>
    <mergeCell ref="F755:G755"/>
    <mergeCell ref="A739:G739"/>
    <mergeCell ref="A740:G740"/>
    <mergeCell ref="A741:G741"/>
    <mergeCell ref="C743:D743"/>
    <mergeCell ref="B744:C744"/>
    <mergeCell ref="B788:C788"/>
    <mergeCell ref="A796:C796"/>
    <mergeCell ref="F796:G796"/>
    <mergeCell ref="A768:G768"/>
    <mergeCell ref="A769:G769"/>
    <mergeCell ref="A770:G770"/>
    <mergeCell ref="C772:D772"/>
    <mergeCell ref="B773:C773"/>
    <mergeCell ref="B282:C282"/>
    <mergeCell ref="A277:G277"/>
    <mergeCell ref="A278:G278"/>
    <mergeCell ref="A279:G279"/>
    <mergeCell ref="C281:D281"/>
    <mergeCell ref="B437:C437"/>
    <mergeCell ref="A545:C545"/>
    <mergeCell ref="F545:G545"/>
    <mergeCell ref="A534:G534"/>
    <mergeCell ref="A535:G535"/>
    <mergeCell ref="A536:G536"/>
    <mergeCell ref="C538:D538"/>
    <mergeCell ref="A526:C526"/>
    <mergeCell ref="F526:G526"/>
    <mergeCell ref="B209:C209"/>
    <mergeCell ref="A265:C265"/>
    <mergeCell ref="F265:G265"/>
    <mergeCell ref="A196:G196"/>
    <mergeCell ref="A197:G197"/>
    <mergeCell ref="A198:G198"/>
    <mergeCell ref="C200:D200"/>
    <mergeCell ref="B201:C201"/>
    <mergeCell ref="B169:C169"/>
    <mergeCell ref="A192:C192"/>
    <mergeCell ref="F192:G192"/>
    <mergeCell ref="A161:G161"/>
    <mergeCell ref="A162:G162"/>
    <mergeCell ref="A163:G163"/>
    <mergeCell ref="C165:D165"/>
    <mergeCell ref="B166:C166"/>
    <mergeCell ref="B140:C140"/>
    <mergeCell ref="A148:C148"/>
    <mergeCell ref="F148:G148"/>
    <mergeCell ref="A132:G132"/>
    <mergeCell ref="A133:G133"/>
    <mergeCell ref="A134:G134"/>
    <mergeCell ref="C136:D136"/>
    <mergeCell ref="B137:C137"/>
    <mergeCell ref="B93:C93"/>
    <mergeCell ref="A113:C113"/>
    <mergeCell ref="F113:G113"/>
    <mergeCell ref="A1:G1"/>
    <mergeCell ref="A2:G2"/>
    <mergeCell ref="A3:G3"/>
    <mergeCell ref="C5:D5"/>
    <mergeCell ref="B6:C6"/>
  </mergeCells>
  <phoneticPr fontId="2" type="noConversion"/>
  <pageMargins left="0.5" right="0.25" top="0.5" bottom="0.5" header="0" footer="0.25"/>
  <pageSetup paperSize="9" scale="95" orientation="portrait" r:id="rId1"/>
  <headerFooter differentFirst="1" scaleWithDoc="0" alignWithMargins="0">
    <oddHeader>&amp;C&amp;P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5"/>
  <sheetViews>
    <sheetView view="pageBreakPreview" topLeftCell="A16" zoomScaleNormal="100" workbookViewId="0">
      <selection activeCell="E21" sqref="E21:F21"/>
    </sheetView>
  </sheetViews>
  <sheetFormatPr defaultRowHeight="15"/>
  <cols>
    <col min="1" max="1" width="4.625" style="61" customWidth="1"/>
    <col min="2" max="2" width="8.625" style="61" customWidth="1"/>
    <col min="3" max="3" width="18.625" style="4" customWidth="1"/>
    <col min="4" max="4" width="6.875" style="4" bestFit="1" customWidth="1"/>
    <col min="5" max="5" width="11.625" style="61" customWidth="1"/>
    <col min="6" max="6" width="24.625" style="4" customWidth="1"/>
    <col min="7" max="7" width="20.625" style="4" customWidth="1"/>
    <col min="8" max="8" width="15.625" style="4" customWidth="1"/>
    <col min="9" max="16384" width="9" style="4"/>
  </cols>
  <sheetData>
    <row r="1" spans="1:9" s="15" customFormat="1" ht="54.95" customHeight="1">
      <c r="A1" s="704" t="s">
        <v>5755</v>
      </c>
      <c r="B1" s="691"/>
      <c r="C1" s="705"/>
      <c r="D1" s="705"/>
      <c r="E1" s="705"/>
      <c r="F1" s="705"/>
      <c r="G1" s="705"/>
    </row>
    <row r="2" spans="1:9" s="10" customFormat="1" ht="24.95" customHeight="1">
      <c r="A2" s="731" t="s">
        <v>5675</v>
      </c>
      <c r="B2" s="731"/>
      <c r="C2" s="731"/>
      <c r="D2" s="731"/>
      <c r="E2" s="731"/>
      <c r="F2" s="731"/>
      <c r="G2" s="731"/>
    </row>
    <row r="3" spans="1:9" s="10" customFormat="1" ht="35.1" customHeight="1">
      <c r="A3" s="732" t="s">
        <v>6342</v>
      </c>
      <c r="B3" s="732"/>
      <c r="C3" s="732"/>
      <c r="D3" s="732"/>
      <c r="E3" s="732"/>
      <c r="F3" s="732"/>
      <c r="G3" s="732"/>
    </row>
    <row r="4" spans="1:9" ht="15" customHeight="1">
      <c r="A4" s="369"/>
      <c r="B4" s="369"/>
      <c r="C4" s="369"/>
      <c r="D4" s="369"/>
      <c r="E4" s="369"/>
      <c r="F4" s="345"/>
      <c r="G4" s="202" t="s">
        <v>6334</v>
      </c>
      <c r="H4" s="88" t="s">
        <v>6343</v>
      </c>
      <c r="I4" s="96"/>
    </row>
    <row r="5" spans="1:9" s="8" customFormat="1" ht="24.95" customHeight="1">
      <c r="A5" s="195" t="s">
        <v>20</v>
      </c>
      <c r="B5" s="664" t="s">
        <v>5</v>
      </c>
      <c r="C5" s="694" t="s">
        <v>23</v>
      </c>
      <c r="D5" s="695"/>
      <c r="E5" s="195" t="s">
        <v>24</v>
      </c>
      <c r="F5" s="195" t="s">
        <v>25</v>
      </c>
      <c r="G5" s="195" t="s">
        <v>26</v>
      </c>
    </row>
    <row r="6" spans="1:9" s="8" customFormat="1" ht="24.95" customHeight="1">
      <c r="A6" s="195"/>
      <c r="B6" s="694" t="s">
        <v>2</v>
      </c>
      <c r="C6" s="728"/>
      <c r="D6" s="665">
        <f>A17</f>
        <v>11</v>
      </c>
      <c r="E6" s="42"/>
      <c r="F6" s="42"/>
      <c r="G6" s="196"/>
      <c r="H6" s="195"/>
    </row>
    <row r="7" spans="1:9" s="10" customFormat="1" ht="24.95" customHeight="1">
      <c r="A7" s="43">
        <v>1</v>
      </c>
      <c r="B7" s="49" t="s">
        <v>6005</v>
      </c>
      <c r="C7" s="82" t="s">
        <v>6006</v>
      </c>
      <c r="D7" s="83" t="s">
        <v>433</v>
      </c>
      <c r="E7" s="41" t="s">
        <v>1700</v>
      </c>
      <c r="F7" s="66" t="s">
        <v>3393</v>
      </c>
      <c r="G7" s="293" t="s">
        <v>5841</v>
      </c>
      <c r="H7" s="36" t="s">
        <v>261</v>
      </c>
    </row>
    <row r="8" spans="1:9" s="10" customFormat="1" ht="24.95" customHeight="1">
      <c r="A8" s="43">
        <v>2</v>
      </c>
      <c r="B8" s="49" t="s">
        <v>5905</v>
      </c>
      <c r="C8" s="82" t="s">
        <v>5906</v>
      </c>
      <c r="D8" s="83" t="s">
        <v>10</v>
      </c>
      <c r="E8" s="41" t="s">
        <v>1289</v>
      </c>
      <c r="F8" s="66" t="s">
        <v>3099</v>
      </c>
      <c r="G8" s="421" t="s">
        <v>1</v>
      </c>
      <c r="H8" s="36" t="s">
        <v>261</v>
      </c>
    </row>
    <row r="9" spans="1:9" s="10" customFormat="1" ht="24.95" customHeight="1">
      <c r="A9" s="43">
        <v>3</v>
      </c>
      <c r="B9" s="49" t="s">
        <v>5907</v>
      </c>
      <c r="C9" s="82" t="s">
        <v>5908</v>
      </c>
      <c r="D9" s="83" t="s">
        <v>107</v>
      </c>
      <c r="E9" s="41" t="s">
        <v>1289</v>
      </c>
      <c r="F9" s="66" t="s">
        <v>5067</v>
      </c>
      <c r="G9" s="421" t="s">
        <v>1</v>
      </c>
      <c r="H9" s="36" t="s">
        <v>261</v>
      </c>
    </row>
    <row r="10" spans="1:9" s="10" customFormat="1" ht="24.95" customHeight="1">
      <c r="A10" s="43">
        <v>4</v>
      </c>
      <c r="B10" s="49" t="s">
        <v>5909</v>
      </c>
      <c r="C10" s="82" t="s">
        <v>5910</v>
      </c>
      <c r="D10" s="83" t="s">
        <v>181</v>
      </c>
      <c r="E10" s="41" t="s">
        <v>1289</v>
      </c>
      <c r="F10" s="66" t="s">
        <v>2873</v>
      </c>
      <c r="G10" s="667" t="s">
        <v>1</v>
      </c>
      <c r="H10" s="36" t="s">
        <v>261</v>
      </c>
    </row>
    <row r="11" spans="1:9" s="10" customFormat="1" ht="24.95" customHeight="1">
      <c r="A11" s="43">
        <v>5</v>
      </c>
      <c r="B11" s="49" t="s">
        <v>6184</v>
      </c>
      <c r="C11" s="231" t="s">
        <v>4332</v>
      </c>
      <c r="D11" s="232" t="s">
        <v>170</v>
      </c>
      <c r="E11" s="41" t="s">
        <v>1702</v>
      </c>
      <c r="F11" s="66" t="s">
        <v>3393</v>
      </c>
      <c r="G11" s="387" t="s">
        <v>6193</v>
      </c>
      <c r="H11" s="36" t="s">
        <v>261</v>
      </c>
    </row>
    <row r="12" spans="1:9" s="10" customFormat="1" ht="24.95" customHeight="1">
      <c r="A12" s="43">
        <v>6</v>
      </c>
      <c r="B12" s="49" t="s">
        <v>6185</v>
      </c>
      <c r="C12" s="231" t="s">
        <v>6186</v>
      </c>
      <c r="D12" s="232" t="s">
        <v>905</v>
      </c>
      <c r="E12" s="41" t="s">
        <v>1702</v>
      </c>
      <c r="F12" s="66" t="s">
        <v>6190</v>
      </c>
      <c r="G12" s="387" t="s">
        <v>6194</v>
      </c>
      <c r="H12" s="36" t="s">
        <v>261</v>
      </c>
    </row>
    <row r="13" spans="1:9" s="10" customFormat="1" ht="24.95" customHeight="1">
      <c r="A13" s="43">
        <v>7</v>
      </c>
      <c r="B13" s="49" t="s">
        <v>6187</v>
      </c>
      <c r="C13" s="231" t="s">
        <v>6188</v>
      </c>
      <c r="D13" s="232" t="s">
        <v>706</v>
      </c>
      <c r="E13" s="41" t="s">
        <v>1702</v>
      </c>
      <c r="F13" s="66" t="s">
        <v>6191</v>
      </c>
      <c r="G13" s="387" t="s">
        <v>6195</v>
      </c>
      <c r="H13" s="36" t="s">
        <v>261</v>
      </c>
    </row>
    <row r="14" spans="1:9" s="10" customFormat="1" ht="24.95" customHeight="1">
      <c r="A14" s="43">
        <v>8</v>
      </c>
      <c r="B14" s="673" t="s">
        <v>6189</v>
      </c>
      <c r="C14" s="677" t="s">
        <v>180</v>
      </c>
      <c r="D14" s="678" t="s">
        <v>6</v>
      </c>
      <c r="E14" s="41" t="s">
        <v>1702</v>
      </c>
      <c r="F14" s="66" t="s">
        <v>6192</v>
      </c>
      <c r="G14" s="387" t="s">
        <v>6194</v>
      </c>
      <c r="H14" s="36" t="s">
        <v>261</v>
      </c>
    </row>
    <row r="15" spans="1:9" s="10" customFormat="1" ht="24.95" customHeight="1">
      <c r="A15" s="43">
        <v>9</v>
      </c>
      <c r="B15" s="49" t="s">
        <v>6260</v>
      </c>
      <c r="C15" s="231" t="s">
        <v>6261</v>
      </c>
      <c r="D15" s="232" t="s">
        <v>862</v>
      </c>
      <c r="E15" s="41" t="s">
        <v>1707</v>
      </c>
      <c r="F15" s="66" t="s">
        <v>6267</v>
      </c>
      <c r="G15" s="387" t="s">
        <v>2165</v>
      </c>
      <c r="H15" s="36" t="s">
        <v>1715</v>
      </c>
    </row>
    <row r="16" spans="1:9" s="10" customFormat="1" ht="24.95" customHeight="1">
      <c r="A16" s="43">
        <v>10</v>
      </c>
      <c r="B16" s="49" t="s">
        <v>6262</v>
      </c>
      <c r="C16" s="231" t="s">
        <v>6263</v>
      </c>
      <c r="D16" s="232" t="s">
        <v>135</v>
      </c>
      <c r="E16" s="41" t="s">
        <v>6266</v>
      </c>
      <c r="F16" s="66" t="s">
        <v>5068</v>
      </c>
      <c r="G16" s="667" t="s">
        <v>1</v>
      </c>
      <c r="H16" s="36" t="s">
        <v>3117</v>
      </c>
    </row>
    <row r="17" spans="1:8" s="10" customFormat="1" ht="24.95" customHeight="1">
      <c r="A17" s="43">
        <v>11</v>
      </c>
      <c r="B17" s="86" t="s">
        <v>6264</v>
      </c>
      <c r="C17" s="229" t="s">
        <v>6265</v>
      </c>
      <c r="D17" s="230" t="s">
        <v>50</v>
      </c>
      <c r="E17" s="41" t="s">
        <v>6266</v>
      </c>
      <c r="F17" s="66" t="s">
        <v>5068</v>
      </c>
      <c r="G17" s="667" t="s">
        <v>1</v>
      </c>
      <c r="H17" s="36" t="s">
        <v>3117</v>
      </c>
    </row>
    <row r="18" spans="1:8" s="8" customFormat="1" ht="24.95" customHeight="1">
      <c r="A18" s="43"/>
      <c r="B18" s="694" t="s">
        <v>3</v>
      </c>
      <c r="C18" s="728"/>
      <c r="D18" s="665">
        <f>A19</f>
        <v>1</v>
      </c>
      <c r="E18" s="42"/>
      <c r="F18" s="42"/>
      <c r="G18" s="196"/>
      <c r="H18" s="195"/>
    </row>
    <row r="19" spans="1:8" s="8" customFormat="1" ht="24.95" customHeight="1">
      <c r="A19" s="102">
        <v>1</v>
      </c>
      <c r="B19" s="49" t="s">
        <v>6122</v>
      </c>
      <c r="C19" s="231" t="s">
        <v>6123</v>
      </c>
      <c r="D19" s="232" t="s">
        <v>178</v>
      </c>
      <c r="E19" s="41" t="s">
        <v>3044</v>
      </c>
      <c r="F19" s="66" t="s">
        <v>5299</v>
      </c>
      <c r="G19" s="293"/>
      <c r="H19" s="36" t="s">
        <v>261</v>
      </c>
    </row>
    <row r="20" spans="1:8" s="10" customFormat="1" ht="24.95" customHeight="1">
      <c r="A20" s="699" t="s">
        <v>28</v>
      </c>
      <c r="B20" s="700"/>
      <c r="C20" s="700"/>
      <c r="D20" s="182">
        <f>SUM(D6,D18)</f>
        <v>12</v>
      </c>
      <c r="E20" s="666" t="s">
        <v>231</v>
      </c>
      <c r="F20" s="746"/>
      <c r="G20" s="746"/>
      <c r="H20" s="4"/>
    </row>
    <row r="21" spans="1:8" ht="24.95" customHeight="1">
      <c r="A21" s="663"/>
      <c r="B21" s="27"/>
      <c r="C21" s="28"/>
      <c r="D21" s="28"/>
      <c r="E21" s="87" t="s">
        <v>85</v>
      </c>
      <c r="F21" s="368"/>
      <c r="G21" s="366"/>
    </row>
    <row r="22" spans="1:8" ht="18" customHeight="1">
      <c r="A22" s="663"/>
      <c r="B22" s="33"/>
      <c r="C22" s="34"/>
      <c r="D22" s="34"/>
      <c r="E22" s="93"/>
      <c r="F22" s="96"/>
      <c r="G22" s="51"/>
    </row>
    <row r="23" spans="1:8" ht="18" customHeight="1">
      <c r="A23" s="663"/>
      <c r="B23" s="33"/>
      <c r="C23" s="34"/>
      <c r="D23" s="34"/>
      <c r="E23" s="93"/>
      <c r="F23" s="96"/>
      <c r="G23" s="51"/>
    </row>
    <row r="24" spans="1:8" ht="18" customHeight="1">
      <c r="A24" s="663"/>
      <c r="B24" s="33"/>
      <c r="C24" s="34"/>
      <c r="D24" s="34"/>
      <c r="E24" s="93"/>
      <c r="F24" s="96"/>
      <c r="G24" s="51"/>
    </row>
    <row r="25" spans="1:8" ht="18" customHeight="1">
      <c r="A25" s="663"/>
      <c r="B25" s="33"/>
      <c r="C25" s="34"/>
      <c r="D25" s="34"/>
      <c r="E25" s="93"/>
      <c r="F25" s="96"/>
      <c r="G25" s="51"/>
    </row>
    <row r="26" spans="1:8" ht="18" customHeight="1">
      <c r="A26" s="663"/>
      <c r="B26" s="33"/>
      <c r="C26" s="34"/>
      <c r="D26" s="34"/>
      <c r="E26" s="93"/>
      <c r="F26" s="96"/>
      <c r="G26" s="51"/>
    </row>
    <row r="27" spans="1:8" ht="18" customHeight="1">
      <c r="A27" s="663"/>
      <c r="B27" s="33"/>
      <c r="C27" s="34"/>
      <c r="D27" s="34"/>
      <c r="E27" s="93"/>
      <c r="F27" s="96"/>
      <c r="G27" s="51"/>
    </row>
    <row r="28" spans="1:8" ht="18" customHeight="1">
      <c r="A28" s="663"/>
      <c r="B28" s="33"/>
      <c r="C28" s="34"/>
      <c r="D28" s="34"/>
      <c r="E28" s="93"/>
      <c r="F28" s="96"/>
      <c r="G28" s="51"/>
    </row>
    <row r="29" spans="1:8" ht="18" customHeight="1">
      <c r="A29" s="663"/>
      <c r="B29" s="33"/>
      <c r="C29" s="34"/>
      <c r="D29" s="34"/>
      <c r="E29" s="93"/>
      <c r="F29" s="96"/>
      <c r="G29" s="51"/>
    </row>
    <row r="30" spans="1:8" ht="18" customHeight="1">
      <c r="A30" s="663"/>
      <c r="B30" s="33"/>
      <c r="C30" s="34"/>
      <c r="D30" s="34"/>
      <c r="E30" s="93"/>
      <c r="F30" s="96"/>
      <c r="G30" s="51"/>
    </row>
    <row r="31" spans="1:8" ht="18" customHeight="1">
      <c r="A31" s="663"/>
      <c r="B31" s="33"/>
      <c r="C31" s="34"/>
      <c r="D31" s="34"/>
      <c r="E31" s="93"/>
      <c r="F31" s="96"/>
      <c r="G31" s="51"/>
    </row>
    <row r="32" spans="1:8" ht="18" customHeight="1">
      <c r="A32" s="663"/>
      <c r="B32" s="33"/>
      <c r="C32" s="34"/>
      <c r="D32" s="34"/>
      <c r="E32" s="93"/>
      <c r="F32" s="96"/>
      <c r="G32" s="51"/>
    </row>
    <row r="33" spans="1:9" ht="18" customHeight="1">
      <c r="A33" s="663"/>
      <c r="B33" s="33"/>
      <c r="C33" s="34"/>
      <c r="D33" s="34"/>
      <c r="E33" s="93"/>
      <c r="F33" s="96"/>
      <c r="G33" s="51"/>
    </row>
    <row r="34" spans="1:9" s="15" customFormat="1" ht="54.95" customHeight="1">
      <c r="A34" s="704" t="s">
        <v>5365</v>
      </c>
      <c r="B34" s="691"/>
      <c r="C34" s="705"/>
      <c r="D34" s="705"/>
      <c r="E34" s="705"/>
      <c r="F34" s="705"/>
      <c r="G34" s="705"/>
    </row>
    <row r="35" spans="1:9" s="10" customFormat="1" ht="24.95" customHeight="1">
      <c r="A35" s="731" t="s">
        <v>5675</v>
      </c>
      <c r="B35" s="731"/>
      <c r="C35" s="731"/>
      <c r="D35" s="731"/>
      <c r="E35" s="731"/>
      <c r="F35" s="731"/>
      <c r="G35" s="731"/>
    </row>
    <row r="36" spans="1:9" s="10" customFormat="1" ht="35.1" customHeight="1">
      <c r="A36" s="732" t="s">
        <v>5685</v>
      </c>
      <c r="B36" s="732"/>
      <c r="C36" s="732"/>
      <c r="D36" s="732"/>
      <c r="E36" s="732"/>
      <c r="F36" s="732"/>
      <c r="G36" s="732"/>
    </row>
    <row r="37" spans="1:9" ht="15" customHeight="1">
      <c r="A37" s="369"/>
      <c r="B37" s="369"/>
      <c r="C37" s="369"/>
      <c r="D37" s="369"/>
      <c r="E37" s="369"/>
      <c r="F37" s="345"/>
      <c r="G37" s="202" t="s">
        <v>5677</v>
      </c>
      <c r="H37" s="88" t="s">
        <v>5686</v>
      </c>
      <c r="I37" s="96"/>
    </row>
    <row r="38" spans="1:9" s="8" customFormat="1" ht="24.95" customHeight="1">
      <c r="A38" s="195" t="s">
        <v>20</v>
      </c>
      <c r="B38" s="594" t="s">
        <v>5</v>
      </c>
      <c r="C38" s="694" t="s">
        <v>23</v>
      </c>
      <c r="D38" s="695"/>
      <c r="E38" s="195" t="s">
        <v>24</v>
      </c>
      <c r="F38" s="195" t="s">
        <v>25</v>
      </c>
      <c r="G38" s="195" t="s">
        <v>26</v>
      </c>
    </row>
    <row r="39" spans="1:9" s="8" customFormat="1" ht="24.95" customHeight="1">
      <c r="A39" s="195"/>
      <c r="B39" s="694" t="s">
        <v>2</v>
      </c>
      <c r="C39" s="728"/>
      <c r="D39" s="595">
        <f>A45</f>
        <v>6</v>
      </c>
      <c r="E39" s="42"/>
      <c r="F39" s="42"/>
      <c r="G39" s="196"/>
      <c r="H39" s="195"/>
    </row>
    <row r="40" spans="1:9" s="10" customFormat="1" ht="24.95" customHeight="1">
      <c r="A40" s="43">
        <v>1</v>
      </c>
      <c r="B40" s="49" t="s">
        <v>5664</v>
      </c>
      <c r="C40" s="231" t="s">
        <v>5665</v>
      </c>
      <c r="D40" s="232" t="s">
        <v>1354</v>
      </c>
      <c r="E40" s="41" t="s">
        <v>2081</v>
      </c>
      <c r="F40" s="66" t="s">
        <v>3393</v>
      </c>
      <c r="G40" s="293" t="s">
        <v>1578</v>
      </c>
      <c r="H40" s="36" t="s">
        <v>261</v>
      </c>
    </row>
    <row r="41" spans="1:9" s="10" customFormat="1" ht="24.95" customHeight="1">
      <c r="A41" s="43">
        <v>2</v>
      </c>
      <c r="B41" s="49" t="s">
        <v>5666</v>
      </c>
      <c r="C41" s="231" t="s">
        <v>5667</v>
      </c>
      <c r="D41" s="232" t="s">
        <v>84</v>
      </c>
      <c r="E41" s="41" t="s">
        <v>2081</v>
      </c>
      <c r="F41" s="66" t="s">
        <v>3393</v>
      </c>
      <c r="G41" s="421" t="s">
        <v>1</v>
      </c>
      <c r="H41" s="36" t="s">
        <v>261</v>
      </c>
    </row>
    <row r="42" spans="1:9" s="10" customFormat="1" ht="24.95" customHeight="1">
      <c r="A42" s="43">
        <v>3</v>
      </c>
      <c r="B42" s="49" t="s">
        <v>5375</v>
      </c>
      <c r="C42" s="231" t="s">
        <v>3061</v>
      </c>
      <c r="D42" s="232" t="s">
        <v>60</v>
      </c>
      <c r="E42" s="41" t="s">
        <v>2081</v>
      </c>
      <c r="F42" s="66" t="s">
        <v>3393</v>
      </c>
      <c r="G42" s="387" t="s">
        <v>5378</v>
      </c>
      <c r="H42" s="36" t="s">
        <v>261</v>
      </c>
    </row>
    <row r="43" spans="1:9" s="10" customFormat="1" ht="24.95" customHeight="1">
      <c r="A43" s="43">
        <v>4</v>
      </c>
      <c r="B43" s="49" t="s">
        <v>5376</v>
      </c>
      <c r="C43" s="231" t="s">
        <v>5377</v>
      </c>
      <c r="D43" s="232" t="s">
        <v>393</v>
      </c>
      <c r="E43" s="41" t="s">
        <v>2081</v>
      </c>
      <c r="F43" s="66" t="s">
        <v>3393</v>
      </c>
      <c r="G43" s="293" t="s">
        <v>874</v>
      </c>
      <c r="H43" s="36" t="s">
        <v>261</v>
      </c>
    </row>
    <row r="44" spans="1:9" s="10" customFormat="1" ht="24.95" customHeight="1">
      <c r="A44" s="43">
        <v>5</v>
      </c>
      <c r="B44" s="49" t="s">
        <v>5668</v>
      </c>
      <c r="C44" s="231" t="s">
        <v>161</v>
      </c>
      <c r="D44" s="232" t="s">
        <v>101</v>
      </c>
      <c r="E44" s="41" t="s">
        <v>2081</v>
      </c>
      <c r="F44" s="66" t="s">
        <v>1272</v>
      </c>
      <c r="G44" s="387" t="s">
        <v>5670</v>
      </c>
      <c r="H44" s="36" t="s">
        <v>261</v>
      </c>
    </row>
    <row r="45" spans="1:9" s="8" customFormat="1" ht="24.95" customHeight="1">
      <c r="A45" s="43">
        <v>6</v>
      </c>
      <c r="B45" s="49" t="s">
        <v>5669</v>
      </c>
      <c r="C45" s="82" t="s">
        <v>3210</v>
      </c>
      <c r="D45" s="83" t="s">
        <v>388</v>
      </c>
      <c r="E45" s="41" t="s">
        <v>2081</v>
      </c>
      <c r="F45" s="66" t="s">
        <v>3393</v>
      </c>
      <c r="G45" s="293" t="s">
        <v>1578</v>
      </c>
      <c r="H45" s="36" t="s">
        <v>261</v>
      </c>
    </row>
    <row r="46" spans="1:9" s="8" customFormat="1" ht="24.95" customHeight="1">
      <c r="A46" s="43"/>
      <c r="B46" s="694" t="s">
        <v>3</v>
      </c>
      <c r="C46" s="728"/>
      <c r="D46" s="595">
        <f>A48</f>
        <v>2</v>
      </c>
      <c r="E46" s="42"/>
      <c r="F46" s="42"/>
      <c r="G46" s="196"/>
      <c r="H46" s="195"/>
    </row>
    <row r="47" spans="1:9" s="8" customFormat="1" ht="24.95" customHeight="1">
      <c r="A47" s="102">
        <v>1</v>
      </c>
      <c r="B47" s="49" t="s">
        <v>5391</v>
      </c>
      <c r="C47" s="231" t="s">
        <v>5392</v>
      </c>
      <c r="D47" s="232" t="s">
        <v>10</v>
      </c>
      <c r="E47" s="41" t="s">
        <v>4719</v>
      </c>
      <c r="F47" s="66" t="s">
        <v>2151</v>
      </c>
      <c r="G47" s="293"/>
      <c r="H47" s="36" t="s">
        <v>261</v>
      </c>
    </row>
    <row r="48" spans="1:9" s="8" customFormat="1" ht="24.95" customHeight="1">
      <c r="A48" s="102">
        <v>2</v>
      </c>
      <c r="B48" s="49" t="s">
        <v>5393</v>
      </c>
      <c r="C48" s="231" t="s">
        <v>102</v>
      </c>
      <c r="D48" s="232" t="s">
        <v>116</v>
      </c>
      <c r="E48" s="41" t="s">
        <v>4719</v>
      </c>
      <c r="F48" s="66" t="s">
        <v>5394</v>
      </c>
      <c r="G48" s="293"/>
      <c r="H48" s="36" t="s">
        <v>261</v>
      </c>
    </row>
    <row r="49" spans="1:8" s="10" customFormat="1" ht="24.95" customHeight="1">
      <c r="A49" s="699" t="s">
        <v>28</v>
      </c>
      <c r="B49" s="700"/>
      <c r="C49" s="700"/>
      <c r="D49" s="182">
        <f>SUM(D39,D46)</f>
        <v>8</v>
      </c>
      <c r="E49" s="597" t="s">
        <v>231</v>
      </c>
      <c r="F49" s="746"/>
      <c r="G49" s="746"/>
      <c r="H49" s="4"/>
    </row>
    <row r="50" spans="1:8" ht="24.95" customHeight="1">
      <c r="A50" s="596"/>
      <c r="B50" s="27"/>
      <c r="C50" s="28"/>
      <c r="D50" s="28"/>
      <c r="E50" s="87" t="s">
        <v>85</v>
      </c>
      <c r="F50" s="368"/>
      <c r="G50" s="366"/>
    </row>
    <row r="51" spans="1:8" ht="18" customHeight="1">
      <c r="A51" s="596"/>
      <c r="B51" s="33"/>
      <c r="C51" s="34"/>
      <c r="D51" s="34"/>
      <c r="E51" s="93"/>
      <c r="F51" s="96"/>
      <c r="G51" s="51"/>
    </row>
    <row r="52" spans="1:8" ht="18" customHeight="1">
      <c r="A52" s="617"/>
      <c r="B52" s="33"/>
      <c r="C52" s="34"/>
      <c r="D52" s="34"/>
      <c r="E52" s="93"/>
      <c r="F52" s="96"/>
      <c r="G52" s="51"/>
    </row>
    <row r="53" spans="1:8" ht="18" customHeight="1">
      <c r="A53" s="617"/>
      <c r="B53" s="33"/>
      <c r="C53" s="34"/>
      <c r="D53" s="34"/>
      <c r="E53" s="93"/>
      <c r="F53" s="96"/>
      <c r="G53" s="51"/>
    </row>
    <row r="54" spans="1:8" ht="18" customHeight="1">
      <c r="A54" s="617"/>
      <c r="B54" s="33"/>
      <c r="C54" s="34"/>
      <c r="D54" s="34"/>
      <c r="E54" s="93"/>
      <c r="F54" s="96"/>
      <c r="G54" s="51"/>
    </row>
    <row r="55" spans="1:8" ht="18" customHeight="1">
      <c r="A55" s="617"/>
      <c r="B55" s="33"/>
      <c r="C55" s="34"/>
      <c r="D55" s="34"/>
      <c r="E55" s="93"/>
      <c r="F55" s="96"/>
      <c r="G55" s="51"/>
    </row>
    <row r="56" spans="1:8" ht="18" customHeight="1">
      <c r="A56" s="617"/>
      <c r="B56" s="33"/>
      <c r="C56" s="34"/>
      <c r="D56" s="34"/>
      <c r="E56" s="93"/>
      <c r="F56" s="96"/>
      <c r="G56" s="51"/>
    </row>
    <row r="57" spans="1:8" ht="18" customHeight="1">
      <c r="A57" s="617"/>
      <c r="B57" s="33"/>
      <c r="C57" s="34"/>
      <c r="D57" s="34"/>
      <c r="E57" s="93"/>
      <c r="F57" s="96"/>
      <c r="G57" s="51"/>
    </row>
    <row r="58" spans="1:8" ht="18" customHeight="1">
      <c r="A58" s="617"/>
      <c r="B58" s="33"/>
      <c r="C58" s="34"/>
      <c r="D58" s="34"/>
      <c r="E58" s="93"/>
      <c r="F58" s="96"/>
      <c r="G58" s="51"/>
    </row>
    <row r="59" spans="1:8" ht="18" customHeight="1">
      <c r="A59" s="617"/>
      <c r="B59" s="33"/>
      <c r="C59" s="34"/>
      <c r="D59" s="34"/>
      <c r="E59" s="93"/>
      <c r="F59" s="96"/>
      <c r="G59" s="51"/>
    </row>
    <row r="60" spans="1:8" ht="18" customHeight="1">
      <c r="A60" s="617"/>
      <c r="B60" s="33"/>
      <c r="C60" s="34"/>
      <c r="D60" s="34"/>
      <c r="E60" s="93"/>
      <c r="F60" s="96"/>
      <c r="G60" s="51"/>
    </row>
    <row r="61" spans="1:8" ht="18" customHeight="1">
      <c r="A61" s="617"/>
      <c r="B61" s="33"/>
      <c r="C61" s="34"/>
      <c r="D61" s="34"/>
      <c r="E61" s="93"/>
      <c r="F61" s="96"/>
      <c r="G61" s="51"/>
    </row>
    <row r="62" spans="1:8" ht="18" customHeight="1">
      <c r="A62" s="617"/>
      <c r="B62" s="33"/>
      <c r="C62" s="34"/>
      <c r="D62" s="34"/>
      <c r="E62" s="93"/>
      <c r="F62" s="96"/>
      <c r="G62" s="51"/>
    </row>
    <row r="63" spans="1:8" ht="18" customHeight="1">
      <c r="A63" s="617"/>
      <c r="B63" s="33"/>
      <c r="C63" s="34"/>
      <c r="D63" s="34"/>
      <c r="E63" s="93"/>
      <c r="F63" s="96"/>
      <c r="G63" s="51"/>
    </row>
    <row r="64" spans="1:8" ht="18" customHeight="1">
      <c r="A64" s="617"/>
      <c r="B64" s="33"/>
      <c r="C64" s="34"/>
      <c r="D64" s="34"/>
      <c r="E64" s="93"/>
      <c r="F64" s="96"/>
      <c r="G64" s="51"/>
    </row>
    <row r="65" spans="1:8" ht="18" customHeight="1">
      <c r="A65" s="617"/>
      <c r="B65" s="33"/>
      <c r="C65" s="34"/>
      <c r="D65" s="34"/>
      <c r="E65" s="93"/>
      <c r="F65" s="96"/>
      <c r="G65" s="51"/>
    </row>
    <row r="66" spans="1:8" ht="18" customHeight="1">
      <c r="A66" s="617"/>
      <c r="B66" s="33"/>
      <c r="C66" s="34"/>
      <c r="D66" s="34"/>
      <c r="E66" s="93"/>
      <c r="F66" s="96"/>
      <c r="G66" s="51"/>
    </row>
    <row r="67" spans="1:8" s="15" customFormat="1" ht="50.1" customHeight="1">
      <c r="A67" s="704" t="s">
        <v>4465</v>
      </c>
      <c r="B67" s="691"/>
      <c r="C67" s="705"/>
      <c r="D67" s="705"/>
      <c r="E67" s="705"/>
      <c r="F67" s="705"/>
      <c r="G67" s="705"/>
    </row>
    <row r="68" spans="1:8" s="10" customFormat="1" ht="24.95" customHeight="1">
      <c r="A68" s="731" t="s">
        <v>2139</v>
      </c>
      <c r="B68" s="731"/>
      <c r="C68" s="731"/>
      <c r="D68" s="731"/>
      <c r="E68" s="731"/>
      <c r="F68" s="731"/>
      <c r="G68" s="731"/>
    </row>
    <row r="69" spans="1:8" s="10" customFormat="1" ht="35.1" customHeight="1">
      <c r="A69" s="732" t="s">
        <v>5340</v>
      </c>
      <c r="B69" s="732"/>
      <c r="C69" s="732"/>
      <c r="D69" s="732"/>
      <c r="E69" s="732"/>
      <c r="F69" s="732"/>
      <c r="G69" s="732"/>
    </row>
    <row r="70" spans="1:8" ht="15" customHeight="1">
      <c r="A70" s="369"/>
      <c r="B70" s="369"/>
      <c r="C70" s="369"/>
      <c r="D70" s="369"/>
      <c r="E70" s="369"/>
      <c r="F70" s="345"/>
      <c r="G70" s="202" t="s">
        <v>5348</v>
      </c>
      <c r="H70" s="88" t="s">
        <v>5341</v>
      </c>
    </row>
    <row r="71" spans="1:8" s="8" customFormat="1" ht="24.95" customHeight="1">
      <c r="A71" s="195" t="s">
        <v>20</v>
      </c>
      <c r="B71" s="532" t="s">
        <v>5</v>
      </c>
      <c r="C71" s="694" t="s">
        <v>23</v>
      </c>
      <c r="D71" s="695"/>
      <c r="E71" s="195" t="s">
        <v>24</v>
      </c>
      <c r="F71" s="195" t="s">
        <v>25</v>
      </c>
      <c r="G71" s="195" t="s">
        <v>26</v>
      </c>
    </row>
    <row r="72" spans="1:8" s="8" customFormat="1" ht="20.100000000000001" customHeight="1">
      <c r="A72" s="195"/>
      <c r="B72" s="694" t="s">
        <v>2</v>
      </c>
      <c r="C72" s="728"/>
      <c r="D72" s="533">
        <f>A81</f>
        <v>9</v>
      </c>
      <c r="E72" s="42"/>
      <c r="F72" s="42"/>
      <c r="G72" s="196"/>
      <c r="H72" s="195"/>
    </row>
    <row r="73" spans="1:8" s="10" customFormat="1" ht="18" customHeight="1">
      <c r="A73" s="43">
        <v>1</v>
      </c>
      <c r="B73" s="49" t="s">
        <v>4675</v>
      </c>
      <c r="C73" s="231" t="s">
        <v>4676</v>
      </c>
      <c r="D73" s="232" t="s">
        <v>387</v>
      </c>
      <c r="E73" s="41" t="s">
        <v>3920</v>
      </c>
      <c r="F73" s="66" t="s">
        <v>1272</v>
      </c>
      <c r="G73" s="293" t="s">
        <v>4689</v>
      </c>
      <c r="H73" s="36" t="s">
        <v>261</v>
      </c>
    </row>
    <row r="74" spans="1:8" s="10" customFormat="1" ht="18" customHeight="1">
      <c r="A74" s="43">
        <v>2</v>
      </c>
      <c r="B74" s="49" t="s">
        <v>4677</v>
      </c>
      <c r="C74" s="231" t="s">
        <v>4678</v>
      </c>
      <c r="D74" s="232" t="s">
        <v>133</v>
      </c>
      <c r="E74" s="41" t="s">
        <v>3920</v>
      </c>
      <c r="F74" s="66" t="s">
        <v>1272</v>
      </c>
      <c r="G74" s="421" t="s">
        <v>1</v>
      </c>
      <c r="H74" s="36" t="s">
        <v>261</v>
      </c>
    </row>
    <row r="75" spans="1:8" s="10" customFormat="1" ht="18" customHeight="1">
      <c r="A75" s="43">
        <v>3</v>
      </c>
      <c r="B75" s="49" t="s">
        <v>4679</v>
      </c>
      <c r="C75" s="231" t="s">
        <v>4680</v>
      </c>
      <c r="D75" s="232" t="s">
        <v>171</v>
      </c>
      <c r="E75" s="41" t="s">
        <v>3920</v>
      </c>
      <c r="F75" s="66" t="s">
        <v>1272</v>
      </c>
      <c r="G75" s="421" t="s">
        <v>1</v>
      </c>
      <c r="H75" s="36" t="s">
        <v>261</v>
      </c>
    </row>
    <row r="76" spans="1:8" s="10" customFormat="1" ht="18" customHeight="1">
      <c r="A76" s="43">
        <v>4</v>
      </c>
      <c r="B76" s="49" t="s">
        <v>4681</v>
      </c>
      <c r="C76" s="231" t="s">
        <v>4682</v>
      </c>
      <c r="D76" s="232" t="s">
        <v>4683</v>
      </c>
      <c r="E76" s="41" t="s">
        <v>3920</v>
      </c>
      <c r="F76" s="66" t="s">
        <v>1272</v>
      </c>
      <c r="G76" s="421" t="s">
        <v>1</v>
      </c>
      <c r="H76" s="36" t="s">
        <v>261</v>
      </c>
    </row>
    <row r="77" spans="1:8" s="10" customFormat="1" ht="18" customHeight="1">
      <c r="A77" s="43">
        <v>5</v>
      </c>
      <c r="B77" s="49" t="s">
        <v>4684</v>
      </c>
      <c r="C77" s="231" t="s">
        <v>180</v>
      </c>
      <c r="D77" s="232" t="s">
        <v>2722</v>
      </c>
      <c r="E77" s="41" t="s">
        <v>3920</v>
      </c>
      <c r="F77" s="66" t="s">
        <v>1272</v>
      </c>
      <c r="G77" s="421" t="s">
        <v>1</v>
      </c>
      <c r="H77" s="36" t="s">
        <v>261</v>
      </c>
    </row>
    <row r="78" spans="1:8" s="8" customFormat="1" ht="18" customHeight="1">
      <c r="A78" s="43">
        <v>6</v>
      </c>
      <c r="B78" s="49" t="s">
        <v>4685</v>
      </c>
      <c r="C78" s="231" t="s">
        <v>55</v>
      </c>
      <c r="D78" s="232" t="s">
        <v>79</v>
      </c>
      <c r="E78" s="41" t="s">
        <v>3920</v>
      </c>
      <c r="F78" s="66" t="s">
        <v>1272</v>
      </c>
      <c r="G78" s="293" t="s">
        <v>4690</v>
      </c>
      <c r="H78" s="36" t="s">
        <v>261</v>
      </c>
    </row>
    <row r="79" spans="1:8" s="8" customFormat="1" ht="18" customHeight="1">
      <c r="A79" s="43">
        <v>7</v>
      </c>
      <c r="B79" s="49" t="s">
        <v>4686</v>
      </c>
      <c r="C79" s="231" t="s">
        <v>156</v>
      </c>
      <c r="D79" s="232" t="s">
        <v>45</v>
      </c>
      <c r="E79" s="41" t="s">
        <v>3920</v>
      </c>
      <c r="F79" s="66" t="s">
        <v>1272</v>
      </c>
      <c r="G79" s="293" t="s">
        <v>4689</v>
      </c>
      <c r="H79" s="36" t="s">
        <v>261</v>
      </c>
    </row>
    <row r="80" spans="1:8" s="8" customFormat="1" ht="18" customHeight="1">
      <c r="A80" s="43">
        <v>8</v>
      </c>
      <c r="B80" s="49" t="s">
        <v>4687</v>
      </c>
      <c r="C80" s="231" t="s">
        <v>4688</v>
      </c>
      <c r="D80" s="232" t="s">
        <v>45</v>
      </c>
      <c r="E80" s="41" t="s">
        <v>3920</v>
      </c>
      <c r="F80" s="66" t="s">
        <v>1272</v>
      </c>
      <c r="G80" s="421" t="s">
        <v>1</v>
      </c>
      <c r="H80" s="36" t="s">
        <v>261</v>
      </c>
    </row>
    <row r="81" spans="1:8" s="8" customFormat="1" ht="18" customHeight="1">
      <c r="A81" s="43">
        <v>9</v>
      </c>
      <c r="B81" s="49" t="s">
        <v>5079</v>
      </c>
      <c r="C81" s="231" t="s">
        <v>5080</v>
      </c>
      <c r="D81" s="232" t="s">
        <v>2755</v>
      </c>
      <c r="E81" s="41" t="s">
        <v>2081</v>
      </c>
      <c r="F81" s="66" t="s">
        <v>5081</v>
      </c>
      <c r="G81" s="293" t="s">
        <v>5082</v>
      </c>
      <c r="H81" s="36" t="s">
        <v>261</v>
      </c>
    </row>
    <row r="82" spans="1:8" s="8" customFormat="1" ht="20.100000000000001" customHeight="1">
      <c r="A82" s="43"/>
      <c r="B82" s="694" t="s">
        <v>3</v>
      </c>
      <c r="C82" s="728"/>
      <c r="D82" s="533">
        <f>A127</f>
        <v>45</v>
      </c>
      <c r="E82" s="42"/>
      <c r="F82" s="42"/>
      <c r="G82" s="196"/>
      <c r="H82" s="195"/>
    </row>
    <row r="83" spans="1:8" s="8" customFormat="1" ht="18" customHeight="1">
      <c r="A83" s="102">
        <v>1</v>
      </c>
      <c r="B83" s="49" t="s">
        <v>4691</v>
      </c>
      <c r="C83" s="231" t="s">
        <v>4692</v>
      </c>
      <c r="D83" s="232" t="s">
        <v>31</v>
      </c>
      <c r="E83" s="41" t="s">
        <v>3232</v>
      </c>
      <c r="F83" s="66" t="s">
        <v>4694</v>
      </c>
      <c r="G83" s="293"/>
      <c r="H83" s="36" t="s">
        <v>261</v>
      </c>
    </row>
    <row r="84" spans="1:8" s="8" customFormat="1" ht="18" customHeight="1">
      <c r="A84" s="102">
        <v>2</v>
      </c>
      <c r="B84" s="49" t="s">
        <v>4693</v>
      </c>
      <c r="C84" s="231" t="s">
        <v>479</v>
      </c>
      <c r="D84" s="232" t="s">
        <v>47</v>
      </c>
      <c r="E84" s="41" t="s">
        <v>3232</v>
      </c>
      <c r="F84" s="66" t="s">
        <v>4695</v>
      </c>
      <c r="G84" s="293"/>
      <c r="H84" s="36" t="s">
        <v>261</v>
      </c>
    </row>
    <row r="85" spans="1:8" s="8" customFormat="1" ht="18" customHeight="1">
      <c r="A85" s="102">
        <v>3</v>
      </c>
      <c r="B85" s="49" t="s">
        <v>4978</v>
      </c>
      <c r="C85" s="231" t="s">
        <v>2182</v>
      </c>
      <c r="D85" s="232" t="s">
        <v>11</v>
      </c>
      <c r="E85" s="41" t="s">
        <v>5003</v>
      </c>
      <c r="F85" s="66" t="s">
        <v>5004</v>
      </c>
      <c r="G85" s="293"/>
      <c r="H85" s="36" t="s">
        <v>261</v>
      </c>
    </row>
    <row r="86" spans="1:8" s="8" customFormat="1" ht="18" customHeight="1">
      <c r="A86" s="102">
        <v>4</v>
      </c>
      <c r="B86" s="49" t="s">
        <v>4979</v>
      </c>
      <c r="C86" s="231" t="s">
        <v>145</v>
      </c>
      <c r="D86" s="232" t="s">
        <v>51</v>
      </c>
      <c r="E86" s="41" t="s">
        <v>5003</v>
      </c>
      <c r="F86" s="66" t="s">
        <v>4194</v>
      </c>
      <c r="G86" s="293"/>
      <c r="H86" s="36" t="s">
        <v>261</v>
      </c>
    </row>
    <row r="87" spans="1:8" s="8" customFormat="1" ht="18" customHeight="1">
      <c r="A87" s="102">
        <v>5</v>
      </c>
      <c r="B87" s="49" t="s">
        <v>4980</v>
      </c>
      <c r="C87" s="231" t="s">
        <v>4029</v>
      </c>
      <c r="D87" s="232" t="s">
        <v>70</v>
      </c>
      <c r="E87" s="41" t="s">
        <v>5003</v>
      </c>
      <c r="F87" s="66" t="s">
        <v>4194</v>
      </c>
      <c r="G87" s="293"/>
      <c r="H87" s="36" t="s">
        <v>261</v>
      </c>
    </row>
    <row r="88" spans="1:8" s="8" customFormat="1" ht="18" customHeight="1">
      <c r="A88" s="102">
        <v>6</v>
      </c>
      <c r="B88" s="49" t="s">
        <v>4981</v>
      </c>
      <c r="C88" s="231" t="s">
        <v>4982</v>
      </c>
      <c r="D88" s="232" t="s">
        <v>160</v>
      </c>
      <c r="E88" s="41" t="s">
        <v>5003</v>
      </c>
      <c r="F88" s="66" t="s">
        <v>4194</v>
      </c>
      <c r="G88" s="293"/>
      <c r="H88" s="36" t="s">
        <v>261</v>
      </c>
    </row>
    <row r="89" spans="1:8" s="8" customFormat="1" ht="18" customHeight="1">
      <c r="A89" s="102">
        <v>7</v>
      </c>
      <c r="B89" s="49" t="s">
        <v>4983</v>
      </c>
      <c r="C89" s="231" t="s">
        <v>4984</v>
      </c>
      <c r="D89" s="232" t="s">
        <v>4985</v>
      </c>
      <c r="E89" s="41" t="s">
        <v>5003</v>
      </c>
      <c r="F89" s="66" t="s">
        <v>5005</v>
      </c>
      <c r="G89" s="293"/>
      <c r="H89" s="36" t="s">
        <v>261</v>
      </c>
    </row>
    <row r="90" spans="1:8" s="8" customFormat="1" ht="18" customHeight="1">
      <c r="A90" s="102">
        <v>8</v>
      </c>
      <c r="B90" s="49" t="s">
        <v>4986</v>
      </c>
      <c r="C90" s="231" t="s">
        <v>4987</v>
      </c>
      <c r="D90" s="232" t="s">
        <v>168</v>
      </c>
      <c r="E90" s="41" t="s">
        <v>5003</v>
      </c>
      <c r="F90" s="66" t="s">
        <v>5005</v>
      </c>
      <c r="G90" s="293"/>
      <c r="H90" s="36" t="s">
        <v>261</v>
      </c>
    </row>
    <row r="91" spans="1:8" s="8" customFormat="1" ht="18" customHeight="1">
      <c r="A91" s="102">
        <v>9</v>
      </c>
      <c r="B91" s="49" t="s">
        <v>5002</v>
      </c>
      <c r="C91" s="231" t="s">
        <v>185</v>
      </c>
      <c r="D91" s="232" t="s">
        <v>107</v>
      </c>
      <c r="E91" s="41" t="s">
        <v>5003</v>
      </c>
      <c r="F91" s="66" t="s">
        <v>5006</v>
      </c>
      <c r="G91" s="293"/>
      <c r="H91" s="36" t="s">
        <v>261</v>
      </c>
    </row>
    <row r="92" spans="1:8" s="8" customFormat="1" ht="18" customHeight="1">
      <c r="A92" s="102">
        <v>10</v>
      </c>
      <c r="B92" s="49" t="s">
        <v>4988</v>
      </c>
      <c r="C92" s="231" t="s">
        <v>4989</v>
      </c>
      <c r="D92" s="232" t="s">
        <v>1260</v>
      </c>
      <c r="E92" s="41" t="s">
        <v>5003</v>
      </c>
      <c r="F92" s="66" t="s">
        <v>4194</v>
      </c>
      <c r="G92" s="293"/>
      <c r="H92" s="36" t="s">
        <v>261</v>
      </c>
    </row>
    <row r="93" spans="1:8" s="8" customFormat="1" ht="18" customHeight="1">
      <c r="A93" s="102">
        <v>11</v>
      </c>
      <c r="B93" s="49" t="s">
        <v>4990</v>
      </c>
      <c r="C93" s="231" t="s">
        <v>3103</v>
      </c>
      <c r="D93" s="232" t="s">
        <v>179</v>
      </c>
      <c r="E93" s="41" t="s">
        <v>5003</v>
      </c>
      <c r="F93" s="66" t="s">
        <v>4194</v>
      </c>
      <c r="G93" s="293"/>
      <c r="H93" s="36" t="s">
        <v>261</v>
      </c>
    </row>
    <row r="94" spans="1:8" s="8" customFormat="1" ht="18" customHeight="1">
      <c r="A94" s="102">
        <v>12</v>
      </c>
      <c r="B94" s="49" t="s">
        <v>4991</v>
      </c>
      <c r="C94" s="231" t="s">
        <v>4992</v>
      </c>
      <c r="D94" s="232" t="s">
        <v>4993</v>
      </c>
      <c r="E94" s="41" t="s">
        <v>5003</v>
      </c>
      <c r="F94" s="66" t="s">
        <v>4194</v>
      </c>
      <c r="G94" s="293"/>
      <c r="H94" s="36" t="s">
        <v>261</v>
      </c>
    </row>
    <row r="95" spans="1:8" s="8" customFormat="1" ht="18" customHeight="1">
      <c r="A95" s="102">
        <v>13</v>
      </c>
      <c r="B95" s="49" t="s">
        <v>4994</v>
      </c>
      <c r="C95" s="231" t="s">
        <v>4995</v>
      </c>
      <c r="D95" s="232" t="s">
        <v>75</v>
      </c>
      <c r="E95" s="41" t="s">
        <v>5003</v>
      </c>
      <c r="F95" s="66" t="s">
        <v>4194</v>
      </c>
      <c r="G95" s="293"/>
      <c r="H95" s="36" t="s">
        <v>261</v>
      </c>
    </row>
    <row r="96" spans="1:8" s="8" customFormat="1" ht="18" customHeight="1">
      <c r="A96" s="102">
        <v>14</v>
      </c>
      <c r="B96" s="49" t="s">
        <v>4996</v>
      </c>
      <c r="C96" s="231" t="s">
        <v>4997</v>
      </c>
      <c r="D96" s="232" t="s">
        <v>42</v>
      </c>
      <c r="E96" s="41" t="s">
        <v>5003</v>
      </c>
      <c r="F96" s="66" t="s">
        <v>4194</v>
      </c>
      <c r="G96" s="293"/>
      <c r="H96" s="36" t="s">
        <v>261</v>
      </c>
    </row>
    <row r="97" spans="1:8" s="8" customFormat="1" ht="18" customHeight="1">
      <c r="A97" s="102">
        <v>15</v>
      </c>
      <c r="B97" s="49" t="s">
        <v>4998</v>
      </c>
      <c r="C97" s="231" t="s">
        <v>1654</v>
      </c>
      <c r="D97" s="232" t="s">
        <v>393</v>
      </c>
      <c r="E97" s="41" t="s">
        <v>5003</v>
      </c>
      <c r="F97" s="66" t="s">
        <v>5005</v>
      </c>
      <c r="G97" s="293"/>
      <c r="H97" s="36" t="s">
        <v>261</v>
      </c>
    </row>
    <row r="98" spans="1:8" s="8" customFormat="1" ht="18" customHeight="1">
      <c r="A98" s="102">
        <v>16</v>
      </c>
      <c r="B98" s="49" t="s">
        <v>4999</v>
      </c>
      <c r="C98" s="231" t="s">
        <v>2255</v>
      </c>
      <c r="D98" s="232" t="s">
        <v>438</v>
      </c>
      <c r="E98" s="41" t="s">
        <v>5003</v>
      </c>
      <c r="F98" s="66" t="s">
        <v>4194</v>
      </c>
      <c r="G98" s="387"/>
      <c r="H98" s="36" t="s">
        <v>261</v>
      </c>
    </row>
    <row r="99" spans="1:8" s="8" customFormat="1" ht="18" customHeight="1">
      <c r="A99" s="102">
        <v>17</v>
      </c>
      <c r="B99" s="49" t="s">
        <v>5000</v>
      </c>
      <c r="C99" s="231" t="s">
        <v>5001</v>
      </c>
      <c r="D99" s="232" t="s">
        <v>2894</v>
      </c>
      <c r="E99" s="41" t="s">
        <v>5003</v>
      </c>
      <c r="F99" s="66" t="s">
        <v>4194</v>
      </c>
      <c r="G99" s="293"/>
      <c r="H99" s="36" t="s">
        <v>261</v>
      </c>
    </row>
    <row r="100" spans="1:8" s="8" customFormat="1" ht="18" customHeight="1">
      <c r="A100" s="102">
        <v>18</v>
      </c>
      <c r="B100" s="49" t="s">
        <v>4551</v>
      </c>
      <c r="C100" s="231" t="s">
        <v>4552</v>
      </c>
      <c r="D100" s="232" t="s">
        <v>11</v>
      </c>
      <c r="E100" s="41" t="s">
        <v>4580</v>
      </c>
      <c r="F100" s="522" t="s">
        <v>5228</v>
      </c>
      <c r="G100" s="582" t="s">
        <v>5238</v>
      </c>
      <c r="H100" s="36" t="s">
        <v>261</v>
      </c>
    </row>
    <row r="101" spans="1:8" s="8" customFormat="1" ht="18" customHeight="1">
      <c r="A101" s="102">
        <v>19</v>
      </c>
      <c r="B101" s="49" t="s">
        <v>4553</v>
      </c>
      <c r="C101" s="231" t="s">
        <v>4554</v>
      </c>
      <c r="D101" s="232" t="s">
        <v>1950</v>
      </c>
      <c r="E101" s="41" t="s">
        <v>4580</v>
      </c>
      <c r="F101" s="66" t="s">
        <v>1272</v>
      </c>
      <c r="G101" s="421" t="s">
        <v>1</v>
      </c>
      <c r="H101" s="36" t="s">
        <v>261</v>
      </c>
    </row>
    <row r="102" spans="1:8" s="8" customFormat="1" ht="18" customHeight="1">
      <c r="A102" s="102">
        <v>20</v>
      </c>
      <c r="B102" s="49" t="s">
        <v>4555</v>
      </c>
      <c r="C102" s="231" t="s">
        <v>4556</v>
      </c>
      <c r="D102" s="232" t="s">
        <v>300</v>
      </c>
      <c r="E102" s="41" t="s">
        <v>4580</v>
      </c>
      <c r="F102" s="66" t="s">
        <v>1272</v>
      </c>
      <c r="G102" s="421" t="s">
        <v>1</v>
      </c>
      <c r="H102" s="36" t="s">
        <v>261</v>
      </c>
    </row>
    <row r="103" spans="1:8" s="8" customFormat="1" ht="18" customHeight="1">
      <c r="A103" s="102">
        <v>21</v>
      </c>
      <c r="B103" s="49" t="s">
        <v>4557</v>
      </c>
      <c r="C103" s="231" t="s">
        <v>4558</v>
      </c>
      <c r="D103" s="232" t="s">
        <v>160</v>
      </c>
      <c r="E103" s="41" t="s">
        <v>4580</v>
      </c>
      <c r="F103" s="66" t="s">
        <v>1272</v>
      </c>
      <c r="G103" s="421" t="s">
        <v>1</v>
      </c>
      <c r="H103" s="36" t="s">
        <v>261</v>
      </c>
    </row>
    <row r="104" spans="1:8" s="8" customFormat="1" ht="18" customHeight="1">
      <c r="A104" s="102">
        <v>22</v>
      </c>
      <c r="B104" s="49" t="s">
        <v>4559</v>
      </c>
      <c r="C104" s="231" t="s">
        <v>4560</v>
      </c>
      <c r="D104" s="232" t="s">
        <v>9</v>
      </c>
      <c r="E104" s="41" t="s">
        <v>4580</v>
      </c>
      <c r="F104" s="522" t="s">
        <v>5240</v>
      </c>
      <c r="G104" s="584" t="s">
        <v>1</v>
      </c>
      <c r="H104" s="36" t="s">
        <v>261</v>
      </c>
    </row>
    <row r="105" spans="1:8" s="8" customFormat="1" ht="18" customHeight="1">
      <c r="A105" s="102">
        <v>23</v>
      </c>
      <c r="B105" s="49" t="s">
        <v>4561</v>
      </c>
      <c r="C105" s="231" t="s">
        <v>4562</v>
      </c>
      <c r="D105" s="232" t="s">
        <v>1941</v>
      </c>
      <c r="E105" s="41" t="s">
        <v>4580</v>
      </c>
      <c r="F105" s="522" t="s">
        <v>5228</v>
      </c>
      <c r="G105" s="584" t="s">
        <v>1</v>
      </c>
      <c r="H105" s="36" t="s">
        <v>261</v>
      </c>
    </row>
    <row r="106" spans="1:8" s="8" customFormat="1" ht="18" customHeight="1">
      <c r="A106" s="102">
        <v>24</v>
      </c>
      <c r="B106" s="49" t="s">
        <v>4563</v>
      </c>
      <c r="C106" s="231" t="s">
        <v>4564</v>
      </c>
      <c r="D106" s="232" t="s">
        <v>4565</v>
      </c>
      <c r="E106" s="41" t="s">
        <v>4580</v>
      </c>
      <c r="F106" s="66" t="s">
        <v>1272</v>
      </c>
      <c r="G106" s="293" t="s">
        <v>5238</v>
      </c>
      <c r="H106" s="36" t="s">
        <v>261</v>
      </c>
    </row>
    <row r="107" spans="1:8" s="8" customFormat="1" ht="18" customHeight="1">
      <c r="A107" s="102">
        <v>25</v>
      </c>
      <c r="B107" s="49" t="s">
        <v>4566</v>
      </c>
      <c r="C107" s="231" t="s">
        <v>4567</v>
      </c>
      <c r="D107" s="232" t="s">
        <v>107</v>
      </c>
      <c r="E107" s="41" t="s">
        <v>4580</v>
      </c>
      <c r="F107" s="522" t="s">
        <v>5228</v>
      </c>
      <c r="G107" s="584" t="s">
        <v>1</v>
      </c>
      <c r="H107" s="36" t="s">
        <v>261</v>
      </c>
    </row>
    <row r="108" spans="1:8" s="8" customFormat="1" ht="18" customHeight="1">
      <c r="A108" s="102">
        <v>26</v>
      </c>
      <c r="B108" s="49" t="s">
        <v>4568</v>
      </c>
      <c r="C108" s="231" t="s">
        <v>167</v>
      </c>
      <c r="D108" s="232" t="s">
        <v>325</v>
      </c>
      <c r="E108" s="41" t="s">
        <v>4580</v>
      </c>
      <c r="F108" s="522" t="s">
        <v>5228</v>
      </c>
      <c r="G108" s="584" t="s">
        <v>1</v>
      </c>
      <c r="H108" s="36" t="s">
        <v>261</v>
      </c>
    </row>
    <row r="109" spans="1:8" s="8" customFormat="1" ht="18" customHeight="1">
      <c r="A109" s="102">
        <v>27</v>
      </c>
      <c r="B109" s="49" t="s">
        <v>4569</v>
      </c>
      <c r="C109" s="231" t="s">
        <v>4570</v>
      </c>
      <c r="D109" s="232" t="s">
        <v>4104</v>
      </c>
      <c r="E109" s="41" t="s">
        <v>4580</v>
      </c>
      <c r="F109" s="66" t="s">
        <v>1272</v>
      </c>
      <c r="G109" s="421" t="s">
        <v>1</v>
      </c>
      <c r="H109" s="36" t="s">
        <v>261</v>
      </c>
    </row>
    <row r="110" spans="1:8" s="8" customFormat="1" ht="18" customHeight="1">
      <c r="A110" s="102">
        <v>28</v>
      </c>
      <c r="B110" s="49" t="s">
        <v>4571</v>
      </c>
      <c r="C110" s="231" t="s">
        <v>4572</v>
      </c>
      <c r="D110" s="232" t="s">
        <v>179</v>
      </c>
      <c r="E110" s="41" t="s">
        <v>4580</v>
      </c>
      <c r="F110" s="66" t="s">
        <v>1272</v>
      </c>
      <c r="G110" s="421" t="s">
        <v>1</v>
      </c>
      <c r="H110" s="36" t="s">
        <v>261</v>
      </c>
    </row>
    <row r="111" spans="1:8" s="8" customFormat="1" ht="18" customHeight="1">
      <c r="A111" s="102">
        <v>29</v>
      </c>
      <c r="B111" s="49" t="s">
        <v>4573</v>
      </c>
      <c r="C111" s="231" t="s">
        <v>4574</v>
      </c>
      <c r="D111" s="232" t="s">
        <v>135</v>
      </c>
      <c r="E111" s="41" t="s">
        <v>4580</v>
      </c>
      <c r="F111" s="522" t="s">
        <v>5228</v>
      </c>
      <c r="G111" s="584" t="s">
        <v>1</v>
      </c>
      <c r="H111" s="36" t="s">
        <v>261</v>
      </c>
    </row>
    <row r="112" spans="1:8" s="8" customFormat="1" ht="18" customHeight="1">
      <c r="A112" s="102">
        <v>30</v>
      </c>
      <c r="B112" s="49" t="s">
        <v>4575</v>
      </c>
      <c r="C112" s="231" t="s">
        <v>4576</v>
      </c>
      <c r="D112" s="232" t="s">
        <v>2042</v>
      </c>
      <c r="E112" s="41" t="s">
        <v>4580</v>
      </c>
      <c r="F112" s="66" t="s">
        <v>1272</v>
      </c>
      <c r="G112" s="421" t="s">
        <v>1</v>
      </c>
      <c r="H112" s="36" t="s">
        <v>261</v>
      </c>
    </row>
    <row r="113" spans="1:8" s="8" customFormat="1" ht="18" customHeight="1">
      <c r="A113" s="102">
        <v>31</v>
      </c>
      <c r="B113" s="49" t="s">
        <v>4577</v>
      </c>
      <c r="C113" s="231" t="s">
        <v>4578</v>
      </c>
      <c r="D113" s="232" t="s">
        <v>47</v>
      </c>
      <c r="E113" s="41" t="s">
        <v>4580</v>
      </c>
      <c r="F113" s="66" t="s">
        <v>1272</v>
      </c>
      <c r="G113" s="421" t="s">
        <v>1</v>
      </c>
      <c r="H113" s="36" t="s">
        <v>261</v>
      </c>
    </row>
    <row r="114" spans="1:8" s="8" customFormat="1" ht="18" customHeight="1">
      <c r="A114" s="102">
        <v>32</v>
      </c>
      <c r="B114" s="49" t="s">
        <v>4579</v>
      </c>
      <c r="C114" s="231" t="s">
        <v>2238</v>
      </c>
      <c r="D114" s="232" t="s">
        <v>149</v>
      </c>
      <c r="E114" s="41" t="s">
        <v>4580</v>
      </c>
      <c r="F114" s="66" t="s">
        <v>1272</v>
      </c>
      <c r="G114" s="421" t="s">
        <v>1</v>
      </c>
      <c r="H114" s="36" t="s">
        <v>261</v>
      </c>
    </row>
    <row r="115" spans="1:8" s="8" customFormat="1" ht="18" customHeight="1">
      <c r="A115" s="102">
        <v>33</v>
      </c>
      <c r="B115" s="49" t="s">
        <v>4696</v>
      </c>
      <c r="C115" s="231" t="s">
        <v>4697</v>
      </c>
      <c r="D115" s="232" t="s">
        <v>1950</v>
      </c>
      <c r="E115" s="41" t="s">
        <v>4719</v>
      </c>
      <c r="F115" s="522" t="s">
        <v>5228</v>
      </c>
      <c r="G115" s="584" t="s">
        <v>1</v>
      </c>
      <c r="H115" s="36" t="s">
        <v>261</v>
      </c>
    </row>
    <row r="116" spans="1:8" s="8" customFormat="1" ht="18" customHeight="1">
      <c r="A116" s="102">
        <v>34</v>
      </c>
      <c r="B116" s="49" t="s">
        <v>4698</v>
      </c>
      <c r="C116" s="231" t="s">
        <v>956</v>
      </c>
      <c r="D116" s="232" t="s">
        <v>300</v>
      </c>
      <c r="E116" s="41" t="s">
        <v>4719</v>
      </c>
      <c r="F116" s="66" t="s">
        <v>1558</v>
      </c>
      <c r="G116" s="421" t="s">
        <v>1</v>
      </c>
      <c r="H116" s="36" t="s">
        <v>261</v>
      </c>
    </row>
    <row r="117" spans="1:8" s="8" customFormat="1" ht="18" customHeight="1">
      <c r="A117" s="102">
        <v>35</v>
      </c>
      <c r="B117" s="49" t="s">
        <v>4699</v>
      </c>
      <c r="C117" s="231" t="s">
        <v>4700</v>
      </c>
      <c r="D117" s="232" t="s">
        <v>1568</v>
      </c>
      <c r="E117" s="41" t="s">
        <v>4719</v>
      </c>
      <c r="F117" s="522" t="s">
        <v>5228</v>
      </c>
      <c r="G117" s="584" t="s">
        <v>1</v>
      </c>
      <c r="H117" s="36" t="s">
        <v>261</v>
      </c>
    </row>
    <row r="118" spans="1:8" s="8" customFormat="1" ht="18" customHeight="1">
      <c r="A118" s="102">
        <v>36</v>
      </c>
      <c r="B118" s="49" t="s">
        <v>4701</v>
      </c>
      <c r="C118" s="231" t="s">
        <v>4702</v>
      </c>
      <c r="D118" s="232" t="s">
        <v>179</v>
      </c>
      <c r="E118" s="41" t="s">
        <v>4719</v>
      </c>
      <c r="F118" s="522" t="s">
        <v>5228</v>
      </c>
      <c r="G118" s="584" t="s">
        <v>1</v>
      </c>
      <c r="H118" s="36" t="s">
        <v>261</v>
      </c>
    </row>
    <row r="119" spans="1:8" s="8" customFormat="1" ht="18" customHeight="1">
      <c r="A119" s="102">
        <v>37</v>
      </c>
      <c r="B119" s="49" t="s">
        <v>4703</v>
      </c>
      <c r="C119" s="231" t="s">
        <v>78</v>
      </c>
      <c r="D119" s="232" t="s">
        <v>155</v>
      </c>
      <c r="E119" s="41" t="s">
        <v>4719</v>
      </c>
      <c r="F119" s="522" t="s">
        <v>5228</v>
      </c>
      <c r="G119" s="584" t="s">
        <v>1</v>
      </c>
      <c r="H119" s="36" t="s">
        <v>261</v>
      </c>
    </row>
    <row r="120" spans="1:8" s="8" customFormat="1" ht="18" customHeight="1">
      <c r="A120" s="102">
        <v>38</v>
      </c>
      <c r="B120" s="49" t="s">
        <v>4704</v>
      </c>
      <c r="C120" s="231" t="s">
        <v>4705</v>
      </c>
      <c r="D120" s="232" t="s">
        <v>186</v>
      </c>
      <c r="E120" s="41" t="s">
        <v>4719</v>
      </c>
      <c r="F120" s="522" t="s">
        <v>5228</v>
      </c>
      <c r="G120" s="584" t="s">
        <v>1</v>
      </c>
      <c r="H120" s="36" t="s">
        <v>261</v>
      </c>
    </row>
    <row r="121" spans="1:8" s="8" customFormat="1" ht="18" customHeight="1">
      <c r="A121" s="102">
        <v>39</v>
      </c>
      <c r="B121" s="49" t="s">
        <v>4706</v>
      </c>
      <c r="C121" s="231" t="s">
        <v>4707</v>
      </c>
      <c r="D121" s="232" t="s">
        <v>79</v>
      </c>
      <c r="E121" s="41" t="s">
        <v>4719</v>
      </c>
      <c r="F121" s="66" t="s">
        <v>1558</v>
      </c>
      <c r="G121" s="421" t="s">
        <v>1</v>
      </c>
      <c r="H121" s="36" t="s">
        <v>261</v>
      </c>
    </row>
    <row r="122" spans="1:8" s="8" customFormat="1" ht="18" customHeight="1">
      <c r="A122" s="102">
        <v>40</v>
      </c>
      <c r="B122" s="49" t="s">
        <v>4708</v>
      </c>
      <c r="C122" s="231" t="s">
        <v>4709</v>
      </c>
      <c r="D122" s="232" t="s">
        <v>920</v>
      </c>
      <c r="E122" s="41" t="s">
        <v>4719</v>
      </c>
      <c r="F122" s="66" t="s">
        <v>1558</v>
      </c>
      <c r="G122" s="421" t="s">
        <v>1</v>
      </c>
      <c r="H122" s="36" t="s">
        <v>261</v>
      </c>
    </row>
    <row r="123" spans="1:8" s="8" customFormat="1" ht="18" customHeight="1">
      <c r="A123" s="102">
        <v>41</v>
      </c>
      <c r="B123" s="49" t="s">
        <v>4710</v>
      </c>
      <c r="C123" s="231" t="s">
        <v>187</v>
      </c>
      <c r="D123" s="232" t="s">
        <v>116</v>
      </c>
      <c r="E123" s="41" t="s">
        <v>4719</v>
      </c>
      <c r="F123" s="66" t="s">
        <v>1558</v>
      </c>
      <c r="G123" s="421" t="s">
        <v>1</v>
      </c>
      <c r="H123" s="36" t="s">
        <v>261</v>
      </c>
    </row>
    <row r="124" spans="1:8" s="8" customFormat="1" ht="18" customHeight="1">
      <c r="A124" s="102">
        <v>42</v>
      </c>
      <c r="B124" s="49" t="s">
        <v>4711</v>
      </c>
      <c r="C124" s="231" t="s">
        <v>4712</v>
      </c>
      <c r="D124" s="232" t="s">
        <v>116</v>
      </c>
      <c r="E124" s="41" t="s">
        <v>4719</v>
      </c>
      <c r="F124" s="66" t="s">
        <v>1558</v>
      </c>
      <c r="G124" s="421" t="s">
        <v>1</v>
      </c>
      <c r="H124" s="36" t="s">
        <v>261</v>
      </c>
    </row>
    <row r="125" spans="1:8" s="8" customFormat="1" ht="18" customHeight="1">
      <c r="A125" s="102">
        <v>43</v>
      </c>
      <c r="B125" s="49" t="s">
        <v>4713</v>
      </c>
      <c r="C125" s="231" t="s">
        <v>4714</v>
      </c>
      <c r="D125" s="232" t="s">
        <v>1575</v>
      </c>
      <c r="E125" s="41" t="s">
        <v>4719</v>
      </c>
      <c r="F125" s="66" t="s">
        <v>1558</v>
      </c>
      <c r="G125" s="421" t="s">
        <v>1</v>
      </c>
      <c r="H125" s="36" t="s">
        <v>261</v>
      </c>
    </row>
    <row r="126" spans="1:8" s="8" customFormat="1" ht="18" customHeight="1">
      <c r="A126" s="102">
        <v>44</v>
      </c>
      <c r="B126" s="49" t="s">
        <v>4715</v>
      </c>
      <c r="C126" s="231" t="s">
        <v>4716</v>
      </c>
      <c r="D126" s="232" t="s">
        <v>194</v>
      </c>
      <c r="E126" s="41" t="s">
        <v>4719</v>
      </c>
      <c r="F126" s="66" t="s">
        <v>1558</v>
      </c>
      <c r="G126" s="421" t="s">
        <v>1</v>
      </c>
      <c r="H126" s="36" t="s">
        <v>261</v>
      </c>
    </row>
    <row r="127" spans="1:8" s="8" customFormat="1" ht="18" customHeight="1">
      <c r="A127" s="102">
        <v>45</v>
      </c>
      <c r="B127" s="49" t="s">
        <v>4717</v>
      </c>
      <c r="C127" s="231" t="s">
        <v>4718</v>
      </c>
      <c r="D127" s="232" t="s">
        <v>136</v>
      </c>
      <c r="E127" s="41" t="s">
        <v>4719</v>
      </c>
      <c r="F127" s="66" t="s">
        <v>1558</v>
      </c>
      <c r="G127" s="421" t="s">
        <v>1</v>
      </c>
      <c r="H127" s="36" t="s">
        <v>261</v>
      </c>
    </row>
    <row r="128" spans="1:8" s="10" customFormat="1" ht="24.95" customHeight="1">
      <c r="A128" s="699" t="s">
        <v>28</v>
      </c>
      <c r="B128" s="700"/>
      <c r="C128" s="700"/>
      <c r="D128" s="182">
        <f>SUM(D72,D82)</f>
        <v>54</v>
      </c>
      <c r="E128" s="534" t="s">
        <v>231</v>
      </c>
      <c r="F128" s="746" t="s">
        <v>5329</v>
      </c>
      <c r="G128" s="746"/>
      <c r="H128" s="4"/>
    </row>
    <row r="129" spans="1:7" ht="24.95" customHeight="1">
      <c r="A129" s="531"/>
      <c r="B129" s="27">
        <f>45-11</f>
        <v>34</v>
      </c>
      <c r="C129" s="28"/>
      <c r="D129" s="28"/>
      <c r="E129" s="87" t="s">
        <v>85</v>
      </c>
      <c r="F129" s="368"/>
      <c r="G129" s="366"/>
    </row>
    <row r="130" spans="1:7" ht="18" customHeight="1">
      <c r="A130" s="531"/>
      <c r="B130" s="33"/>
      <c r="C130" s="34"/>
      <c r="D130" s="34"/>
      <c r="E130" s="93"/>
      <c r="F130" s="96"/>
      <c r="G130" s="51"/>
    </row>
    <row r="131" spans="1:7" ht="18" customHeight="1">
      <c r="A131" s="575"/>
      <c r="B131" s="33"/>
      <c r="C131" s="34"/>
      <c r="D131" s="34"/>
      <c r="E131" s="93"/>
      <c r="F131" s="96"/>
      <c r="G131" s="51"/>
    </row>
    <row r="132" spans="1:7" ht="18" customHeight="1">
      <c r="A132" s="575"/>
      <c r="B132" s="33"/>
      <c r="C132" s="34"/>
      <c r="D132" s="34"/>
      <c r="E132" s="93"/>
      <c r="F132" s="96"/>
      <c r="G132" s="51"/>
    </row>
    <row r="133" spans="1:7" ht="18" customHeight="1">
      <c r="A133" s="575"/>
      <c r="B133" s="33"/>
      <c r="C133" s="34"/>
      <c r="D133" s="34"/>
      <c r="E133" s="93"/>
      <c r="F133" s="96"/>
      <c r="G133" s="51"/>
    </row>
    <row r="134" spans="1:7" ht="18" customHeight="1">
      <c r="A134" s="575"/>
      <c r="B134" s="33"/>
      <c r="C134" s="34"/>
      <c r="D134" s="34"/>
      <c r="E134" s="93"/>
      <c r="F134" s="96"/>
      <c r="G134" s="51"/>
    </row>
    <row r="135" spans="1:7" ht="18" customHeight="1">
      <c r="A135" s="575"/>
      <c r="B135" s="33"/>
      <c r="C135" s="34"/>
      <c r="D135" s="34"/>
      <c r="E135" s="93"/>
      <c r="F135" s="96"/>
      <c r="G135" s="51"/>
    </row>
    <row r="136" spans="1:7" ht="18" customHeight="1">
      <c r="A136" s="575"/>
      <c r="B136" s="33"/>
      <c r="C136" s="34"/>
      <c r="D136" s="34"/>
      <c r="E136" s="93"/>
      <c r="F136" s="96"/>
      <c r="G136" s="51"/>
    </row>
    <row r="137" spans="1:7" ht="18" customHeight="1">
      <c r="A137" s="575"/>
      <c r="B137" s="33"/>
      <c r="C137" s="34"/>
      <c r="D137" s="34"/>
      <c r="E137" s="93"/>
      <c r="F137" s="96"/>
      <c r="G137" s="51"/>
    </row>
    <row r="138" spans="1:7" ht="18" customHeight="1">
      <c r="A138" s="575"/>
      <c r="B138" s="33"/>
      <c r="C138" s="34"/>
      <c r="D138" s="34"/>
      <c r="E138" s="93"/>
      <c r="F138" s="96"/>
      <c r="G138" s="51"/>
    </row>
    <row r="139" spans="1:7" ht="18" customHeight="1">
      <c r="A139" s="575"/>
      <c r="B139" s="33"/>
      <c r="C139" s="34"/>
      <c r="D139" s="34"/>
      <c r="E139" s="93"/>
      <c r="F139" s="96"/>
      <c r="G139" s="51"/>
    </row>
    <row r="140" spans="1:7" ht="18" customHeight="1">
      <c r="A140" s="575"/>
      <c r="B140" s="33"/>
      <c r="C140" s="34"/>
      <c r="D140" s="34"/>
      <c r="E140" s="93"/>
      <c r="F140" s="96"/>
      <c r="G140" s="51"/>
    </row>
    <row r="141" spans="1:7" ht="18" customHeight="1">
      <c r="A141" s="575"/>
      <c r="B141" s="33"/>
      <c r="C141" s="34"/>
      <c r="D141" s="34"/>
      <c r="E141" s="93"/>
      <c r="F141" s="96"/>
      <c r="G141" s="51"/>
    </row>
    <row r="142" spans="1:7" ht="18" customHeight="1">
      <c r="A142" s="575"/>
      <c r="B142" s="33"/>
      <c r="C142" s="34"/>
      <c r="D142" s="34"/>
      <c r="E142" s="93"/>
      <c r="F142" s="96"/>
      <c r="G142" s="51"/>
    </row>
    <row r="143" spans="1:7" ht="18" customHeight="1">
      <c r="A143" s="575"/>
      <c r="B143" s="33"/>
      <c r="C143" s="34"/>
      <c r="D143" s="34"/>
      <c r="E143" s="93"/>
      <c r="F143" s="96"/>
      <c r="G143" s="51"/>
    </row>
    <row r="144" spans="1:7" ht="18" customHeight="1">
      <c r="A144" s="575"/>
      <c r="B144" s="33"/>
      <c r="C144" s="34"/>
      <c r="D144" s="34"/>
      <c r="E144" s="93"/>
      <c r="F144" s="96"/>
      <c r="G144" s="51"/>
    </row>
    <row r="145" spans="1:8" ht="18" customHeight="1">
      <c r="A145" s="575"/>
      <c r="B145" s="33"/>
      <c r="C145" s="34"/>
      <c r="D145" s="34"/>
      <c r="E145" s="93"/>
      <c r="F145" s="96"/>
      <c r="G145" s="51"/>
    </row>
    <row r="146" spans="1:8" s="15" customFormat="1" ht="54.95" customHeight="1">
      <c r="A146" s="704" t="s">
        <v>2862</v>
      </c>
      <c r="B146" s="691"/>
      <c r="C146" s="705"/>
      <c r="D146" s="705"/>
      <c r="E146" s="705"/>
      <c r="F146" s="705"/>
      <c r="G146" s="705"/>
    </row>
    <row r="147" spans="1:8" s="10" customFormat="1" ht="24.95" customHeight="1">
      <c r="A147" s="731" t="s">
        <v>2139</v>
      </c>
      <c r="B147" s="731"/>
      <c r="C147" s="731"/>
      <c r="D147" s="731"/>
      <c r="E147" s="731"/>
      <c r="F147" s="731"/>
      <c r="G147" s="731"/>
    </row>
    <row r="148" spans="1:8" s="10" customFormat="1" ht="35.1" customHeight="1">
      <c r="A148" s="732" t="s">
        <v>4509</v>
      </c>
      <c r="B148" s="732"/>
      <c r="C148" s="732"/>
      <c r="D148" s="732"/>
      <c r="E148" s="732"/>
      <c r="F148" s="732"/>
      <c r="G148" s="732"/>
    </row>
    <row r="149" spans="1:8" ht="15" customHeight="1">
      <c r="A149" s="369"/>
      <c r="B149" s="369"/>
      <c r="C149" s="369"/>
      <c r="D149" s="369"/>
      <c r="E149" s="369"/>
      <c r="F149" s="345"/>
      <c r="G149" s="202" t="s">
        <v>4518</v>
      </c>
      <c r="H149" s="4" t="s">
        <v>4521</v>
      </c>
    </row>
    <row r="150" spans="1:8" s="8" customFormat="1" ht="24.95" customHeight="1">
      <c r="A150" s="195" t="s">
        <v>20</v>
      </c>
      <c r="B150" s="494" t="s">
        <v>5</v>
      </c>
      <c r="C150" s="694" t="s">
        <v>23</v>
      </c>
      <c r="D150" s="695"/>
      <c r="E150" s="195" t="s">
        <v>24</v>
      </c>
      <c r="F150" s="195" t="s">
        <v>25</v>
      </c>
      <c r="G150" s="195" t="s">
        <v>26</v>
      </c>
    </row>
    <row r="151" spans="1:8" s="8" customFormat="1" ht="20.100000000000001" customHeight="1">
      <c r="A151" s="195"/>
      <c r="B151" s="694" t="s">
        <v>2</v>
      </c>
      <c r="C151" s="728"/>
      <c r="D151" s="495">
        <f>A172</f>
        <v>21</v>
      </c>
      <c r="E151" s="42"/>
      <c r="F151" s="42"/>
      <c r="G151" s="196"/>
      <c r="H151" s="195"/>
    </row>
    <row r="152" spans="1:8" s="10" customFormat="1" ht="20.100000000000001" customHeight="1">
      <c r="A152" s="43">
        <v>1</v>
      </c>
      <c r="B152" s="49" t="s">
        <v>3432</v>
      </c>
      <c r="C152" s="231" t="s">
        <v>3239</v>
      </c>
      <c r="D152" s="232" t="s">
        <v>385</v>
      </c>
      <c r="E152" s="41" t="s">
        <v>3500</v>
      </c>
      <c r="F152" s="66" t="s">
        <v>1272</v>
      </c>
      <c r="G152" s="293" t="s">
        <v>3070</v>
      </c>
      <c r="H152" s="36" t="s">
        <v>261</v>
      </c>
    </row>
    <row r="153" spans="1:8" s="10" customFormat="1" ht="20.100000000000001" customHeight="1">
      <c r="A153" s="43">
        <v>2</v>
      </c>
      <c r="B153" s="49" t="s">
        <v>3062</v>
      </c>
      <c r="C153" s="231" t="s">
        <v>3063</v>
      </c>
      <c r="D153" s="232" t="s">
        <v>153</v>
      </c>
      <c r="E153" s="41" t="s">
        <v>1674</v>
      </c>
      <c r="F153" s="66" t="s">
        <v>3069</v>
      </c>
      <c r="G153" s="421" t="s">
        <v>1</v>
      </c>
      <c r="H153" s="36" t="s">
        <v>261</v>
      </c>
    </row>
    <row r="154" spans="1:8" s="10" customFormat="1" ht="20.100000000000001" customHeight="1">
      <c r="A154" s="43">
        <v>3</v>
      </c>
      <c r="B154" s="49" t="s">
        <v>3064</v>
      </c>
      <c r="C154" s="231" t="s">
        <v>3065</v>
      </c>
      <c r="D154" s="232" t="s">
        <v>3066</v>
      </c>
      <c r="E154" s="41" t="s">
        <v>1674</v>
      </c>
      <c r="F154" s="66" t="s">
        <v>3069</v>
      </c>
      <c r="G154" s="421" t="s">
        <v>1</v>
      </c>
      <c r="H154" s="36" t="s">
        <v>261</v>
      </c>
    </row>
    <row r="155" spans="1:8" s="10" customFormat="1" ht="20.100000000000001" customHeight="1">
      <c r="A155" s="43">
        <v>4</v>
      </c>
      <c r="B155" s="49" t="s">
        <v>3067</v>
      </c>
      <c r="C155" s="231" t="s">
        <v>3068</v>
      </c>
      <c r="D155" s="232" t="s">
        <v>325</v>
      </c>
      <c r="E155" s="41" t="s">
        <v>1674</v>
      </c>
      <c r="F155" s="66" t="s">
        <v>3069</v>
      </c>
      <c r="G155" s="421" t="s">
        <v>1</v>
      </c>
      <c r="H155" s="36" t="s">
        <v>261</v>
      </c>
    </row>
    <row r="156" spans="1:8" s="8" customFormat="1" ht="20.100000000000001" customHeight="1">
      <c r="A156" s="43">
        <v>5</v>
      </c>
      <c r="B156" s="49" t="s">
        <v>3107</v>
      </c>
      <c r="C156" s="82" t="s">
        <v>3108</v>
      </c>
      <c r="D156" s="83" t="s">
        <v>153</v>
      </c>
      <c r="E156" s="41" t="s">
        <v>1700</v>
      </c>
      <c r="F156" s="66" t="s">
        <v>1272</v>
      </c>
      <c r="G156" s="421" t="s">
        <v>1</v>
      </c>
      <c r="H156" s="36" t="s">
        <v>261</v>
      </c>
    </row>
    <row r="157" spans="1:8" s="8" customFormat="1" ht="20.100000000000001" customHeight="1">
      <c r="A157" s="43">
        <v>6</v>
      </c>
      <c r="B157" s="49" t="s">
        <v>3109</v>
      </c>
      <c r="C157" s="82" t="s">
        <v>102</v>
      </c>
      <c r="D157" s="83" t="s">
        <v>197</v>
      </c>
      <c r="E157" s="41" t="s">
        <v>1700</v>
      </c>
      <c r="F157" s="66" t="s">
        <v>1272</v>
      </c>
      <c r="G157" s="421" t="s">
        <v>1</v>
      </c>
      <c r="H157" s="36" t="s">
        <v>261</v>
      </c>
    </row>
    <row r="158" spans="1:8" s="8" customFormat="1" ht="20.100000000000001" customHeight="1">
      <c r="A158" s="43">
        <v>7</v>
      </c>
      <c r="B158" s="49" t="s">
        <v>3348</v>
      </c>
      <c r="C158" s="82" t="s">
        <v>3349</v>
      </c>
      <c r="D158" s="83" t="s">
        <v>11</v>
      </c>
      <c r="E158" s="41" t="s">
        <v>1289</v>
      </c>
      <c r="F158" s="66" t="s">
        <v>1677</v>
      </c>
      <c r="G158" s="421" t="s">
        <v>1</v>
      </c>
      <c r="H158" s="36" t="s">
        <v>261</v>
      </c>
    </row>
    <row r="159" spans="1:8" s="8" customFormat="1" ht="20.100000000000001" customHeight="1">
      <c r="A159" s="43">
        <v>8</v>
      </c>
      <c r="B159" s="49" t="s">
        <v>3350</v>
      </c>
      <c r="C159" s="82" t="s">
        <v>859</v>
      </c>
      <c r="D159" s="83" t="s">
        <v>11</v>
      </c>
      <c r="E159" s="41" t="s">
        <v>1289</v>
      </c>
      <c r="F159" s="66" t="s">
        <v>1677</v>
      </c>
      <c r="G159" s="421" t="s">
        <v>1</v>
      </c>
      <c r="H159" s="36" t="s">
        <v>261</v>
      </c>
    </row>
    <row r="160" spans="1:8" s="8" customFormat="1" ht="20.100000000000001" customHeight="1">
      <c r="A160" s="43">
        <v>9</v>
      </c>
      <c r="B160" s="49" t="s">
        <v>3110</v>
      </c>
      <c r="C160" s="82" t="s">
        <v>3111</v>
      </c>
      <c r="D160" s="83" t="s">
        <v>135</v>
      </c>
      <c r="E160" s="41" t="s">
        <v>3112</v>
      </c>
      <c r="F160" s="66" t="s">
        <v>1272</v>
      </c>
      <c r="G160" s="421" t="s">
        <v>1</v>
      </c>
      <c r="H160" s="36" t="s">
        <v>1715</v>
      </c>
    </row>
    <row r="161" spans="1:8" s="8" customFormat="1" ht="20.100000000000001" customHeight="1">
      <c r="A161" s="43">
        <v>10</v>
      </c>
      <c r="B161" s="49" t="s">
        <v>3113</v>
      </c>
      <c r="C161" s="82" t="s">
        <v>3114</v>
      </c>
      <c r="D161" s="83" t="s">
        <v>51</v>
      </c>
      <c r="E161" s="41" t="s">
        <v>3115</v>
      </c>
      <c r="F161" s="66" t="s">
        <v>1272</v>
      </c>
      <c r="G161" s="387" t="s">
        <v>3116</v>
      </c>
      <c r="H161" s="36" t="s">
        <v>3117</v>
      </c>
    </row>
    <row r="162" spans="1:8" s="8" customFormat="1" ht="20.100000000000001" customHeight="1">
      <c r="A162" s="43">
        <v>11</v>
      </c>
      <c r="B162" s="49" t="s">
        <v>4138</v>
      </c>
      <c r="C162" s="231" t="s">
        <v>4139</v>
      </c>
      <c r="D162" s="232" t="s">
        <v>2106</v>
      </c>
      <c r="E162" s="41" t="s">
        <v>1702</v>
      </c>
      <c r="F162" s="66" t="s">
        <v>1272</v>
      </c>
      <c r="G162" s="387" t="s">
        <v>2165</v>
      </c>
      <c r="H162" s="36" t="s">
        <v>261</v>
      </c>
    </row>
    <row r="163" spans="1:8" s="8" customFormat="1" ht="20.100000000000001" customHeight="1">
      <c r="A163" s="43">
        <v>12</v>
      </c>
      <c r="B163" s="49" t="s">
        <v>4140</v>
      </c>
      <c r="C163" s="231" t="s">
        <v>2276</v>
      </c>
      <c r="D163" s="232" t="s">
        <v>41</v>
      </c>
      <c r="E163" s="41" t="s">
        <v>1702</v>
      </c>
      <c r="F163" s="66" t="s">
        <v>1272</v>
      </c>
      <c r="G163" s="421" t="s">
        <v>1</v>
      </c>
      <c r="H163" s="36" t="s">
        <v>261</v>
      </c>
    </row>
    <row r="164" spans="1:8" s="8" customFormat="1" ht="20.100000000000001" customHeight="1">
      <c r="A164" s="43">
        <v>13</v>
      </c>
      <c r="B164" s="49" t="s">
        <v>3921</v>
      </c>
      <c r="C164" s="231" t="s">
        <v>3922</v>
      </c>
      <c r="D164" s="232" t="s">
        <v>46</v>
      </c>
      <c r="E164" s="41" t="s">
        <v>2081</v>
      </c>
      <c r="F164" s="66" t="s">
        <v>1272</v>
      </c>
      <c r="G164" s="387" t="s">
        <v>3928</v>
      </c>
      <c r="H164" s="36" t="s">
        <v>261</v>
      </c>
    </row>
    <row r="165" spans="1:8" s="8" customFormat="1" ht="20.100000000000001" customHeight="1">
      <c r="A165" s="43">
        <v>14</v>
      </c>
      <c r="B165" s="49" t="s">
        <v>3923</v>
      </c>
      <c r="C165" s="231" t="s">
        <v>3924</v>
      </c>
      <c r="D165" s="232" t="s">
        <v>164</v>
      </c>
      <c r="E165" s="41" t="s">
        <v>2081</v>
      </c>
      <c r="F165" s="66" t="s">
        <v>1272</v>
      </c>
      <c r="G165" s="293" t="s">
        <v>3070</v>
      </c>
      <c r="H165" s="36" t="s">
        <v>261</v>
      </c>
    </row>
    <row r="166" spans="1:8" s="8" customFormat="1" ht="20.100000000000001" customHeight="1">
      <c r="A166" s="43">
        <v>15</v>
      </c>
      <c r="B166" s="49" t="s">
        <v>3925</v>
      </c>
      <c r="C166" s="231" t="s">
        <v>243</v>
      </c>
      <c r="D166" s="232" t="s">
        <v>60</v>
      </c>
      <c r="E166" s="41" t="s">
        <v>2081</v>
      </c>
      <c r="F166" s="66" t="s">
        <v>1272</v>
      </c>
      <c r="G166" s="387" t="s">
        <v>3929</v>
      </c>
      <c r="H166" s="36" t="s">
        <v>261</v>
      </c>
    </row>
    <row r="167" spans="1:8" s="8" customFormat="1" ht="20.100000000000001" customHeight="1">
      <c r="A167" s="43">
        <v>16</v>
      </c>
      <c r="B167" s="49" t="s">
        <v>3998</v>
      </c>
      <c r="C167" s="231" t="s">
        <v>3585</v>
      </c>
      <c r="D167" s="232" t="s">
        <v>860</v>
      </c>
      <c r="E167" s="41" t="s">
        <v>2081</v>
      </c>
      <c r="F167" s="66" t="s">
        <v>1272</v>
      </c>
      <c r="G167" s="293" t="s">
        <v>3070</v>
      </c>
      <c r="H167" s="36" t="s">
        <v>261</v>
      </c>
    </row>
    <row r="168" spans="1:8" s="8" customFormat="1" ht="20.100000000000001" customHeight="1">
      <c r="A168" s="43">
        <v>17</v>
      </c>
      <c r="B168" s="49" t="s">
        <v>3926</v>
      </c>
      <c r="C168" s="231" t="s">
        <v>3524</v>
      </c>
      <c r="D168" s="232" t="s">
        <v>3927</v>
      </c>
      <c r="E168" s="41" t="s">
        <v>2081</v>
      </c>
      <c r="F168" s="66" t="s">
        <v>3800</v>
      </c>
      <c r="G168" s="387" t="s">
        <v>3930</v>
      </c>
      <c r="H168" s="36" t="s">
        <v>261</v>
      </c>
    </row>
    <row r="169" spans="1:8" s="8" customFormat="1" ht="20.100000000000001" customHeight="1">
      <c r="A169" s="43">
        <v>18</v>
      </c>
      <c r="B169" s="49" t="s">
        <v>3931</v>
      </c>
      <c r="C169" s="231" t="s">
        <v>1686</v>
      </c>
      <c r="D169" s="232" t="s">
        <v>1687</v>
      </c>
      <c r="E169" s="41" t="s">
        <v>1707</v>
      </c>
      <c r="F169" s="66" t="s">
        <v>3932</v>
      </c>
      <c r="G169" s="387" t="s">
        <v>2165</v>
      </c>
      <c r="H169" s="36" t="s">
        <v>1715</v>
      </c>
    </row>
    <row r="170" spans="1:8" s="8" customFormat="1" ht="20.100000000000001" customHeight="1">
      <c r="A170" s="43">
        <v>19</v>
      </c>
      <c r="B170" s="49" t="s">
        <v>3915</v>
      </c>
      <c r="C170" s="231" t="s">
        <v>114</v>
      </c>
      <c r="D170" s="232" t="s">
        <v>153</v>
      </c>
      <c r="E170" s="41" t="s">
        <v>3920</v>
      </c>
      <c r="F170" s="66" t="s">
        <v>1272</v>
      </c>
      <c r="G170" s="573" t="s">
        <v>5222</v>
      </c>
      <c r="H170" s="36" t="s">
        <v>261</v>
      </c>
    </row>
    <row r="171" spans="1:8" s="8" customFormat="1" ht="20.100000000000001" customHeight="1">
      <c r="A171" s="43">
        <v>20</v>
      </c>
      <c r="B171" s="49" t="s">
        <v>3916</v>
      </c>
      <c r="C171" s="231" t="s">
        <v>3917</v>
      </c>
      <c r="D171" s="232" t="s">
        <v>10</v>
      </c>
      <c r="E171" s="41" t="s">
        <v>3920</v>
      </c>
      <c r="F171" s="66" t="s">
        <v>1272</v>
      </c>
      <c r="G171" s="573" t="s">
        <v>5224</v>
      </c>
      <c r="H171" s="36" t="s">
        <v>261</v>
      </c>
    </row>
    <row r="172" spans="1:8" s="8" customFormat="1" ht="20.100000000000001" customHeight="1">
      <c r="A172" s="43">
        <v>21</v>
      </c>
      <c r="B172" s="49" t="s">
        <v>3918</v>
      </c>
      <c r="C172" s="231" t="s">
        <v>3919</v>
      </c>
      <c r="D172" s="232" t="s">
        <v>135</v>
      </c>
      <c r="E172" s="41" t="s">
        <v>3920</v>
      </c>
      <c r="F172" s="66" t="s">
        <v>1272</v>
      </c>
      <c r="G172" s="293" t="s">
        <v>3070</v>
      </c>
      <c r="H172" s="36" t="s">
        <v>261</v>
      </c>
    </row>
    <row r="173" spans="1:8" s="8" customFormat="1" ht="20.100000000000001" customHeight="1">
      <c r="A173" s="43"/>
      <c r="B173" s="694" t="s">
        <v>3</v>
      </c>
      <c r="C173" s="728"/>
      <c r="D173" s="495">
        <f>A201</f>
        <v>28</v>
      </c>
      <c r="E173" s="42"/>
      <c r="F173" s="42"/>
      <c r="G173" s="196"/>
      <c r="H173" s="195"/>
    </row>
    <row r="174" spans="1:8" s="8" customFormat="1" ht="20.100000000000001" customHeight="1">
      <c r="A174" s="9">
        <v>1</v>
      </c>
      <c r="B174" s="49" t="s">
        <v>3496</v>
      </c>
      <c r="C174" s="231" t="s">
        <v>3497</v>
      </c>
      <c r="D174" s="232" t="s">
        <v>174</v>
      </c>
      <c r="E174" s="41" t="s">
        <v>3499</v>
      </c>
      <c r="F174" s="66" t="s">
        <v>1808</v>
      </c>
      <c r="G174" s="293"/>
      <c r="H174" s="36" t="s">
        <v>261</v>
      </c>
    </row>
    <row r="175" spans="1:8" s="8" customFormat="1" ht="20.100000000000001" customHeight="1">
      <c r="A175" s="9">
        <v>2</v>
      </c>
      <c r="B175" s="49" t="s">
        <v>3498</v>
      </c>
      <c r="C175" s="82" t="s">
        <v>303</v>
      </c>
      <c r="D175" s="83" t="s">
        <v>124</v>
      </c>
      <c r="E175" s="41" t="s">
        <v>3499</v>
      </c>
      <c r="F175" s="66" t="s">
        <v>1808</v>
      </c>
      <c r="G175" s="293"/>
      <c r="H175" s="36" t="s">
        <v>261</v>
      </c>
    </row>
    <row r="176" spans="1:8" s="8" customFormat="1" ht="20.100000000000001" customHeight="1">
      <c r="A176" s="9">
        <v>3</v>
      </c>
      <c r="B176" s="49" t="s">
        <v>3042</v>
      </c>
      <c r="C176" s="231" t="s">
        <v>3043</v>
      </c>
      <c r="D176" s="232" t="s">
        <v>132</v>
      </c>
      <c r="E176" s="41" t="s">
        <v>3044</v>
      </c>
      <c r="F176" s="66" t="s">
        <v>3045</v>
      </c>
      <c r="G176" s="293"/>
      <c r="H176" s="36" t="s">
        <v>261</v>
      </c>
    </row>
    <row r="177" spans="1:8" s="8" customFormat="1" ht="20.100000000000001" customHeight="1">
      <c r="A177" s="9">
        <v>4</v>
      </c>
      <c r="B177" s="49" t="s">
        <v>3206</v>
      </c>
      <c r="C177" s="231" t="s">
        <v>2857</v>
      </c>
      <c r="D177" s="232" t="s">
        <v>387</v>
      </c>
      <c r="E177" s="41" t="s">
        <v>3232</v>
      </c>
      <c r="F177" s="66" t="s">
        <v>3233</v>
      </c>
      <c r="G177" s="293" t="s">
        <v>3235</v>
      </c>
      <c r="H177" s="36" t="s">
        <v>261</v>
      </c>
    </row>
    <row r="178" spans="1:8" s="8" customFormat="1" ht="20.100000000000001" customHeight="1">
      <c r="A178" s="9">
        <v>5</v>
      </c>
      <c r="B178" s="49" t="s">
        <v>3207</v>
      </c>
      <c r="C178" s="231" t="s">
        <v>3208</v>
      </c>
      <c r="D178" s="232" t="s">
        <v>11</v>
      </c>
      <c r="E178" s="41" t="s">
        <v>3232</v>
      </c>
      <c r="F178" s="66" t="s">
        <v>3234</v>
      </c>
      <c r="G178" s="293"/>
      <c r="H178" s="36" t="s">
        <v>261</v>
      </c>
    </row>
    <row r="179" spans="1:8" s="8" customFormat="1" ht="20.100000000000001" customHeight="1">
      <c r="A179" s="9">
        <v>6</v>
      </c>
      <c r="B179" s="49" t="s">
        <v>3209</v>
      </c>
      <c r="C179" s="231" t="s">
        <v>3210</v>
      </c>
      <c r="D179" s="232" t="s">
        <v>152</v>
      </c>
      <c r="E179" s="41" t="s">
        <v>3232</v>
      </c>
      <c r="F179" s="66" t="s">
        <v>3233</v>
      </c>
      <c r="G179" s="293"/>
      <c r="H179" s="36" t="s">
        <v>261</v>
      </c>
    </row>
    <row r="180" spans="1:8" s="8" customFormat="1" ht="20.100000000000001" customHeight="1">
      <c r="A180" s="9">
        <v>7</v>
      </c>
      <c r="B180" s="49" t="s">
        <v>3211</v>
      </c>
      <c r="C180" s="231" t="s">
        <v>3212</v>
      </c>
      <c r="D180" s="232" t="s">
        <v>152</v>
      </c>
      <c r="E180" s="41" t="s">
        <v>3232</v>
      </c>
      <c r="F180" s="66" t="s">
        <v>3234</v>
      </c>
      <c r="G180" s="293"/>
      <c r="H180" s="36" t="s">
        <v>261</v>
      </c>
    </row>
    <row r="181" spans="1:8" s="8" customFormat="1" ht="20.100000000000001" customHeight="1">
      <c r="A181" s="9">
        <v>8</v>
      </c>
      <c r="B181" s="49" t="s">
        <v>3213</v>
      </c>
      <c r="C181" s="231" t="s">
        <v>3214</v>
      </c>
      <c r="D181" s="232" t="s">
        <v>3215</v>
      </c>
      <c r="E181" s="41" t="s">
        <v>3232</v>
      </c>
      <c r="F181" s="66" t="s">
        <v>3234</v>
      </c>
      <c r="G181" s="293"/>
      <c r="H181" s="36" t="s">
        <v>261</v>
      </c>
    </row>
    <row r="182" spans="1:8" s="8" customFormat="1" ht="20.100000000000001" customHeight="1">
      <c r="A182" s="9">
        <v>9</v>
      </c>
      <c r="B182" s="49" t="s">
        <v>3216</v>
      </c>
      <c r="C182" s="231" t="s">
        <v>150</v>
      </c>
      <c r="D182" s="232" t="s">
        <v>132</v>
      </c>
      <c r="E182" s="41" t="s">
        <v>3232</v>
      </c>
      <c r="F182" s="66" t="s">
        <v>3234</v>
      </c>
      <c r="G182" s="293"/>
      <c r="H182" s="36" t="s">
        <v>261</v>
      </c>
    </row>
    <row r="183" spans="1:8" s="8" customFormat="1" ht="20.100000000000001" customHeight="1">
      <c r="A183" s="9">
        <v>10</v>
      </c>
      <c r="B183" s="49" t="s">
        <v>3228</v>
      </c>
      <c r="C183" s="231" t="s">
        <v>3229</v>
      </c>
      <c r="D183" s="232" t="s">
        <v>139</v>
      </c>
      <c r="E183" s="41" t="s">
        <v>3232</v>
      </c>
      <c r="F183" s="66" t="s">
        <v>3234</v>
      </c>
      <c r="G183" s="293"/>
      <c r="H183" s="36" t="s">
        <v>261</v>
      </c>
    </row>
    <row r="184" spans="1:8" s="8" customFormat="1" ht="20.100000000000001" customHeight="1">
      <c r="A184" s="9">
        <v>11</v>
      </c>
      <c r="B184" s="49" t="s">
        <v>3230</v>
      </c>
      <c r="C184" s="231" t="s">
        <v>3231</v>
      </c>
      <c r="D184" s="232" t="s">
        <v>146</v>
      </c>
      <c r="E184" s="41" t="s">
        <v>3232</v>
      </c>
      <c r="F184" s="66" t="s">
        <v>3234</v>
      </c>
      <c r="G184" s="387"/>
      <c r="H184" s="36" t="s">
        <v>261</v>
      </c>
    </row>
    <row r="185" spans="1:8" s="8" customFormat="1" ht="20.100000000000001" customHeight="1">
      <c r="A185" s="9">
        <v>12</v>
      </c>
      <c r="B185" s="49" t="s">
        <v>3217</v>
      </c>
      <c r="C185" s="231" t="s">
        <v>102</v>
      </c>
      <c r="D185" s="232" t="s">
        <v>2745</v>
      </c>
      <c r="E185" s="41" t="s">
        <v>3232</v>
      </c>
      <c r="F185" s="66" t="s">
        <v>3234</v>
      </c>
      <c r="G185" s="293"/>
      <c r="H185" s="36" t="s">
        <v>261</v>
      </c>
    </row>
    <row r="186" spans="1:8" s="8" customFormat="1" ht="20.100000000000001" customHeight="1">
      <c r="A186" s="9">
        <v>13</v>
      </c>
      <c r="B186" s="49" t="s">
        <v>3218</v>
      </c>
      <c r="C186" s="231" t="s">
        <v>91</v>
      </c>
      <c r="D186" s="232" t="s">
        <v>133</v>
      </c>
      <c r="E186" s="41" t="s">
        <v>3232</v>
      </c>
      <c r="F186" s="66" t="s">
        <v>3234</v>
      </c>
      <c r="G186" s="293"/>
      <c r="H186" s="36" t="s">
        <v>261</v>
      </c>
    </row>
    <row r="187" spans="1:8" s="8" customFormat="1" ht="20.100000000000001" customHeight="1">
      <c r="A187" s="9">
        <v>14</v>
      </c>
      <c r="B187" s="49" t="s">
        <v>3219</v>
      </c>
      <c r="C187" s="231" t="s">
        <v>3220</v>
      </c>
      <c r="D187" s="232" t="s">
        <v>108</v>
      </c>
      <c r="E187" s="41" t="s">
        <v>3232</v>
      </c>
      <c r="F187" s="66" t="s">
        <v>3234</v>
      </c>
      <c r="G187" s="573" t="s">
        <v>5132</v>
      </c>
      <c r="H187" s="36" t="s">
        <v>261</v>
      </c>
    </row>
    <row r="188" spans="1:8" s="8" customFormat="1" ht="20.100000000000001" customHeight="1">
      <c r="A188" s="9">
        <v>15</v>
      </c>
      <c r="B188" s="49" t="s">
        <v>3221</v>
      </c>
      <c r="C188" s="231" t="s">
        <v>3222</v>
      </c>
      <c r="D188" s="232" t="s">
        <v>862</v>
      </c>
      <c r="E188" s="41" t="s">
        <v>3232</v>
      </c>
      <c r="F188" s="66" t="s">
        <v>3234</v>
      </c>
      <c r="G188" s="573" t="s">
        <v>5130</v>
      </c>
      <c r="H188" s="36" t="s">
        <v>261</v>
      </c>
    </row>
    <row r="189" spans="1:8" s="8" customFormat="1" ht="20.100000000000001" customHeight="1">
      <c r="A189" s="9">
        <v>16</v>
      </c>
      <c r="B189" s="49" t="s">
        <v>3223</v>
      </c>
      <c r="C189" s="231" t="s">
        <v>1747</v>
      </c>
      <c r="D189" s="232" t="s">
        <v>63</v>
      </c>
      <c r="E189" s="41" t="s">
        <v>3232</v>
      </c>
      <c r="F189" s="66" t="s">
        <v>3234</v>
      </c>
      <c r="G189" s="293"/>
      <c r="H189" s="36" t="s">
        <v>261</v>
      </c>
    </row>
    <row r="190" spans="1:8" s="8" customFormat="1" ht="20.100000000000001" customHeight="1">
      <c r="A190" s="9">
        <v>17</v>
      </c>
      <c r="B190" s="49" t="s">
        <v>3224</v>
      </c>
      <c r="C190" s="231" t="s">
        <v>3225</v>
      </c>
      <c r="D190" s="232" t="s">
        <v>1687</v>
      </c>
      <c r="E190" s="41" t="s">
        <v>3232</v>
      </c>
      <c r="F190" s="66" t="s">
        <v>3234</v>
      </c>
      <c r="G190" s="293"/>
      <c r="H190" s="36" t="s">
        <v>261</v>
      </c>
    </row>
    <row r="191" spans="1:8" s="8" customFormat="1" ht="20.100000000000001" customHeight="1">
      <c r="A191" s="9">
        <v>18</v>
      </c>
      <c r="B191" s="49" t="s">
        <v>3226</v>
      </c>
      <c r="C191" s="231" t="s">
        <v>3227</v>
      </c>
      <c r="D191" s="232" t="s">
        <v>99</v>
      </c>
      <c r="E191" s="41" t="s">
        <v>3232</v>
      </c>
      <c r="F191" s="66" t="s">
        <v>3234</v>
      </c>
      <c r="G191" s="387"/>
      <c r="H191" s="36" t="s">
        <v>261</v>
      </c>
    </row>
    <row r="192" spans="1:8" s="8" customFormat="1" ht="20.100000000000001" customHeight="1">
      <c r="A192" s="9">
        <v>19</v>
      </c>
      <c r="B192" s="49" t="s">
        <v>3501</v>
      </c>
      <c r="C192" s="231" t="s">
        <v>3502</v>
      </c>
      <c r="D192" s="232" t="s">
        <v>11</v>
      </c>
      <c r="E192" s="41" t="s">
        <v>3517</v>
      </c>
      <c r="F192" s="66" t="s">
        <v>2640</v>
      </c>
      <c r="G192" s="293"/>
      <c r="H192" s="36" t="s">
        <v>3117</v>
      </c>
    </row>
    <row r="193" spans="1:8" s="8" customFormat="1" ht="20.100000000000001" customHeight="1">
      <c r="A193" s="9">
        <v>20</v>
      </c>
      <c r="B193" s="49" t="s">
        <v>3503</v>
      </c>
      <c r="C193" s="231" t="s">
        <v>108</v>
      </c>
      <c r="D193" s="232" t="s">
        <v>3504</v>
      </c>
      <c r="E193" s="41" t="s">
        <v>3517</v>
      </c>
      <c r="F193" s="66" t="s">
        <v>3515</v>
      </c>
      <c r="G193" s="293"/>
      <c r="H193" s="36" t="s">
        <v>3117</v>
      </c>
    </row>
    <row r="194" spans="1:8" s="8" customFormat="1" ht="20.100000000000001" customHeight="1">
      <c r="A194" s="9">
        <v>21</v>
      </c>
      <c r="B194" s="49" t="s">
        <v>3505</v>
      </c>
      <c r="C194" s="231" t="s">
        <v>3506</v>
      </c>
      <c r="D194" s="232" t="s">
        <v>1098</v>
      </c>
      <c r="E194" s="41" t="s">
        <v>3517</v>
      </c>
      <c r="F194" s="66" t="s">
        <v>2640</v>
      </c>
      <c r="G194" s="573" t="s">
        <v>5130</v>
      </c>
      <c r="H194" s="36" t="s">
        <v>3117</v>
      </c>
    </row>
    <row r="195" spans="1:8" s="8" customFormat="1" ht="20.100000000000001" customHeight="1">
      <c r="A195" s="9">
        <v>22</v>
      </c>
      <c r="B195" s="500" t="s">
        <v>3507</v>
      </c>
      <c r="C195" s="231" t="s">
        <v>113</v>
      </c>
      <c r="D195" s="232" t="s">
        <v>1904</v>
      </c>
      <c r="E195" s="41" t="s">
        <v>3517</v>
      </c>
      <c r="F195" s="66" t="s">
        <v>2640</v>
      </c>
      <c r="G195" s="293"/>
      <c r="H195" s="36" t="s">
        <v>3117</v>
      </c>
    </row>
    <row r="196" spans="1:8" s="8" customFormat="1" ht="20.100000000000001" customHeight="1">
      <c r="A196" s="9">
        <v>23</v>
      </c>
      <c r="B196" s="500" t="s">
        <v>3508</v>
      </c>
      <c r="C196" s="231" t="s">
        <v>3509</v>
      </c>
      <c r="D196" s="232" t="s">
        <v>179</v>
      </c>
      <c r="E196" s="41" t="s">
        <v>3517</v>
      </c>
      <c r="F196" s="66" t="s">
        <v>2640</v>
      </c>
      <c r="G196" s="573" t="s">
        <v>5222</v>
      </c>
      <c r="H196" s="36" t="s">
        <v>3117</v>
      </c>
    </row>
    <row r="197" spans="1:8" s="8" customFormat="1" ht="20.100000000000001" customHeight="1">
      <c r="A197" s="9">
        <v>24</v>
      </c>
      <c r="B197" s="49" t="s">
        <v>3510</v>
      </c>
      <c r="C197" s="231" t="s">
        <v>402</v>
      </c>
      <c r="D197" s="232" t="s">
        <v>138</v>
      </c>
      <c r="E197" s="41" t="s">
        <v>3517</v>
      </c>
      <c r="F197" s="66" t="s">
        <v>2640</v>
      </c>
      <c r="G197" s="293"/>
      <c r="H197" s="36" t="s">
        <v>3117</v>
      </c>
    </row>
    <row r="198" spans="1:8" s="8" customFormat="1" ht="20.100000000000001" customHeight="1">
      <c r="A198" s="9">
        <v>25</v>
      </c>
      <c r="B198" s="500" t="s">
        <v>3511</v>
      </c>
      <c r="C198" s="231" t="s">
        <v>180</v>
      </c>
      <c r="D198" s="232" t="s">
        <v>385</v>
      </c>
      <c r="E198" s="41" t="s">
        <v>3517</v>
      </c>
      <c r="F198" s="66" t="s">
        <v>2640</v>
      </c>
      <c r="G198" s="574"/>
      <c r="H198" s="36" t="s">
        <v>3117</v>
      </c>
    </row>
    <row r="199" spans="1:8" s="8" customFormat="1" ht="20.100000000000001" customHeight="1">
      <c r="A199" s="9">
        <v>26</v>
      </c>
      <c r="B199" s="49" t="s">
        <v>3512</v>
      </c>
      <c r="C199" s="231" t="s">
        <v>3513</v>
      </c>
      <c r="D199" s="232" t="s">
        <v>363</v>
      </c>
      <c r="E199" s="41" t="s">
        <v>3517</v>
      </c>
      <c r="F199" s="66" t="s">
        <v>3515</v>
      </c>
      <c r="G199" s="293"/>
      <c r="H199" s="36" t="s">
        <v>3117</v>
      </c>
    </row>
    <row r="200" spans="1:8" s="8" customFormat="1" ht="20.100000000000001" customHeight="1">
      <c r="A200" s="9">
        <v>27</v>
      </c>
      <c r="B200" s="49" t="s">
        <v>3514</v>
      </c>
      <c r="C200" s="231" t="s">
        <v>2818</v>
      </c>
      <c r="D200" s="232" t="s">
        <v>45</v>
      </c>
      <c r="E200" s="41" t="s">
        <v>3517</v>
      </c>
      <c r="F200" s="66" t="s">
        <v>3516</v>
      </c>
      <c r="G200" s="293"/>
      <c r="H200" s="36" t="s">
        <v>3117</v>
      </c>
    </row>
    <row r="201" spans="1:8" s="8" customFormat="1" ht="20.100000000000001" customHeight="1">
      <c r="A201" s="9">
        <v>28</v>
      </c>
      <c r="B201" s="49" t="s">
        <v>3957</v>
      </c>
      <c r="C201" s="231" t="s">
        <v>3958</v>
      </c>
      <c r="D201" s="232" t="s">
        <v>11</v>
      </c>
      <c r="E201" s="41" t="s">
        <v>1015</v>
      </c>
      <c r="F201" s="66" t="s">
        <v>1272</v>
      </c>
      <c r="G201" s="293"/>
      <c r="H201" s="36" t="s">
        <v>261</v>
      </c>
    </row>
    <row r="202" spans="1:8" s="10" customFormat="1" ht="24.95" customHeight="1">
      <c r="A202" s="699" t="s">
        <v>28</v>
      </c>
      <c r="B202" s="700"/>
      <c r="C202" s="700"/>
      <c r="D202" s="182">
        <f>SUM(D151,D173)</f>
        <v>49</v>
      </c>
      <c r="E202" s="496" t="s">
        <v>231</v>
      </c>
      <c r="F202" s="747"/>
      <c r="G202" s="747"/>
      <c r="H202" s="4"/>
    </row>
    <row r="203" spans="1:8" ht="24.95" customHeight="1">
      <c r="A203" s="493"/>
      <c r="B203" s="27"/>
      <c r="C203" s="28"/>
      <c r="D203" s="28"/>
      <c r="E203" s="87" t="s">
        <v>85</v>
      </c>
      <c r="F203" s="368"/>
      <c r="G203" s="366"/>
    </row>
    <row r="204" spans="1:8" ht="20.100000000000001" customHeight="1">
      <c r="A204" s="493"/>
      <c r="B204" s="33"/>
      <c r="C204" s="34"/>
      <c r="D204" s="34"/>
      <c r="E204" s="93"/>
      <c r="F204" s="96"/>
      <c r="G204" s="51"/>
    </row>
    <row r="205" spans="1:8" ht="20.100000000000001" customHeight="1">
      <c r="A205" s="505"/>
      <c r="B205" s="33"/>
      <c r="C205" s="34"/>
      <c r="D205" s="34"/>
      <c r="E205" s="93"/>
      <c r="F205" s="96"/>
      <c r="G205" s="51"/>
    </row>
    <row r="206" spans="1:8" ht="20.100000000000001" customHeight="1">
      <c r="A206" s="505"/>
      <c r="B206" s="33"/>
      <c r="C206" s="34"/>
      <c r="D206" s="34"/>
      <c r="E206" s="93"/>
      <c r="F206" s="96"/>
      <c r="G206" s="51"/>
    </row>
    <row r="207" spans="1:8" ht="20.100000000000001" customHeight="1">
      <c r="A207" s="505"/>
      <c r="B207" s="33"/>
      <c r="C207" s="34"/>
      <c r="D207" s="34"/>
      <c r="E207" s="93"/>
      <c r="F207" s="96"/>
      <c r="G207" s="51"/>
    </row>
    <row r="208" spans="1:8" ht="20.100000000000001" customHeight="1">
      <c r="A208" s="505"/>
      <c r="B208" s="33"/>
      <c r="C208" s="34"/>
      <c r="D208" s="34"/>
      <c r="E208" s="93"/>
      <c r="F208" s="96"/>
      <c r="G208" s="51"/>
    </row>
    <row r="209" spans="1:8" ht="20.100000000000001" customHeight="1">
      <c r="A209" s="505"/>
      <c r="B209" s="33"/>
      <c r="C209" s="34"/>
      <c r="D209" s="34"/>
      <c r="E209" s="93"/>
      <c r="F209" s="96"/>
      <c r="G209" s="51"/>
    </row>
    <row r="210" spans="1:8" ht="20.100000000000001" customHeight="1">
      <c r="A210" s="505"/>
      <c r="B210" s="33"/>
      <c r="C210" s="34"/>
      <c r="D210" s="34"/>
      <c r="E210" s="93"/>
      <c r="F210" s="96"/>
      <c r="G210" s="51"/>
    </row>
    <row r="211" spans="1:8" ht="20.100000000000001" customHeight="1">
      <c r="A211" s="505"/>
      <c r="B211" s="33"/>
      <c r="C211" s="34"/>
      <c r="D211" s="34"/>
      <c r="E211" s="93"/>
      <c r="F211" s="96"/>
      <c r="G211" s="51"/>
    </row>
    <row r="212" spans="1:8" ht="20.100000000000001" customHeight="1">
      <c r="A212" s="505"/>
      <c r="B212" s="33"/>
      <c r="C212" s="34"/>
      <c r="D212" s="34"/>
      <c r="E212" s="93"/>
      <c r="F212" s="96"/>
      <c r="G212" s="51"/>
    </row>
    <row r="213" spans="1:8" ht="20.100000000000001" customHeight="1">
      <c r="A213" s="505"/>
      <c r="B213" s="33"/>
      <c r="C213" s="34"/>
      <c r="D213" s="34"/>
      <c r="E213" s="93"/>
      <c r="F213" s="96"/>
      <c r="G213" s="51"/>
    </row>
    <row r="214" spans="1:8" ht="20.100000000000001" customHeight="1">
      <c r="A214" s="505"/>
      <c r="B214" s="33"/>
      <c r="C214" s="34"/>
      <c r="D214" s="34"/>
      <c r="E214" s="93"/>
      <c r="F214" s="96"/>
      <c r="G214" s="51"/>
    </row>
    <row r="215" spans="1:8" ht="20.100000000000001" customHeight="1">
      <c r="A215" s="505"/>
      <c r="B215" s="33"/>
      <c r="C215" s="34"/>
      <c r="D215" s="34"/>
      <c r="E215" s="93"/>
      <c r="F215" s="96"/>
      <c r="G215" s="51"/>
    </row>
    <row r="216" spans="1:8" ht="20.100000000000001" customHeight="1">
      <c r="A216" s="505"/>
      <c r="B216" s="33"/>
      <c r="C216" s="34"/>
      <c r="D216" s="34"/>
      <c r="E216" s="93"/>
      <c r="F216" s="96"/>
      <c r="G216" s="51"/>
    </row>
    <row r="217" spans="1:8" s="15" customFormat="1" ht="54.95" customHeight="1">
      <c r="A217" s="704" t="s">
        <v>1847</v>
      </c>
      <c r="B217" s="691"/>
      <c r="C217" s="705"/>
      <c r="D217" s="705"/>
      <c r="E217" s="705"/>
      <c r="F217" s="705"/>
      <c r="G217" s="705"/>
    </row>
    <row r="218" spans="1:8" s="10" customFormat="1" ht="24.95" customHeight="1">
      <c r="A218" s="731" t="s">
        <v>2139</v>
      </c>
      <c r="B218" s="731"/>
      <c r="C218" s="731"/>
      <c r="D218" s="731"/>
      <c r="E218" s="731"/>
      <c r="F218" s="731"/>
      <c r="G218" s="731"/>
    </row>
    <row r="219" spans="1:8" s="10" customFormat="1" ht="35.1" customHeight="1">
      <c r="A219" s="732" t="s">
        <v>2611</v>
      </c>
      <c r="B219" s="732"/>
      <c r="C219" s="732"/>
      <c r="D219" s="732"/>
      <c r="E219" s="732"/>
      <c r="F219" s="732"/>
      <c r="G219" s="732"/>
    </row>
    <row r="220" spans="1:8" ht="15" customHeight="1">
      <c r="A220" s="369"/>
      <c r="B220" s="369"/>
      <c r="C220" s="369"/>
      <c r="D220" s="369"/>
      <c r="E220" s="369"/>
      <c r="F220" s="345"/>
      <c r="G220" s="345" t="s">
        <v>2612</v>
      </c>
      <c r="H220" s="4" t="s">
        <v>2608</v>
      </c>
    </row>
    <row r="221" spans="1:8" s="8" customFormat="1" ht="30" customHeight="1">
      <c r="A221" s="195" t="s">
        <v>20</v>
      </c>
      <c r="B221" s="442" t="s">
        <v>5</v>
      </c>
      <c r="C221" s="694" t="s">
        <v>23</v>
      </c>
      <c r="D221" s="695"/>
      <c r="E221" s="195" t="s">
        <v>24</v>
      </c>
      <c r="F221" s="195" t="s">
        <v>25</v>
      </c>
      <c r="G221" s="195" t="s">
        <v>26</v>
      </c>
    </row>
    <row r="222" spans="1:8" s="8" customFormat="1" ht="30" customHeight="1">
      <c r="A222" s="9">
        <v>1</v>
      </c>
      <c r="B222" s="49" t="s">
        <v>2496</v>
      </c>
      <c r="C222" s="231" t="s">
        <v>2497</v>
      </c>
      <c r="D222" s="232" t="s">
        <v>394</v>
      </c>
      <c r="E222" s="41" t="s">
        <v>1707</v>
      </c>
      <c r="F222" s="66" t="s">
        <v>2499</v>
      </c>
      <c r="G222" s="293" t="s">
        <v>1708</v>
      </c>
      <c r="H222" s="36" t="s">
        <v>1715</v>
      </c>
    </row>
    <row r="223" spans="1:8" s="8" customFormat="1" ht="30" customHeight="1">
      <c r="A223" s="9">
        <v>2</v>
      </c>
      <c r="B223" s="49" t="s">
        <v>2498</v>
      </c>
      <c r="C223" s="231" t="s">
        <v>1874</v>
      </c>
      <c r="D223" s="232" t="s">
        <v>116</v>
      </c>
      <c r="E223" s="41" t="s">
        <v>1707</v>
      </c>
      <c r="F223" s="66" t="s">
        <v>2500</v>
      </c>
      <c r="G223" s="293" t="s">
        <v>1708</v>
      </c>
      <c r="H223" s="36" t="s">
        <v>1715</v>
      </c>
    </row>
    <row r="224" spans="1:8" s="10" customFormat="1" ht="30" customHeight="1">
      <c r="A224" s="699" t="s">
        <v>28</v>
      </c>
      <c r="B224" s="700"/>
      <c r="C224" s="700"/>
      <c r="D224" s="182">
        <f>A223</f>
        <v>2</v>
      </c>
      <c r="E224" s="444" t="s">
        <v>231</v>
      </c>
      <c r="F224" s="747"/>
      <c r="G224" s="747"/>
      <c r="H224" s="4"/>
    </row>
    <row r="225" spans="1:7" ht="30" customHeight="1">
      <c r="A225" s="443"/>
      <c r="B225" s="27"/>
      <c r="C225" s="28"/>
      <c r="D225" s="28"/>
      <c r="E225" s="87" t="s">
        <v>85</v>
      </c>
      <c r="F225" s="368"/>
      <c r="G225" s="366"/>
    </row>
    <row r="226" spans="1:7" ht="24.95" customHeight="1">
      <c r="A226" s="443"/>
      <c r="B226" s="33"/>
      <c r="C226" s="34"/>
      <c r="D226" s="34"/>
      <c r="E226" s="93"/>
      <c r="F226" s="96"/>
      <c r="G226" s="51"/>
    </row>
    <row r="227" spans="1:7" ht="24.95" customHeight="1">
      <c r="A227" s="443"/>
      <c r="B227" s="33"/>
      <c r="C227" s="34"/>
      <c r="D227" s="34"/>
      <c r="E227" s="93"/>
      <c r="F227" s="96"/>
      <c r="G227" s="51"/>
    </row>
    <row r="228" spans="1:7" ht="24.95" customHeight="1">
      <c r="A228" s="443"/>
      <c r="B228" s="33"/>
      <c r="C228" s="34"/>
      <c r="D228" s="34"/>
      <c r="E228" s="93"/>
      <c r="F228" s="96"/>
      <c r="G228" s="51"/>
    </row>
    <row r="229" spans="1:7" ht="24.95" customHeight="1">
      <c r="A229" s="443"/>
      <c r="B229" s="33"/>
      <c r="C229" s="34"/>
      <c r="D229" s="34"/>
      <c r="E229" s="93"/>
      <c r="F229" s="96"/>
      <c r="G229" s="51"/>
    </row>
    <row r="230" spans="1:7" ht="24.95" customHeight="1">
      <c r="A230" s="443"/>
      <c r="B230" s="33"/>
      <c r="C230" s="34"/>
      <c r="D230" s="34"/>
      <c r="E230" s="93"/>
      <c r="F230" s="96"/>
      <c r="G230" s="51"/>
    </row>
    <row r="231" spans="1:7" ht="24.95" customHeight="1">
      <c r="A231" s="443"/>
      <c r="B231" s="33"/>
      <c r="C231" s="34"/>
      <c r="D231" s="34"/>
      <c r="E231" s="93"/>
      <c r="F231" s="96"/>
      <c r="G231" s="51"/>
    </row>
    <row r="232" spans="1:7" ht="24.95" customHeight="1">
      <c r="A232" s="443"/>
      <c r="B232" s="33"/>
      <c r="C232" s="34"/>
      <c r="D232" s="34"/>
      <c r="E232" s="93"/>
      <c r="F232" s="96"/>
      <c r="G232" s="51"/>
    </row>
    <row r="233" spans="1:7" ht="24.95" customHeight="1">
      <c r="A233" s="443"/>
      <c r="B233" s="33"/>
      <c r="C233" s="34"/>
      <c r="D233" s="34"/>
      <c r="E233" s="93"/>
      <c r="F233" s="96"/>
      <c r="G233" s="51"/>
    </row>
    <row r="234" spans="1:7" ht="24.95" customHeight="1">
      <c r="A234" s="443"/>
      <c r="B234" s="33"/>
      <c r="C234" s="34"/>
      <c r="D234" s="34"/>
      <c r="E234" s="93"/>
      <c r="F234" s="96"/>
      <c r="G234" s="51"/>
    </row>
    <row r="235" spans="1:7" ht="24.95" customHeight="1">
      <c r="A235" s="443"/>
      <c r="B235" s="33"/>
      <c r="C235" s="34"/>
      <c r="D235" s="34"/>
      <c r="E235" s="93"/>
      <c r="F235" s="96"/>
      <c r="G235" s="51"/>
    </row>
    <row r="236" spans="1:7" ht="24.95" customHeight="1">
      <c r="A236" s="449"/>
      <c r="B236" s="33"/>
      <c r="C236" s="34"/>
      <c r="D236" s="34"/>
      <c r="E236" s="93"/>
      <c r="F236" s="96"/>
      <c r="G236" s="51"/>
    </row>
    <row r="237" spans="1:7" ht="24.95" customHeight="1">
      <c r="A237" s="449"/>
      <c r="B237" s="33"/>
      <c r="C237" s="34"/>
      <c r="D237" s="34"/>
      <c r="E237" s="93"/>
      <c r="F237" s="96"/>
      <c r="G237" s="51"/>
    </row>
    <row r="238" spans="1:7" ht="24.95" customHeight="1">
      <c r="A238" s="449"/>
      <c r="B238" s="33"/>
      <c r="C238" s="34"/>
      <c r="D238" s="34"/>
      <c r="E238" s="93"/>
      <c r="F238" s="96"/>
      <c r="G238" s="51"/>
    </row>
    <row r="239" spans="1:7" ht="24.95" customHeight="1">
      <c r="A239" s="449"/>
      <c r="B239" s="33"/>
      <c r="C239" s="34"/>
      <c r="D239" s="34"/>
      <c r="E239" s="93"/>
      <c r="F239" s="96"/>
      <c r="G239" s="51"/>
    </row>
    <row r="240" spans="1:7" ht="24.95" customHeight="1">
      <c r="A240" s="449"/>
      <c r="B240" s="33"/>
      <c r="C240" s="34"/>
      <c r="D240" s="34"/>
      <c r="E240" s="93"/>
      <c r="F240" s="96"/>
      <c r="G240" s="51"/>
    </row>
    <row r="241" spans="1:8" ht="24.95" customHeight="1">
      <c r="A241" s="449"/>
      <c r="B241" s="33"/>
      <c r="C241" s="34"/>
      <c r="D241" s="34"/>
      <c r="E241" s="93"/>
      <c r="F241" s="96"/>
      <c r="G241" s="51"/>
    </row>
    <row r="242" spans="1:8" ht="24.95" customHeight="1">
      <c r="A242" s="449"/>
      <c r="B242" s="33"/>
      <c r="C242" s="34"/>
      <c r="D242" s="34"/>
      <c r="E242" s="93"/>
      <c r="F242" s="96"/>
      <c r="G242" s="51"/>
    </row>
    <row r="243" spans="1:8" ht="24.95" customHeight="1">
      <c r="A243" s="449"/>
      <c r="B243" s="33"/>
      <c r="C243" s="34"/>
      <c r="D243" s="34"/>
      <c r="E243" s="93"/>
      <c r="F243" s="96"/>
      <c r="G243" s="51"/>
    </row>
    <row r="244" spans="1:8" s="15" customFormat="1" ht="54.95" customHeight="1">
      <c r="A244" s="704" t="s">
        <v>1847</v>
      </c>
      <c r="B244" s="691"/>
      <c r="C244" s="705"/>
      <c r="D244" s="705"/>
      <c r="E244" s="705"/>
      <c r="F244" s="705"/>
      <c r="G244" s="705"/>
    </row>
    <row r="245" spans="1:8" s="10" customFormat="1" ht="24.95" customHeight="1">
      <c r="A245" s="731" t="s">
        <v>2139</v>
      </c>
      <c r="B245" s="731"/>
      <c r="C245" s="731"/>
      <c r="D245" s="731"/>
      <c r="E245" s="731"/>
      <c r="F245" s="731"/>
      <c r="G245" s="731"/>
    </row>
    <row r="246" spans="1:8" s="10" customFormat="1" ht="35.1" customHeight="1">
      <c r="A246" s="732" t="s">
        <v>2140</v>
      </c>
      <c r="B246" s="732"/>
      <c r="C246" s="732"/>
      <c r="D246" s="732"/>
      <c r="E246" s="732"/>
      <c r="F246" s="732"/>
      <c r="G246" s="732"/>
    </row>
    <row r="247" spans="1:8" ht="15" customHeight="1">
      <c r="A247" s="369"/>
      <c r="B247" s="369"/>
      <c r="C247" s="369"/>
      <c r="D247" s="369"/>
      <c r="E247" s="369"/>
      <c r="F247" s="345"/>
      <c r="G247" s="345" t="s">
        <v>2141</v>
      </c>
    </row>
    <row r="248" spans="1:8" s="8" customFormat="1" ht="30" customHeight="1">
      <c r="A248" s="195" t="s">
        <v>20</v>
      </c>
      <c r="B248" s="429" t="s">
        <v>5</v>
      </c>
      <c r="C248" s="694" t="s">
        <v>23</v>
      </c>
      <c r="D248" s="695"/>
      <c r="E248" s="195" t="s">
        <v>24</v>
      </c>
      <c r="F248" s="195" t="s">
        <v>25</v>
      </c>
      <c r="G248" s="195" t="s">
        <v>26</v>
      </c>
    </row>
    <row r="249" spans="1:8" s="8" customFormat="1" ht="30" customHeight="1">
      <c r="A249" s="195"/>
      <c r="B249" s="694" t="s">
        <v>2</v>
      </c>
      <c r="C249" s="728"/>
      <c r="D249" s="438">
        <f>A253</f>
        <v>4</v>
      </c>
      <c r="E249" s="42"/>
      <c r="F249" s="42"/>
      <c r="G249" s="196"/>
      <c r="H249" s="195"/>
    </row>
    <row r="250" spans="1:8" s="8" customFormat="1" ht="30" customHeight="1">
      <c r="A250" s="9">
        <v>1</v>
      </c>
      <c r="B250" s="49" t="s">
        <v>1966</v>
      </c>
      <c r="C250" s="82" t="s">
        <v>1967</v>
      </c>
      <c r="D250" s="83" t="s">
        <v>153</v>
      </c>
      <c r="E250" s="41" t="s">
        <v>1700</v>
      </c>
      <c r="F250" s="66" t="s">
        <v>928</v>
      </c>
      <c r="G250" s="293" t="s">
        <v>1946</v>
      </c>
      <c r="H250" s="36" t="s">
        <v>261</v>
      </c>
    </row>
    <row r="251" spans="1:8" s="8" customFormat="1" ht="30" customHeight="1">
      <c r="A251" s="9">
        <v>2</v>
      </c>
      <c r="B251" s="49" t="s">
        <v>1848</v>
      </c>
      <c r="C251" s="231" t="s">
        <v>1849</v>
      </c>
      <c r="D251" s="232" t="s">
        <v>169</v>
      </c>
      <c r="E251" s="41" t="s">
        <v>1702</v>
      </c>
      <c r="F251" s="66" t="s">
        <v>1272</v>
      </c>
      <c r="G251" s="387" t="s">
        <v>1852</v>
      </c>
      <c r="H251" s="36" t="s">
        <v>261</v>
      </c>
    </row>
    <row r="252" spans="1:8" s="8" customFormat="1" ht="30" customHeight="1">
      <c r="A252" s="9">
        <v>3</v>
      </c>
      <c r="B252" s="49" t="s">
        <v>1850</v>
      </c>
      <c r="C252" s="231" t="s">
        <v>102</v>
      </c>
      <c r="D252" s="232" t="s">
        <v>13</v>
      </c>
      <c r="E252" s="41" t="s">
        <v>1702</v>
      </c>
      <c r="F252" s="66" t="s">
        <v>1272</v>
      </c>
      <c r="G252" s="573" t="s">
        <v>5131</v>
      </c>
      <c r="H252" s="36" t="s">
        <v>261</v>
      </c>
    </row>
    <row r="253" spans="1:8" s="8" customFormat="1" ht="30" customHeight="1">
      <c r="A253" s="9">
        <v>4</v>
      </c>
      <c r="B253" s="49" t="s">
        <v>1851</v>
      </c>
      <c r="C253" s="231" t="s">
        <v>183</v>
      </c>
      <c r="D253" s="232" t="s">
        <v>42</v>
      </c>
      <c r="E253" s="41" t="s">
        <v>1702</v>
      </c>
      <c r="F253" s="66" t="s">
        <v>1272</v>
      </c>
      <c r="G253" s="387" t="s">
        <v>1852</v>
      </c>
      <c r="H253" s="36" t="s">
        <v>261</v>
      </c>
    </row>
    <row r="254" spans="1:8" s="8" customFormat="1" ht="30" customHeight="1">
      <c r="A254" s="43"/>
      <c r="B254" s="694" t="s">
        <v>3</v>
      </c>
      <c r="C254" s="728"/>
      <c r="D254" s="438">
        <f>A258</f>
        <v>4</v>
      </c>
      <c r="E254" s="42"/>
      <c r="F254" s="42"/>
      <c r="G254" s="196" t="s">
        <v>2142</v>
      </c>
      <c r="H254" s="195"/>
    </row>
    <row r="255" spans="1:8" s="8" customFormat="1" ht="30" customHeight="1">
      <c r="A255" s="9">
        <v>1</v>
      </c>
      <c r="B255" s="49" t="s">
        <v>2131</v>
      </c>
      <c r="C255" s="231" t="s">
        <v>348</v>
      </c>
      <c r="D255" s="232" t="s">
        <v>70</v>
      </c>
      <c r="E255" s="41" t="s">
        <v>2138</v>
      </c>
      <c r="F255" s="66" t="s">
        <v>1677</v>
      </c>
      <c r="G255" s="293"/>
      <c r="H255" s="36" t="s">
        <v>261</v>
      </c>
    </row>
    <row r="256" spans="1:8" s="8" customFormat="1" ht="30" customHeight="1">
      <c r="A256" s="9">
        <v>2</v>
      </c>
      <c r="B256" s="49" t="s">
        <v>2132</v>
      </c>
      <c r="C256" s="231" t="s">
        <v>2133</v>
      </c>
      <c r="D256" s="232" t="s">
        <v>153</v>
      </c>
      <c r="E256" s="41" t="s">
        <v>2138</v>
      </c>
      <c r="F256" s="66" t="s">
        <v>1677</v>
      </c>
      <c r="G256" s="387"/>
      <c r="H256" s="36" t="s">
        <v>261</v>
      </c>
    </row>
    <row r="257" spans="1:8" s="8" customFormat="1" ht="30" customHeight="1">
      <c r="A257" s="9">
        <v>3</v>
      </c>
      <c r="B257" s="49" t="s">
        <v>2134</v>
      </c>
      <c r="C257" s="231" t="s">
        <v>2135</v>
      </c>
      <c r="D257" s="232" t="s">
        <v>2042</v>
      </c>
      <c r="E257" s="41" t="s">
        <v>2138</v>
      </c>
      <c r="F257" s="66" t="s">
        <v>1677</v>
      </c>
      <c r="G257" s="293"/>
      <c r="H257" s="36" t="s">
        <v>261</v>
      </c>
    </row>
    <row r="258" spans="1:8" s="8" customFormat="1" ht="30" customHeight="1">
      <c r="A258" s="9">
        <v>4</v>
      </c>
      <c r="B258" s="49" t="s">
        <v>2136</v>
      </c>
      <c r="C258" s="231" t="s">
        <v>2137</v>
      </c>
      <c r="D258" s="232" t="s">
        <v>136</v>
      </c>
      <c r="E258" s="41" t="s">
        <v>2138</v>
      </c>
      <c r="F258" s="66" t="s">
        <v>1677</v>
      </c>
      <c r="G258" s="387"/>
      <c r="H258" s="36" t="s">
        <v>261</v>
      </c>
    </row>
    <row r="259" spans="1:8" s="10" customFormat="1" ht="30" customHeight="1">
      <c r="A259" s="699" t="s">
        <v>28</v>
      </c>
      <c r="B259" s="700"/>
      <c r="C259" s="700"/>
      <c r="D259" s="182">
        <f>SUM(D249,D254)</f>
        <v>8</v>
      </c>
      <c r="E259" s="430" t="s">
        <v>231</v>
      </c>
      <c r="F259" s="747"/>
      <c r="G259" s="747"/>
      <c r="H259" s="4"/>
    </row>
    <row r="260" spans="1:8" ht="30" customHeight="1">
      <c r="A260" s="428"/>
      <c r="B260" s="27"/>
      <c r="C260" s="28"/>
      <c r="D260" s="28"/>
      <c r="E260" s="87" t="s">
        <v>85</v>
      </c>
      <c r="F260" s="368"/>
      <c r="G260" s="366"/>
    </row>
    <row r="261" spans="1:8" ht="24.95" customHeight="1">
      <c r="A261" s="428"/>
      <c r="B261" s="33"/>
      <c r="C261" s="34"/>
      <c r="D261" s="34"/>
      <c r="E261" s="93"/>
      <c r="F261" s="96"/>
      <c r="G261" s="51"/>
    </row>
    <row r="262" spans="1:8" ht="24.95" customHeight="1">
      <c r="A262" s="428"/>
      <c r="B262" s="33"/>
      <c r="C262" s="34"/>
      <c r="D262" s="34"/>
      <c r="E262" s="93"/>
      <c r="F262" s="96"/>
      <c r="G262" s="51"/>
    </row>
    <row r="263" spans="1:8" ht="24.95" customHeight="1">
      <c r="A263" s="428"/>
      <c r="B263" s="33"/>
      <c r="C263" s="34"/>
      <c r="D263" s="34"/>
      <c r="E263" s="93"/>
      <c r="F263" s="96"/>
      <c r="G263" s="51"/>
    </row>
    <row r="264" spans="1:8" ht="24.95" customHeight="1">
      <c r="A264" s="428"/>
      <c r="B264" s="33"/>
      <c r="C264" s="34"/>
      <c r="D264" s="34"/>
      <c r="E264" s="93"/>
      <c r="F264" s="96"/>
      <c r="G264" s="51"/>
    </row>
    <row r="265" spans="1:8" ht="24.95" customHeight="1">
      <c r="A265" s="428"/>
      <c r="B265" s="33"/>
      <c r="C265" s="34"/>
      <c r="D265" s="34"/>
      <c r="E265" s="93"/>
      <c r="F265" s="96"/>
      <c r="G265" s="51"/>
    </row>
    <row r="266" spans="1:8" ht="24.95" customHeight="1">
      <c r="A266" s="428"/>
      <c r="B266" s="33"/>
      <c r="C266" s="34"/>
      <c r="D266" s="34"/>
      <c r="E266" s="93"/>
      <c r="F266" s="96"/>
      <c r="G266" s="51"/>
    </row>
    <row r="267" spans="1:8" ht="24.95" customHeight="1">
      <c r="A267" s="428"/>
      <c r="B267" s="33"/>
      <c r="C267" s="34"/>
      <c r="D267" s="34"/>
      <c r="E267" s="93"/>
      <c r="F267" s="96"/>
      <c r="G267" s="51"/>
    </row>
    <row r="268" spans="1:8" ht="24.95" customHeight="1">
      <c r="A268" s="428"/>
      <c r="B268" s="33"/>
      <c r="C268" s="34"/>
      <c r="D268" s="34"/>
      <c r="E268" s="93"/>
      <c r="F268" s="96"/>
      <c r="G268" s="51"/>
    </row>
    <row r="269" spans="1:8" ht="24.95" customHeight="1">
      <c r="A269" s="428"/>
      <c r="B269" s="33"/>
      <c r="C269" s="34"/>
      <c r="D269" s="34"/>
      <c r="E269" s="93"/>
      <c r="F269" s="96"/>
      <c r="G269" s="51"/>
    </row>
    <row r="270" spans="1:8" s="15" customFormat="1" ht="54.95" customHeight="1">
      <c r="A270" s="704" t="s">
        <v>1641</v>
      </c>
      <c r="B270" s="691"/>
      <c r="C270" s="705"/>
      <c r="D270" s="705"/>
      <c r="E270" s="705"/>
      <c r="F270" s="705"/>
      <c r="G270" s="705"/>
    </row>
    <row r="271" spans="1:8" s="10" customFormat="1" ht="24.95" customHeight="1">
      <c r="A271" s="731" t="s">
        <v>1325</v>
      </c>
      <c r="B271" s="731"/>
      <c r="C271" s="731"/>
      <c r="D271" s="731"/>
      <c r="E271" s="731"/>
      <c r="F271" s="731"/>
      <c r="G271" s="731"/>
    </row>
    <row r="272" spans="1:8" s="10" customFormat="1" ht="35.1" customHeight="1">
      <c r="A272" s="732" t="s">
        <v>1751</v>
      </c>
      <c r="B272" s="732"/>
      <c r="C272" s="732"/>
      <c r="D272" s="732"/>
      <c r="E272" s="732"/>
      <c r="F272" s="732"/>
      <c r="G272" s="732"/>
    </row>
    <row r="273" spans="1:8" ht="15" customHeight="1">
      <c r="A273" s="369"/>
      <c r="B273" s="369"/>
      <c r="C273" s="369"/>
      <c r="D273" s="369"/>
      <c r="E273" s="369"/>
      <c r="F273" s="345"/>
      <c r="G273" s="345" t="s">
        <v>1749</v>
      </c>
    </row>
    <row r="274" spans="1:8" s="8" customFormat="1" ht="30" customHeight="1">
      <c r="A274" s="195" t="s">
        <v>20</v>
      </c>
      <c r="B274" s="378" t="s">
        <v>5</v>
      </c>
      <c r="C274" s="694" t="s">
        <v>23</v>
      </c>
      <c r="D274" s="695"/>
      <c r="E274" s="195" t="s">
        <v>24</v>
      </c>
      <c r="F274" s="195" t="s">
        <v>25</v>
      </c>
      <c r="G274" s="195" t="s">
        <v>26</v>
      </c>
    </row>
    <row r="275" spans="1:8" s="8" customFormat="1" ht="30" customHeight="1">
      <c r="A275" s="9">
        <v>1</v>
      </c>
      <c r="B275" s="49" t="s">
        <v>1698</v>
      </c>
      <c r="C275" s="82" t="s">
        <v>1716</v>
      </c>
      <c r="D275" s="83" t="s">
        <v>1699</v>
      </c>
      <c r="E275" s="41" t="s">
        <v>1700</v>
      </c>
      <c r="F275" s="66" t="s">
        <v>928</v>
      </c>
      <c r="G275" s="387" t="s">
        <v>1709</v>
      </c>
      <c r="H275" s="36" t="s">
        <v>261</v>
      </c>
    </row>
    <row r="276" spans="1:8" s="8" customFormat="1" ht="30" customHeight="1">
      <c r="A276" s="9">
        <v>2</v>
      </c>
      <c r="B276" s="49" t="s">
        <v>1701</v>
      </c>
      <c r="C276" s="231" t="s">
        <v>1231</v>
      </c>
      <c r="D276" s="232" t="s">
        <v>862</v>
      </c>
      <c r="E276" s="41" t="s">
        <v>1702</v>
      </c>
      <c r="F276" s="66" t="s">
        <v>1272</v>
      </c>
      <c r="G276" s="387" t="s">
        <v>1709</v>
      </c>
      <c r="H276" s="36" t="s">
        <v>261</v>
      </c>
    </row>
    <row r="277" spans="1:8" s="8" customFormat="1" ht="30" customHeight="1">
      <c r="A277" s="9">
        <v>3</v>
      </c>
      <c r="B277" s="49" t="s">
        <v>1703</v>
      </c>
      <c r="C277" s="231" t="s">
        <v>1704</v>
      </c>
      <c r="D277" s="232" t="s">
        <v>11</v>
      </c>
      <c r="E277" s="41" t="s">
        <v>1707</v>
      </c>
      <c r="F277" s="66" t="s">
        <v>1393</v>
      </c>
      <c r="G277" s="293" t="s">
        <v>1708</v>
      </c>
      <c r="H277" s="36" t="s">
        <v>1715</v>
      </c>
    </row>
    <row r="278" spans="1:8" s="8" customFormat="1" ht="30" customHeight="1">
      <c r="A278" s="9">
        <v>4</v>
      </c>
      <c r="B278" s="49" t="s">
        <v>1705</v>
      </c>
      <c r="C278" s="231" t="s">
        <v>1706</v>
      </c>
      <c r="D278" s="232" t="s">
        <v>135</v>
      </c>
      <c r="E278" s="41" t="s">
        <v>1707</v>
      </c>
      <c r="F278" s="66" t="s">
        <v>1393</v>
      </c>
      <c r="G278" s="293" t="s">
        <v>1708</v>
      </c>
      <c r="H278" s="36" t="s">
        <v>1715</v>
      </c>
    </row>
    <row r="279" spans="1:8" s="10" customFormat="1" ht="30" customHeight="1">
      <c r="A279" s="699" t="s">
        <v>28</v>
      </c>
      <c r="B279" s="700"/>
      <c r="C279" s="700"/>
      <c r="D279" s="182">
        <f>A278</f>
        <v>4</v>
      </c>
      <c r="E279" s="379" t="s">
        <v>231</v>
      </c>
      <c r="F279" s="747"/>
      <c r="G279" s="747"/>
      <c r="H279" s="4"/>
    </row>
    <row r="280" spans="1:8" ht="30" customHeight="1">
      <c r="A280" s="377"/>
      <c r="B280" s="27"/>
      <c r="C280" s="28"/>
      <c r="D280" s="28"/>
      <c r="E280" s="87" t="s">
        <v>85</v>
      </c>
      <c r="F280" s="368"/>
      <c r="G280" s="366"/>
    </row>
    <row r="281" spans="1:8" ht="24.95" customHeight="1">
      <c r="A281" s="377"/>
      <c r="B281" s="33"/>
      <c r="C281" s="34"/>
      <c r="D281" s="34"/>
      <c r="E281" s="93"/>
      <c r="F281" s="96"/>
      <c r="G281" s="51"/>
    </row>
    <row r="282" spans="1:8" ht="24.95" customHeight="1">
      <c r="A282" s="377"/>
      <c r="B282" s="33"/>
      <c r="C282" s="34"/>
      <c r="D282" s="34"/>
      <c r="E282" s="93"/>
      <c r="F282" s="96"/>
      <c r="G282" s="51"/>
    </row>
    <row r="283" spans="1:8" ht="24.95" customHeight="1">
      <c r="A283" s="377"/>
      <c r="B283" s="33"/>
      <c r="C283" s="34"/>
      <c r="D283" s="34"/>
      <c r="E283" s="93"/>
      <c r="F283" s="96"/>
      <c r="G283" s="51"/>
    </row>
    <row r="284" spans="1:8" ht="24.95" customHeight="1">
      <c r="A284" s="377"/>
      <c r="B284" s="33"/>
      <c r="C284" s="34"/>
      <c r="D284" s="34"/>
      <c r="E284" s="93"/>
      <c r="F284" s="96"/>
      <c r="G284" s="51"/>
    </row>
    <row r="285" spans="1:8" ht="24.95" customHeight="1">
      <c r="A285" s="377"/>
      <c r="B285" s="33"/>
      <c r="C285" s="34"/>
      <c r="D285" s="34"/>
      <c r="E285" s="93"/>
      <c r="F285" s="96"/>
      <c r="G285" s="51"/>
    </row>
    <row r="286" spans="1:8" ht="24.95" customHeight="1">
      <c r="A286" s="377"/>
      <c r="B286" s="33"/>
      <c r="C286" s="34"/>
      <c r="D286" s="34"/>
      <c r="E286" s="93"/>
      <c r="F286" s="96"/>
      <c r="G286" s="51"/>
    </row>
    <row r="287" spans="1:8" ht="24.95" customHeight="1">
      <c r="A287" s="385"/>
      <c r="B287" s="33"/>
      <c r="C287" s="34"/>
      <c r="D287" s="34"/>
      <c r="E287" s="93"/>
      <c r="F287" s="96"/>
      <c r="G287" s="51"/>
    </row>
    <row r="288" spans="1:8" ht="24.95" customHeight="1">
      <c r="A288" s="385"/>
      <c r="B288" s="33"/>
      <c r="C288" s="34"/>
      <c r="D288" s="34"/>
      <c r="E288" s="93"/>
      <c r="F288" s="96"/>
      <c r="G288" s="51"/>
    </row>
    <row r="289" spans="1:8" ht="24.95" customHeight="1">
      <c r="A289" s="385"/>
      <c r="B289" s="33"/>
      <c r="C289" s="34"/>
      <c r="D289" s="34"/>
      <c r="E289" s="93"/>
      <c r="F289" s="96"/>
      <c r="G289" s="51"/>
    </row>
    <row r="290" spans="1:8" s="10" customFormat="1" ht="35.1" customHeight="1">
      <c r="A290" s="732" t="s">
        <v>1742</v>
      </c>
      <c r="B290" s="732"/>
      <c r="C290" s="732"/>
      <c r="D290" s="732"/>
      <c r="E290" s="732"/>
      <c r="F290" s="732"/>
      <c r="G290" s="732"/>
    </row>
    <row r="291" spans="1:8" ht="20.100000000000001" customHeight="1">
      <c r="A291" s="369"/>
      <c r="B291" s="369"/>
      <c r="C291" s="369"/>
      <c r="D291" s="369"/>
      <c r="E291" s="369"/>
      <c r="F291" s="345"/>
      <c r="G291" s="345" t="s">
        <v>1737</v>
      </c>
    </row>
    <row r="292" spans="1:8" s="8" customFormat="1" ht="24.95" customHeight="1">
      <c r="A292" s="9">
        <v>1</v>
      </c>
      <c r="B292" s="396" t="s">
        <v>1672</v>
      </c>
      <c r="C292" s="397" t="s">
        <v>1673</v>
      </c>
      <c r="D292" s="398" t="s">
        <v>69</v>
      </c>
      <c r="E292" s="399" t="s">
        <v>1674</v>
      </c>
      <c r="F292" s="178" t="s">
        <v>846</v>
      </c>
      <c r="G292" s="400" t="s">
        <v>1191</v>
      </c>
      <c r="H292" s="401" t="s">
        <v>261</v>
      </c>
    </row>
    <row r="293" spans="1:8" s="10" customFormat="1" ht="30" customHeight="1">
      <c r="A293" s="699" t="s">
        <v>28</v>
      </c>
      <c r="B293" s="700"/>
      <c r="C293" s="700"/>
      <c r="D293" s="182">
        <f>A292</f>
        <v>1</v>
      </c>
      <c r="E293" s="389" t="s">
        <v>231</v>
      </c>
      <c r="F293" s="747"/>
      <c r="G293" s="747"/>
      <c r="H293" s="402"/>
    </row>
    <row r="294" spans="1:8" ht="30" customHeight="1">
      <c r="A294" s="388"/>
      <c r="B294" s="27"/>
      <c r="C294" s="28"/>
      <c r="D294" s="28"/>
      <c r="E294" s="87" t="s">
        <v>85</v>
      </c>
      <c r="F294" s="368"/>
      <c r="G294" s="366"/>
    </row>
    <row r="295" spans="1:8" ht="24.95" customHeight="1">
      <c r="A295" s="388"/>
      <c r="B295" s="33"/>
      <c r="C295" s="34"/>
      <c r="D295" s="34"/>
      <c r="E295" s="93"/>
      <c r="F295" s="96"/>
      <c r="G295" s="51"/>
    </row>
    <row r="296" spans="1:8" s="8" customFormat="1" ht="24.95" customHeight="1">
      <c r="A296" s="390"/>
      <c r="B296" s="391"/>
      <c r="C296" s="392"/>
      <c r="D296" s="392"/>
      <c r="E296" s="393"/>
      <c r="F296" s="394"/>
      <c r="G296" s="395"/>
      <c r="H296" s="392"/>
    </row>
    <row r="297" spans="1:8" s="15" customFormat="1" ht="54.95" customHeight="1">
      <c r="A297" s="704" t="s">
        <v>1531</v>
      </c>
      <c r="B297" s="691"/>
      <c r="C297" s="705"/>
      <c r="D297" s="705"/>
      <c r="E297" s="705"/>
      <c r="F297" s="705"/>
      <c r="G297" s="705"/>
    </row>
    <row r="298" spans="1:8" s="10" customFormat="1" ht="24.95" customHeight="1">
      <c r="A298" s="731" t="s">
        <v>1608</v>
      </c>
      <c r="B298" s="731"/>
      <c r="C298" s="731"/>
      <c r="D298" s="731"/>
      <c r="E298" s="731"/>
      <c r="F298" s="731"/>
      <c r="G298" s="731"/>
    </row>
    <row r="299" spans="1:8" s="10" customFormat="1" ht="35.1" customHeight="1">
      <c r="A299" s="735" t="s">
        <v>1609</v>
      </c>
      <c r="B299" s="735"/>
      <c r="C299" s="735"/>
      <c r="D299" s="735"/>
      <c r="E299" s="735"/>
      <c r="F299" s="735"/>
      <c r="G299" s="735"/>
    </row>
    <row r="300" spans="1:8" ht="15" customHeight="1">
      <c r="A300" s="369"/>
      <c r="B300" s="369"/>
      <c r="C300" s="369"/>
      <c r="D300" s="369"/>
      <c r="E300" s="369"/>
      <c r="F300" s="345"/>
      <c r="G300" s="345" t="s">
        <v>1614</v>
      </c>
    </row>
    <row r="301" spans="1:8" s="8" customFormat="1" ht="30" customHeight="1">
      <c r="A301" s="195" t="s">
        <v>20</v>
      </c>
      <c r="B301" s="378" t="s">
        <v>5</v>
      </c>
      <c r="C301" s="694" t="s">
        <v>23</v>
      </c>
      <c r="D301" s="695"/>
      <c r="E301" s="195" t="s">
        <v>24</v>
      </c>
      <c r="F301" s="195" t="s">
        <v>25</v>
      </c>
      <c r="G301" s="195" t="s">
        <v>26</v>
      </c>
    </row>
    <row r="302" spans="1:8" s="8" customFormat="1" ht="30" customHeight="1">
      <c r="A302" s="9">
        <v>1</v>
      </c>
      <c r="B302" s="49" t="s">
        <v>1590</v>
      </c>
      <c r="C302" s="231" t="s">
        <v>1591</v>
      </c>
      <c r="D302" s="232" t="s">
        <v>300</v>
      </c>
      <c r="E302" s="41" t="s">
        <v>1015</v>
      </c>
      <c r="F302" s="66" t="s">
        <v>1596</v>
      </c>
      <c r="G302" s="293"/>
      <c r="H302" s="36" t="s">
        <v>261</v>
      </c>
    </row>
    <row r="303" spans="1:8" s="8" customFormat="1" ht="30" customHeight="1">
      <c r="A303" s="9">
        <v>2</v>
      </c>
      <c r="B303" s="49" t="s">
        <v>1592</v>
      </c>
      <c r="C303" s="231" t="s">
        <v>1593</v>
      </c>
      <c r="D303" s="232" t="s">
        <v>1575</v>
      </c>
      <c r="E303" s="41" t="s">
        <v>1015</v>
      </c>
      <c r="F303" s="66" t="s">
        <v>1596</v>
      </c>
      <c r="G303" s="293"/>
      <c r="H303" s="36" t="s">
        <v>261</v>
      </c>
    </row>
    <row r="304" spans="1:8" s="8" customFormat="1" ht="30" customHeight="1">
      <c r="A304" s="9">
        <v>3</v>
      </c>
      <c r="B304" s="49" t="s">
        <v>1594</v>
      </c>
      <c r="C304" s="231" t="s">
        <v>1595</v>
      </c>
      <c r="D304" s="232" t="s">
        <v>100</v>
      </c>
      <c r="E304" s="41" t="s">
        <v>1015</v>
      </c>
      <c r="F304" s="66" t="s">
        <v>1596</v>
      </c>
      <c r="G304" s="293"/>
      <c r="H304" s="36" t="s">
        <v>261</v>
      </c>
    </row>
    <row r="305" spans="1:8" s="10" customFormat="1" ht="30" customHeight="1">
      <c r="A305" s="699" t="s">
        <v>28</v>
      </c>
      <c r="B305" s="700"/>
      <c r="C305" s="700"/>
      <c r="D305" s="182">
        <f>A304</f>
        <v>3</v>
      </c>
      <c r="E305" s="379" t="s">
        <v>231</v>
      </c>
      <c r="F305" s="747"/>
      <c r="G305" s="747"/>
      <c r="H305" s="4"/>
    </row>
    <row r="306" spans="1:8" ht="30" customHeight="1">
      <c r="A306" s="377"/>
      <c r="B306" s="27"/>
      <c r="C306" s="28"/>
      <c r="D306" s="28"/>
      <c r="E306" s="87" t="s">
        <v>85</v>
      </c>
      <c r="F306" s="368"/>
      <c r="G306" s="366"/>
    </row>
    <row r="307" spans="1:8" ht="24.95" customHeight="1">
      <c r="A307" s="377"/>
      <c r="B307" s="33"/>
      <c r="C307" s="34"/>
      <c r="D307" s="34"/>
      <c r="E307" s="93"/>
      <c r="F307" s="96"/>
      <c r="G307" s="51"/>
    </row>
    <row r="308" spans="1:8" ht="24.95" customHeight="1">
      <c r="A308" s="365"/>
      <c r="B308" s="33"/>
      <c r="C308" s="34"/>
      <c r="D308" s="34"/>
      <c r="E308" s="93"/>
      <c r="F308" s="96"/>
      <c r="G308" s="51"/>
    </row>
    <row r="309" spans="1:8" ht="24.95" customHeight="1">
      <c r="A309" s="365"/>
      <c r="B309" s="33"/>
      <c r="C309" s="34"/>
      <c r="D309" s="34"/>
      <c r="E309" s="93"/>
      <c r="F309" s="96"/>
      <c r="G309" s="51"/>
    </row>
    <row r="310" spans="1:8" ht="24.95" customHeight="1">
      <c r="A310" s="365"/>
      <c r="B310" s="33"/>
      <c r="C310" s="34"/>
      <c r="D310" s="34"/>
      <c r="E310" s="93"/>
      <c r="F310" s="96"/>
      <c r="G310" s="51"/>
    </row>
    <row r="311" spans="1:8" ht="24.95" customHeight="1">
      <c r="A311" s="365"/>
      <c r="B311" s="33"/>
      <c r="C311" s="34"/>
      <c r="D311" s="34"/>
      <c r="E311" s="93"/>
      <c r="F311" s="96"/>
      <c r="G311" s="51"/>
    </row>
    <row r="312" spans="1:8" ht="24.95" customHeight="1">
      <c r="A312" s="365"/>
      <c r="B312" s="33"/>
      <c r="C312" s="34"/>
      <c r="D312" s="34"/>
      <c r="E312" s="93"/>
      <c r="F312" s="96"/>
      <c r="G312" s="51"/>
    </row>
    <row r="313" spans="1:8" ht="24.95" customHeight="1">
      <c r="A313" s="365"/>
      <c r="B313" s="33"/>
      <c r="C313" s="34"/>
      <c r="D313" s="34"/>
      <c r="E313" s="93"/>
      <c r="F313" s="96"/>
      <c r="G313" s="51"/>
    </row>
    <row r="314" spans="1:8" ht="24.95" customHeight="1">
      <c r="A314" s="365"/>
      <c r="B314" s="33"/>
      <c r="C314" s="34"/>
      <c r="D314" s="34"/>
      <c r="E314" s="93"/>
      <c r="F314" s="96"/>
      <c r="G314" s="51"/>
    </row>
    <row r="315" spans="1:8" ht="24.95" customHeight="1">
      <c r="A315" s="365"/>
      <c r="B315" s="33"/>
      <c r="C315" s="34"/>
      <c r="D315" s="34"/>
      <c r="E315" s="93"/>
      <c r="F315" s="96"/>
      <c r="G315" s="51"/>
    </row>
    <row r="316" spans="1:8" ht="24.95" customHeight="1">
      <c r="A316" s="365"/>
      <c r="B316" s="33"/>
      <c r="C316" s="34"/>
      <c r="D316" s="34"/>
      <c r="E316" s="93"/>
      <c r="F316" s="96"/>
      <c r="G316" s="51"/>
    </row>
    <row r="317" spans="1:8" ht="24.95" customHeight="1">
      <c r="A317" s="365"/>
      <c r="B317" s="33"/>
      <c r="C317" s="34"/>
      <c r="D317" s="34"/>
      <c r="E317" s="93"/>
      <c r="F317" s="96"/>
      <c r="G317" s="51"/>
    </row>
    <row r="318" spans="1:8" ht="24.95" customHeight="1">
      <c r="A318" s="365"/>
      <c r="B318" s="33"/>
      <c r="C318" s="34"/>
      <c r="D318" s="34"/>
      <c r="E318" s="93"/>
      <c r="F318" s="96"/>
      <c r="G318" s="51"/>
    </row>
    <row r="319" spans="1:8" ht="24.95" customHeight="1">
      <c r="A319" s="365"/>
      <c r="B319" s="33"/>
      <c r="C319" s="34"/>
      <c r="D319" s="34"/>
      <c r="E319" s="93"/>
      <c r="F319" s="96"/>
      <c r="G319" s="51"/>
    </row>
    <row r="320" spans="1:8" ht="24.95" customHeight="1">
      <c r="A320" s="365"/>
      <c r="B320" s="33"/>
      <c r="C320" s="34"/>
      <c r="D320" s="34"/>
      <c r="E320" s="93"/>
      <c r="F320" s="96"/>
      <c r="G320" s="51"/>
    </row>
    <row r="321" spans="1:8" ht="24.95" customHeight="1">
      <c r="A321" s="377"/>
      <c r="B321" s="33"/>
      <c r="C321" s="34"/>
      <c r="D321" s="34"/>
      <c r="E321" s="93"/>
      <c r="F321" s="96"/>
      <c r="G321" s="51"/>
    </row>
    <row r="322" spans="1:8" ht="24.95" customHeight="1">
      <c r="A322" s="377"/>
      <c r="B322" s="33"/>
      <c r="C322" s="34"/>
      <c r="D322" s="34"/>
      <c r="E322" s="93"/>
      <c r="F322" s="96"/>
      <c r="G322" s="51"/>
    </row>
    <row r="323" spans="1:8" s="15" customFormat="1" ht="54.95" customHeight="1">
      <c r="A323" s="704" t="s">
        <v>1168</v>
      </c>
      <c r="B323" s="691"/>
      <c r="C323" s="705"/>
      <c r="D323" s="705"/>
      <c r="E323" s="705"/>
      <c r="F323" s="705"/>
      <c r="G323" s="705"/>
    </row>
    <row r="324" spans="1:8" s="10" customFormat="1" ht="24.95" customHeight="1">
      <c r="A324" s="731" t="s">
        <v>1325</v>
      </c>
      <c r="B324" s="731"/>
      <c r="C324" s="731"/>
      <c r="D324" s="731"/>
      <c r="E324" s="731"/>
      <c r="F324" s="731"/>
      <c r="G324" s="731"/>
    </row>
    <row r="325" spans="1:8" s="10" customFormat="1" ht="35.1" customHeight="1">
      <c r="A325" s="744" t="s">
        <v>1340</v>
      </c>
      <c r="B325" s="744"/>
      <c r="C325" s="744"/>
      <c r="D325" s="744"/>
      <c r="E325" s="744"/>
      <c r="F325" s="744"/>
      <c r="G325" s="744"/>
    </row>
    <row r="326" spans="1:8" ht="15" customHeight="1">
      <c r="A326" s="6"/>
      <c r="B326" s="6"/>
      <c r="C326" s="6"/>
      <c r="D326" s="6"/>
      <c r="E326" s="6"/>
      <c r="F326" s="181"/>
      <c r="G326" s="345" t="s">
        <v>1335</v>
      </c>
    </row>
    <row r="327" spans="1:8" s="8" customFormat="1" ht="30" customHeight="1">
      <c r="A327" s="195" t="s">
        <v>20</v>
      </c>
      <c r="B327" s="317" t="s">
        <v>5</v>
      </c>
      <c r="C327" s="694" t="s">
        <v>23</v>
      </c>
      <c r="D327" s="695"/>
      <c r="E327" s="195" t="s">
        <v>24</v>
      </c>
      <c r="F327" s="195" t="s">
        <v>25</v>
      </c>
      <c r="G327" s="195" t="s">
        <v>26</v>
      </c>
    </row>
    <row r="328" spans="1:8" s="8" customFormat="1" ht="30" customHeight="1">
      <c r="A328" s="9">
        <v>1</v>
      </c>
      <c r="B328" s="49" t="s">
        <v>1202</v>
      </c>
      <c r="C328" s="231" t="s">
        <v>91</v>
      </c>
      <c r="D328" s="232" t="s">
        <v>133</v>
      </c>
      <c r="E328" s="41" t="s">
        <v>1203</v>
      </c>
      <c r="F328" s="66" t="s">
        <v>852</v>
      </c>
      <c r="G328" s="293" t="s">
        <v>1204</v>
      </c>
      <c r="H328" s="36" t="s">
        <v>261</v>
      </c>
    </row>
    <row r="329" spans="1:8" s="8" customFormat="1" ht="30" customHeight="1">
      <c r="A329" s="9">
        <v>2</v>
      </c>
      <c r="B329" s="49" t="s">
        <v>1183</v>
      </c>
      <c r="C329" s="231" t="s">
        <v>914</v>
      </c>
      <c r="D329" s="232" t="s">
        <v>137</v>
      </c>
      <c r="E329" s="41" t="s">
        <v>861</v>
      </c>
      <c r="F329" s="66" t="s">
        <v>1184</v>
      </c>
      <c r="G329" s="293" t="s">
        <v>1185</v>
      </c>
      <c r="H329" s="36" t="s">
        <v>261</v>
      </c>
    </row>
    <row r="330" spans="1:8" s="8" customFormat="1" ht="30" customHeight="1">
      <c r="A330" s="9">
        <v>3</v>
      </c>
      <c r="B330" s="49" t="s">
        <v>1287</v>
      </c>
      <c r="C330" s="82" t="s">
        <v>1288</v>
      </c>
      <c r="D330" s="83" t="s">
        <v>127</v>
      </c>
      <c r="E330" s="41" t="s">
        <v>1289</v>
      </c>
      <c r="F330" s="66" t="s">
        <v>852</v>
      </c>
      <c r="G330" s="293" t="s">
        <v>1290</v>
      </c>
      <c r="H330" s="36" t="s">
        <v>261</v>
      </c>
    </row>
    <row r="331" spans="1:8" s="10" customFormat="1" ht="30" customHeight="1">
      <c r="A331" s="699" t="s">
        <v>28</v>
      </c>
      <c r="B331" s="700"/>
      <c r="C331" s="700"/>
      <c r="D331" s="182">
        <f>A330</f>
        <v>3</v>
      </c>
      <c r="E331" s="318" t="s">
        <v>231</v>
      </c>
      <c r="F331" s="701"/>
      <c r="G331" s="702"/>
      <c r="H331" s="4"/>
    </row>
    <row r="332" spans="1:8" ht="30" customHeight="1">
      <c r="A332" s="316"/>
      <c r="B332" s="27"/>
      <c r="C332" s="28"/>
      <c r="D332" s="28"/>
      <c r="E332" s="87" t="s">
        <v>85</v>
      </c>
      <c r="F332" s="88"/>
      <c r="G332" s="196"/>
    </row>
    <row r="333" spans="1:8" ht="24.95" customHeight="1">
      <c r="A333" s="316"/>
      <c r="B333" s="33"/>
      <c r="C333" s="34"/>
      <c r="D333" s="34"/>
      <c r="E333" s="93"/>
      <c r="F333" s="96"/>
      <c r="G333" s="51"/>
    </row>
    <row r="334" spans="1:8" ht="24.95" customHeight="1">
      <c r="A334" s="316"/>
      <c r="B334" s="33"/>
      <c r="C334" s="34"/>
      <c r="D334" s="34"/>
      <c r="E334" s="93"/>
      <c r="F334" s="96"/>
      <c r="G334" s="51"/>
    </row>
    <row r="335" spans="1:8" ht="24.95" customHeight="1">
      <c r="A335" s="316"/>
      <c r="B335" s="33"/>
      <c r="C335" s="34"/>
      <c r="D335" s="34"/>
      <c r="E335" s="93"/>
      <c r="F335" s="96"/>
      <c r="G335" s="51"/>
    </row>
    <row r="336" spans="1:8" ht="24.95" customHeight="1">
      <c r="A336" s="316"/>
      <c r="B336" s="33"/>
      <c r="C336" s="34"/>
      <c r="D336" s="34"/>
      <c r="E336" s="93"/>
      <c r="F336" s="96"/>
      <c r="G336" s="51"/>
    </row>
    <row r="337" spans="1:7" ht="24.95" customHeight="1">
      <c r="A337" s="332"/>
      <c r="B337" s="33"/>
      <c r="C337" s="34"/>
      <c r="D337" s="34"/>
      <c r="E337" s="93"/>
      <c r="F337" s="96"/>
      <c r="G337" s="51"/>
    </row>
    <row r="338" spans="1:7" ht="24.95" customHeight="1">
      <c r="A338" s="332"/>
      <c r="B338" s="33"/>
      <c r="C338" s="34"/>
      <c r="D338" s="34"/>
      <c r="E338" s="93"/>
      <c r="F338" s="96"/>
      <c r="G338" s="51"/>
    </row>
    <row r="339" spans="1:7" ht="24.95" customHeight="1">
      <c r="A339" s="332"/>
      <c r="B339" s="33"/>
      <c r="C339" s="34"/>
      <c r="D339" s="34"/>
      <c r="E339" s="93"/>
      <c r="F339" s="96"/>
      <c r="G339" s="51"/>
    </row>
    <row r="340" spans="1:7" ht="24.95" customHeight="1">
      <c r="A340" s="332"/>
      <c r="B340" s="33"/>
      <c r="C340" s="34"/>
      <c r="D340" s="34"/>
      <c r="E340" s="93"/>
      <c r="F340" s="96"/>
      <c r="G340" s="51"/>
    </row>
    <row r="341" spans="1:7" ht="24.95" customHeight="1">
      <c r="A341" s="332"/>
      <c r="B341" s="33"/>
      <c r="C341" s="34"/>
      <c r="D341" s="34"/>
      <c r="E341" s="93"/>
      <c r="F341" s="96"/>
      <c r="G341" s="51"/>
    </row>
    <row r="342" spans="1:7" ht="24.95" customHeight="1">
      <c r="A342" s="332"/>
      <c r="B342" s="33"/>
      <c r="C342" s="34"/>
      <c r="D342" s="34"/>
      <c r="E342" s="93"/>
      <c r="F342" s="96"/>
      <c r="G342" s="51"/>
    </row>
    <row r="343" spans="1:7" ht="24.95" customHeight="1">
      <c r="A343" s="316"/>
      <c r="B343" s="33"/>
      <c r="C343" s="34"/>
      <c r="D343" s="34"/>
      <c r="E343" s="93"/>
      <c r="F343" s="96"/>
      <c r="G343" s="51"/>
    </row>
    <row r="344" spans="1:7" ht="24.95" customHeight="1">
      <c r="A344" s="316"/>
      <c r="B344" s="33"/>
      <c r="C344" s="34"/>
      <c r="D344" s="34"/>
      <c r="E344" s="93"/>
      <c r="F344" s="96"/>
      <c r="G344" s="51"/>
    </row>
    <row r="345" spans="1:7" ht="24.95" customHeight="1">
      <c r="A345" s="316"/>
      <c r="B345" s="33"/>
      <c r="C345" s="34"/>
      <c r="D345" s="34"/>
      <c r="E345" s="93"/>
      <c r="F345" s="96"/>
      <c r="G345" s="51"/>
    </row>
    <row r="346" spans="1:7" ht="24.95" customHeight="1">
      <c r="A346" s="316"/>
      <c r="B346" s="33"/>
      <c r="C346" s="34"/>
      <c r="D346" s="34"/>
      <c r="E346" s="93"/>
      <c r="F346" s="96"/>
      <c r="G346" s="51"/>
    </row>
    <row r="347" spans="1:7" ht="24.95" customHeight="1">
      <c r="A347" s="316"/>
      <c r="B347" s="33"/>
      <c r="C347" s="34"/>
      <c r="D347" s="34"/>
      <c r="E347" s="93"/>
      <c r="F347" s="96"/>
      <c r="G347" s="51"/>
    </row>
    <row r="348" spans="1:7" ht="24.95" customHeight="1">
      <c r="A348" s="316"/>
      <c r="B348" s="33"/>
      <c r="C348" s="34"/>
      <c r="D348" s="34"/>
      <c r="E348" s="93"/>
      <c r="F348" s="96"/>
      <c r="G348" s="51"/>
    </row>
    <row r="349" spans="1:7" ht="24.95" customHeight="1">
      <c r="A349" s="332"/>
      <c r="B349" s="33"/>
      <c r="C349" s="34"/>
      <c r="D349" s="34"/>
      <c r="E349" s="93"/>
      <c r="F349" s="96"/>
      <c r="G349" s="51"/>
    </row>
    <row r="350" spans="1:7" ht="24.95" customHeight="1">
      <c r="A350" s="316"/>
      <c r="B350" s="33"/>
      <c r="C350" s="34"/>
      <c r="D350" s="34"/>
      <c r="E350" s="93"/>
      <c r="F350" s="96"/>
      <c r="G350" s="51"/>
    </row>
    <row r="351" spans="1:7" s="10" customFormat="1" ht="18" customHeight="1">
      <c r="A351" s="19"/>
      <c r="B351" s="19"/>
      <c r="C351" s="19"/>
      <c r="D351" s="20" t="s">
        <v>106</v>
      </c>
      <c r="E351" s="20" t="s">
        <v>12</v>
      </c>
      <c r="F351" s="35"/>
      <c r="G351" s="35"/>
    </row>
    <row r="352" spans="1:7" ht="18" customHeight="1">
      <c r="A352" s="60"/>
      <c r="B352" s="60"/>
      <c r="C352" s="60" t="s">
        <v>4</v>
      </c>
      <c r="D352" s="60">
        <f>SUM(D353:D354)</f>
        <v>21</v>
      </c>
      <c r="E352" s="46"/>
      <c r="F352" s="46"/>
      <c r="G352" s="60"/>
    </row>
    <row r="353" spans="1:7" ht="18" customHeight="1">
      <c r="A353" s="58"/>
      <c r="B353" s="58"/>
      <c r="C353" s="58" t="s">
        <v>97</v>
      </c>
      <c r="D353" s="58">
        <f>SUM(D224,D249,D279,D293,D331)</f>
        <v>14</v>
      </c>
      <c r="E353" s="58"/>
      <c r="F353" s="58"/>
      <c r="G353" s="58"/>
    </row>
    <row r="354" spans="1:7" ht="18" customHeight="1">
      <c r="A354" s="58"/>
      <c r="B354" s="58"/>
      <c r="C354" s="58" t="s">
        <v>98</v>
      </c>
      <c r="D354" s="58">
        <f>SUM(D254,D305)</f>
        <v>7</v>
      </c>
      <c r="E354" s="58"/>
      <c r="F354" s="58"/>
      <c r="G354" s="58"/>
    </row>
    <row r="355" spans="1:7" ht="18" customHeight="1">
      <c r="A355" s="58"/>
      <c r="B355" s="58"/>
      <c r="C355" s="58"/>
      <c r="D355" s="58"/>
      <c r="E355" s="58"/>
      <c r="F355" s="58"/>
      <c r="G355" s="58"/>
    </row>
    <row r="356" spans="1:7" ht="18" customHeight="1">
      <c r="A356" s="58"/>
      <c r="B356" s="58"/>
      <c r="C356" s="58"/>
      <c r="D356" s="58"/>
      <c r="E356" s="58"/>
      <c r="F356" s="58"/>
      <c r="G356" s="58"/>
    </row>
    <row r="357" spans="1:7" ht="18" customHeight="1">
      <c r="A357" s="58"/>
      <c r="B357" s="58"/>
      <c r="C357" s="58"/>
      <c r="D357" s="58"/>
      <c r="E357" s="58"/>
      <c r="F357" s="58"/>
      <c r="G357" s="58"/>
    </row>
    <row r="358" spans="1:7" ht="18" customHeight="1">
      <c r="A358" s="58"/>
      <c r="B358" s="58"/>
      <c r="C358" s="58"/>
      <c r="D358" s="58"/>
      <c r="E358" s="58"/>
      <c r="F358" s="58"/>
      <c r="G358" s="58"/>
    </row>
    <row r="359" spans="1:7" ht="18" customHeight="1">
      <c r="A359" s="58"/>
      <c r="B359" s="58"/>
      <c r="C359" s="58"/>
      <c r="D359" s="58"/>
      <c r="E359" s="58"/>
      <c r="F359" s="58"/>
      <c r="G359" s="58"/>
    </row>
    <row r="360" spans="1:7" ht="18" customHeight="1">
      <c r="A360" s="58"/>
      <c r="B360" s="58"/>
      <c r="C360" s="58"/>
      <c r="D360" s="58"/>
      <c r="E360" s="58"/>
      <c r="F360" s="58"/>
      <c r="G360" s="58"/>
    </row>
    <row r="361" spans="1:7" ht="18" customHeight="1">
      <c r="A361" s="58"/>
      <c r="B361" s="58"/>
      <c r="C361" s="58"/>
      <c r="D361" s="58"/>
      <c r="E361" s="58"/>
      <c r="F361" s="58"/>
      <c r="G361" s="58"/>
    </row>
    <row r="362" spans="1:7" ht="18" customHeight="1">
      <c r="A362" s="58"/>
      <c r="B362" s="58"/>
      <c r="C362" s="58"/>
      <c r="D362" s="58"/>
      <c r="E362" s="58"/>
      <c r="F362" s="58"/>
      <c r="G362" s="58"/>
    </row>
    <row r="363" spans="1:7" ht="18" customHeight="1">
      <c r="A363" s="58"/>
      <c r="B363" s="58"/>
      <c r="C363" s="58"/>
      <c r="D363" s="58"/>
      <c r="E363" s="58"/>
      <c r="F363" s="58"/>
      <c r="G363" s="58"/>
    </row>
    <row r="364" spans="1:7" ht="18" customHeight="1">
      <c r="A364" s="58"/>
      <c r="B364" s="58"/>
      <c r="C364" s="58"/>
      <c r="D364" s="58"/>
      <c r="E364" s="58"/>
      <c r="F364" s="58"/>
      <c r="G364" s="58"/>
    </row>
    <row r="365" spans="1:7" ht="18" customHeight="1">
      <c r="A365" s="60"/>
      <c r="B365" s="60"/>
      <c r="C365" s="60"/>
      <c r="D365" s="60"/>
      <c r="F365" s="60"/>
      <c r="G365" s="60"/>
    </row>
    <row r="366" spans="1:7" ht="18" customHeight="1">
      <c r="A366" s="60"/>
      <c r="B366" s="60"/>
      <c r="C366" s="60"/>
      <c r="D366" s="60"/>
      <c r="F366" s="60"/>
      <c r="G366" s="60"/>
    </row>
    <row r="367" spans="1:7" ht="18" customHeight="1">
      <c r="A367" s="60"/>
      <c r="B367" s="60"/>
      <c r="C367" s="60"/>
      <c r="D367" s="60"/>
      <c r="F367" s="60"/>
      <c r="G367" s="60"/>
    </row>
    <row r="368" spans="1:7" ht="18" customHeight="1">
      <c r="A368" s="60"/>
      <c r="B368" s="60"/>
      <c r="C368" s="60"/>
      <c r="D368" s="60"/>
      <c r="F368" s="60"/>
      <c r="G368" s="60"/>
    </row>
    <row r="369" spans="1:7" ht="18" customHeight="1">
      <c r="A369" s="60"/>
      <c r="B369" s="60"/>
      <c r="C369" s="60"/>
      <c r="D369" s="60"/>
      <c r="F369" s="60"/>
      <c r="G369" s="60"/>
    </row>
    <row r="370" spans="1:7" ht="18" customHeight="1">
      <c r="A370" s="60"/>
      <c r="B370" s="60"/>
      <c r="C370" s="60"/>
      <c r="D370" s="60"/>
      <c r="F370" s="60"/>
      <c r="G370" s="60"/>
    </row>
    <row r="371" spans="1:7" ht="18" customHeight="1">
      <c r="A371" s="60"/>
      <c r="B371" s="60"/>
      <c r="C371" s="60"/>
      <c r="D371" s="60"/>
      <c r="F371" s="60"/>
      <c r="G371" s="60"/>
    </row>
    <row r="372" spans="1:7" ht="18" customHeight="1">
      <c r="A372" s="60"/>
      <c r="B372" s="60"/>
      <c r="C372" s="60"/>
      <c r="D372" s="60"/>
      <c r="F372" s="60"/>
      <c r="G372" s="60"/>
    </row>
    <row r="373" spans="1:7" ht="18" customHeight="1">
      <c r="A373" s="60"/>
      <c r="B373" s="60"/>
      <c r="C373" s="60"/>
      <c r="D373" s="60"/>
      <c r="F373" s="60"/>
      <c r="G373" s="60"/>
    </row>
    <row r="374" spans="1:7" ht="18" customHeight="1">
      <c r="A374" s="60"/>
      <c r="B374" s="60"/>
      <c r="C374" s="60"/>
      <c r="D374" s="60"/>
      <c r="F374" s="60"/>
      <c r="G374" s="60"/>
    </row>
    <row r="375" spans="1:7" ht="18" customHeight="1">
      <c r="A375" s="60"/>
      <c r="B375" s="60"/>
      <c r="C375" s="60"/>
      <c r="D375" s="60"/>
      <c r="F375" s="60"/>
      <c r="G375" s="60"/>
    </row>
    <row r="376" spans="1:7" ht="18" customHeight="1">
      <c r="A376" s="58"/>
      <c r="B376" s="58"/>
      <c r="C376" s="58"/>
      <c r="D376" s="58"/>
      <c r="E376" s="58"/>
      <c r="F376" s="58"/>
      <c r="G376" s="58"/>
    </row>
    <row r="377" spans="1:7" ht="18" customHeight="1">
      <c r="A377" s="58"/>
      <c r="B377" s="58"/>
      <c r="C377" s="58"/>
      <c r="D377" s="58"/>
      <c r="E377" s="58"/>
      <c r="F377" s="58"/>
      <c r="G377" s="58"/>
    </row>
    <row r="378" spans="1:7" ht="18" customHeight="1">
      <c r="A378" s="58"/>
      <c r="B378" s="58"/>
      <c r="C378" s="58"/>
      <c r="D378" s="58"/>
      <c r="E378" s="58"/>
      <c r="F378" s="58"/>
      <c r="G378" s="58"/>
    </row>
    <row r="379" spans="1:7" ht="18" customHeight="1">
      <c r="A379" s="58"/>
      <c r="B379" s="58"/>
      <c r="C379" s="58"/>
      <c r="D379" s="58"/>
      <c r="E379" s="58"/>
      <c r="F379" s="58"/>
      <c r="G379" s="58"/>
    </row>
    <row r="380" spans="1:7" ht="18" customHeight="1">
      <c r="A380" s="58"/>
      <c r="B380" s="58"/>
      <c r="C380" s="58"/>
      <c r="D380" s="58"/>
      <c r="E380" s="58"/>
      <c r="F380" s="58"/>
      <c r="G380" s="58"/>
    </row>
    <row r="381" spans="1:7" ht="18" customHeight="1">
      <c r="A381" s="60"/>
      <c r="B381" s="60"/>
      <c r="C381" s="60"/>
      <c r="D381" s="60"/>
      <c r="F381" s="60"/>
      <c r="G381" s="60"/>
    </row>
    <row r="382" spans="1:7" ht="18" customHeight="1">
      <c r="A382" s="60"/>
      <c r="B382" s="60"/>
      <c r="C382" s="60"/>
      <c r="D382" s="60"/>
      <c r="F382" s="60"/>
      <c r="G382" s="60"/>
    </row>
    <row r="383" spans="1:7" ht="18" customHeight="1"/>
    <row r="384" spans="1:7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</sheetData>
  <sortState ref="A12:I17">
    <sortCondition ref="A12"/>
  </sortState>
  <mergeCells count="67">
    <mergeCell ref="B46:C46"/>
    <mergeCell ref="A49:C49"/>
    <mergeCell ref="F49:G49"/>
    <mergeCell ref="A34:G34"/>
    <mergeCell ref="A35:G35"/>
    <mergeCell ref="A36:G36"/>
    <mergeCell ref="C38:D38"/>
    <mergeCell ref="B39:C39"/>
    <mergeCell ref="A224:C224"/>
    <mergeCell ref="F224:G224"/>
    <mergeCell ref="A217:G217"/>
    <mergeCell ref="A218:G218"/>
    <mergeCell ref="A219:G219"/>
    <mergeCell ref="C221:D221"/>
    <mergeCell ref="A331:C331"/>
    <mergeCell ref="F331:G331"/>
    <mergeCell ref="A323:G323"/>
    <mergeCell ref="A324:G324"/>
    <mergeCell ref="A325:G325"/>
    <mergeCell ref="C327:D327"/>
    <mergeCell ref="A270:G270"/>
    <mergeCell ref="A271:G271"/>
    <mergeCell ref="A272:G272"/>
    <mergeCell ref="C301:D301"/>
    <mergeCell ref="A305:C305"/>
    <mergeCell ref="F305:G305"/>
    <mergeCell ref="C274:D274"/>
    <mergeCell ref="A279:C279"/>
    <mergeCell ref="F279:G279"/>
    <mergeCell ref="A297:G297"/>
    <mergeCell ref="A298:G298"/>
    <mergeCell ref="A299:G299"/>
    <mergeCell ref="A290:G290"/>
    <mergeCell ref="A293:C293"/>
    <mergeCell ref="F293:G293"/>
    <mergeCell ref="A259:C259"/>
    <mergeCell ref="F259:G259"/>
    <mergeCell ref="A244:G244"/>
    <mergeCell ref="A245:G245"/>
    <mergeCell ref="A246:G246"/>
    <mergeCell ref="C248:D248"/>
    <mergeCell ref="B249:C249"/>
    <mergeCell ref="B254:C254"/>
    <mergeCell ref="B173:C173"/>
    <mergeCell ref="A202:C202"/>
    <mergeCell ref="F202:G202"/>
    <mergeCell ref="A146:G146"/>
    <mergeCell ref="A147:G147"/>
    <mergeCell ref="A148:G148"/>
    <mergeCell ref="C150:D150"/>
    <mergeCell ref="B151:C151"/>
    <mergeCell ref="B82:C82"/>
    <mergeCell ref="A128:C128"/>
    <mergeCell ref="F128:G128"/>
    <mergeCell ref="A67:G67"/>
    <mergeCell ref="A68:G68"/>
    <mergeCell ref="A69:G69"/>
    <mergeCell ref="C71:D71"/>
    <mergeCell ref="B72:C72"/>
    <mergeCell ref="B18:C18"/>
    <mergeCell ref="A20:C20"/>
    <mergeCell ref="F20:G20"/>
    <mergeCell ref="A1:G1"/>
    <mergeCell ref="A2:G2"/>
    <mergeCell ref="A3:G3"/>
    <mergeCell ref="C5:D5"/>
    <mergeCell ref="B6:C6"/>
  </mergeCells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9"/>
  <sheetViews>
    <sheetView view="pageBreakPreview" zoomScale="80" zoomScaleNormal="100" zoomScaleSheetLayoutView="80" workbookViewId="0">
      <selection activeCell="E14" sqref="E14"/>
    </sheetView>
  </sheetViews>
  <sheetFormatPr defaultRowHeight="30" customHeight="1"/>
  <cols>
    <col min="1" max="1" width="4.625" style="4" customWidth="1"/>
    <col min="2" max="2" width="17.625" style="4" customWidth="1"/>
    <col min="3" max="7" width="4.625" style="4" customWidth="1"/>
    <col min="8" max="8" width="5.625" style="4" customWidth="1"/>
    <col min="9" max="24" width="5.125" style="4" customWidth="1"/>
    <col min="25" max="25" width="5.625" style="4" customWidth="1"/>
    <col min="26" max="26" width="6.625" style="4" customWidth="1"/>
    <col min="27" max="27" width="7.625" style="4" customWidth="1"/>
    <col min="28" max="16384" width="9" style="4"/>
  </cols>
  <sheetData>
    <row r="1" spans="1:27" s="187" customFormat="1" ht="30" customHeight="1">
      <c r="A1" s="748" t="s">
        <v>316</v>
      </c>
      <c r="B1" s="748"/>
      <c r="C1" s="748"/>
      <c r="D1" s="748"/>
      <c r="E1" s="748"/>
      <c r="F1" s="748"/>
      <c r="G1" s="748"/>
      <c r="H1" s="748"/>
      <c r="I1" s="748"/>
      <c r="J1" s="748"/>
      <c r="K1" s="748"/>
      <c r="L1" s="748"/>
      <c r="M1" s="748"/>
      <c r="N1" s="748"/>
      <c r="O1" s="748"/>
      <c r="P1" s="748"/>
      <c r="Q1" s="748"/>
      <c r="R1" s="748"/>
      <c r="S1" s="748"/>
      <c r="T1" s="748"/>
      <c r="U1" s="748"/>
      <c r="V1" s="748"/>
      <c r="W1" s="748"/>
      <c r="X1" s="748"/>
      <c r="Y1" s="748"/>
      <c r="Z1" s="748"/>
      <c r="AA1" s="748"/>
    </row>
    <row r="2" spans="1:27" s="187" customFormat="1" ht="24.95" customHeight="1">
      <c r="A2" s="748" t="s">
        <v>6310</v>
      </c>
      <c r="B2" s="748"/>
      <c r="C2" s="748"/>
      <c r="D2" s="748"/>
      <c r="E2" s="748"/>
      <c r="F2" s="748"/>
      <c r="G2" s="748"/>
      <c r="H2" s="748"/>
      <c r="I2" s="748"/>
      <c r="J2" s="748"/>
      <c r="K2" s="748"/>
      <c r="L2" s="748"/>
      <c r="M2" s="748"/>
      <c r="N2" s="748"/>
      <c r="O2" s="748"/>
      <c r="P2" s="748"/>
      <c r="Q2" s="748"/>
      <c r="R2" s="748"/>
      <c r="S2" s="748"/>
      <c r="T2" s="748"/>
      <c r="U2" s="748"/>
      <c r="V2" s="748"/>
      <c r="W2" s="748"/>
      <c r="X2" s="748"/>
      <c r="Y2" s="748"/>
      <c r="Z2" s="748"/>
      <c r="AA2" s="748"/>
    </row>
    <row r="3" spans="1:27" s="187" customFormat="1" ht="15">
      <c r="A3" s="88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88"/>
      <c r="AA3" s="88"/>
    </row>
    <row r="4" spans="1:27" s="187" customFormat="1" ht="30" customHeight="1">
      <c r="A4" s="749" t="s">
        <v>213</v>
      </c>
      <c r="B4" s="750" t="s">
        <v>188</v>
      </c>
      <c r="C4" s="752" t="s">
        <v>189</v>
      </c>
      <c r="D4" s="753"/>
      <c r="E4" s="753"/>
      <c r="F4" s="753"/>
      <c r="G4" s="754"/>
      <c r="H4" s="755" t="s">
        <v>411</v>
      </c>
      <c r="I4" s="757" t="s">
        <v>190</v>
      </c>
      <c r="J4" s="757"/>
      <c r="K4" s="757"/>
      <c r="L4" s="757"/>
      <c r="M4" s="757"/>
      <c r="N4" s="757"/>
      <c r="O4" s="757"/>
      <c r="P4" s="757"/>
      <c r="Q4" s="757"/>
      <c r="R4" s="757"/>
      <c r="S4" s="757"/>
      <c r="T4" s="757"/>
      <c r="U4" s="757"/>
      <c r="V4" s="757"/>
      <c r="W4" s="757"/>
      <c r="X4" s="757"/>
      <c r="Y4" s="757"/>
      <c r="Z4" s="758" t="s">
        <v>412</v>
      </c>
      <c r="AA4" s="758" t="s">
        <v>413</v>
      </c>
    </row>
    <row r="5" spans="1:27" s="187" customFormat="1" ht="38.25">
      <c r="A5" s="749"/>
      <c r="B5" s="751"/>
      <c r="C5" s="676" t="s">
        <v>416</v>
      </c>
      <c r="D5" s="676" t="s">
        <v>856</v>
      </c>
      <c r="E5" s="676" t="s">
        <v>1327</v>
      </c>
      <c r="F5" s="676" t="s">
        <v>868</v>
      </c>
      <c r="G5" s="676" t="s">
        <v>2156</v>
      </c>
      <c r="H5" s="756"/>
      <c r="I5" s="676" t="s">
        <v>417</v>
      </c>
      <c r="J5" s="676" t="s">
        <v>418</v>
      </c>
      <c r="K5" s="676" t="s">
        <v>419</v>
      </c>
      <c r="L5" s="676" t="s">
        <v>420</v>
      </c>
      <c r="M5" s="676" t="s">
        <v>421</v>
      </c>
      <c r="N5" s="676" t="s">
        <v>869</v>
      </c>
      <c r="O5" s="676" t="s">
        <v>870</v>
      </c>
      <c r="P5" s="676" t="s">
        <v>871</v>
      </c>
      <c r="Q5" s="676" t="s">
        <v>872</v>
      </c>
      <c r="R5" s="676" t="s">
        <v>923</v>
      </c>
      <c r="S5" s="676" t="s">
        <v>1328</v>
      </c>
      <c r="T5" s="676" t="s">
        <v>1329</v>
      </c>
      <c r="U5" s="676" t="s">
        <v>1330</v>
      </c>
      <c r="V5" s="676" t="s">
        <v>1331</v>
      </c>
      <c r="W5" s="676" t="s">
        <v>1332</v>
      </c>
      <c r="X5" s="676" t="s">
        <v>873</v>
      </c>
      <c r="Y5" s="676" t="s">
        <v>2728</v>
      </c>
      <c r="Z5" s="759"/>
      <c r="AA5" s="760"/>
    </row>
    <row r="6" spans="1:27" s="187" customFormat="1" ht="30" customHeight="1">
      <c r="A6" s="197">
        <v>1</v>
      </c>
      <c r="B6" s="205" t="s">
        <v>217</v>
      </c>
      <c r="C6" s="197">
        <v>0</v>
      </c>
      <c r="D6" s="197">
        <v>14</v>
      </c>
      <c r="E6" s="197">
        <v>11</v>
      </c>
      <c r="F6" s="197">
        <v>0</v>
      </c>
      <c r="G6" s="197">
        <v>0</v>
      </c>
      <c r="H6" s="199">
        <f t="shared" ref="H6:H14" si="0">SUM(C6:G6)</f>
        <v>25</v>
      </c>
      <c r="I6" s="197">
        <v>0</v>
      </c>
      <c r="J6" s="197">
        <v>0</v>
      </c>
      <c r="K6" s="197">
        <v>0</v>
      </c>
      <c r="L6" s="197">
        <v>0</v>
      </c>
      <c r="M6" s="197">
        <v>0</v>
      </c>
      <c r="N6" s="197">
        <v>10</v>
      </c>
      <c r="O6" s="197">
        <v>0</v>
      </c>
      <c r="P6" s="197">
        <v>0</v>
      </c>
      <c r="Q6" s="197">
        <v>0</v>
      </c>
      <c r="R6" s="197">
        <v>0</v>
      </c>
      <c r="S6" s="197">
        <v>0</v>
      </c>
      <c r="T6" s="197">
        <v>0</v>
      </c>
      <c r="U6" s="197">
        <v>0</v>
      </c>
      <c r="V6" s="197">
        <v>0</v>
      </c>
      <c r="W6" s="197">
        <v>0</v>
      </c>
      <c r="X6" s="197">
        <v>0</v>
      </c>
      <c r="Y6" s="197">
        <v>2</v>
      </c>
      <c r="Z6" s="199">
        <f t="shared" ref="Z6:Z14" si="1">SUM(I6:Y6)</f>
        <v>12</v>
      </c>
      <c r="AA6" s="199">
        <f t="shared" ref="AA6:AA14" si="2">SUM(H6,Z6)</f>
        <v>37</v>
      </c>
    </row>
    <row r="7" spans="1:27" s="187" customFormat="1" ht="30" customHeight="1">
      <c r="A7" s="197">
        <v>2</v>
      </c>
      <c r="B7" s="198" t="s">
        <v>215</v>
      </c>
      <c r="C7" s="197">
        <v>0</v>
      </c>
      <c r="D7" s="197">
        <v>23</v>
      </c>
      <c r="E7" s="197">
        <v>8</v>
      </c>
      <c r="F7" s="197">
        <v>0</v>
      </c>
      <c r="G7" s="197">
        <v>0</v>
      </c>
      <c r="H7" s="199">
        <f t="shared" si="0"/>
        <v>31</v>
      </c>
      <c r="I7" s="197">
        <v>0</v>
      </c>
      <c r="J7" s="197">
        <v>0</v>
      </c>
      <c r="K7" s="197">
        <v>0</v>
      </c>
      <c r="L7" s="197">
        <v>0</v>
      </c>
      <c r="M7" s="197">
        <v>0</v>
      </c>
      <c r="N7" s="197">
        <v>10</v>
      </c>
      <c r="O7" s="197">
        <v>0</v>
      </c>
      <c r="P7" s="197">
        <v>0</v>
      </c>
      <c r="Q7" s="197">
        <v>0</v>
      </c>
      <c r="R7" s="197">
        <v>1</v>
      </c>
      <c r="S7" s="197">
        <v>0</v>
      </c>
      <c r="T7" s="197">
        <v>0</v>
      </c>
      <c r="U7" s="197">
        <v>0</v>
      </c>
      <c r="V7" s="197">
        <v>0</v>
      </c>
      <c r="W7" s="197">
        <v>0</v>
      </c>
      <c r="X7" s="197">
        <v>0</v>
      </c>
      <c r="Y7" s="197">
        <v>0</v>
      </c>
      <c r="Z7" s="199">
        <f t="shared" si="1"/>
        <v>11</v>
      </c>
      <c r="AA7" s="199">
        <f t="shared" si="2"/>
        <v>42</v>
      </c>
    </row>
    <row r="8" spans="1:27" s="187" customFormat="1" ht="30" customHeight="1">
      <c r="A8" s="197">
        <v>3</v>
      </c>
      <c r="B8" s="205" t="s">
        <v>218</v>
      </c>
      <c r="C8" s="204">
        <v>0</v>
      </c>
      <c r="D8" s="204">
        <v>10</v>
      </c>
      <c r="E8" s="204">
        <v>21</v>
      </c>
      <c r="F8" s="204">
        <v>0</v>
      </c>
      <c r="G8" s="204">
        <v>0</v>
      </c>
      <c r="H8" s="199">
        <f t="shared" si="0"/>
        <v>31</v>
      </c>
      <c r="I8" s="204">
        <v>0</v>
      </c>
      <c r="J8" s="204">
        <v>0</v>
      </c>
      <c r="K8" s="204">
        <v>0</v>
      </c>
      <c r="L8" s="204">
        <v>0</v>
      </c>
      <c r="M8" s="204">
        <v>0</v>
      </c>
      <c r="N8" s="204">
        <v>25</v>
      </c>
      <c r="O8" s="204">
        <v>2</v>
      </c>
      <c r="P8" s="204">
        <v>0</v>
      </c>
      <c r="Q8" s="197">
        <v>0</v>
      </c>
      <c r="R8" s="204">
        <v>0</v>
      </c>
      <c r="S8" s="204">
        <v>0</v>
      </c>
      <c r="T8" s="204">
        <v>0</v>
      </c>
      <c r="U8" s="204">
        <v>0</v>
      </c>
      <c r="V8" s="204">
        <v>0</v>
      </c>
      <c r="W8" s="204">
        <v>0</v>
      </c>
      <c r="X8" s="197">
        <v>0</v>
      </c>
      <c r="Y8" s="204">
        <v>0</v>
      </c>
      <c r="Z8" s="199">
        <f t="shared" si="1"/>
        <v>27</v>
      </c>
      <c r="AA8" s="199">
        <f t="shared" si="2"/>
        <v>58</v>
      </c>
    </row>
    <row r="9" spans="1:27" s="187" customFormat="1" ht="30" customHeight="1">
      <c r="A9" s="197">
        <v>4</v>
      </c>
      <c r="B9" s="198" t="s">
        <v>317</v>
      </c>
      <c r="C9" s="197">
        <v>1</v>
      </c>
      <c r="D9" s="197">
        <v>49</v>
      </c>
      <c r="E9" s="204">
        <v>36</v>
      </c>
      <c r="F9" s="204">
        <v>0</v>
      </c>
      <c r="G9" s="204">
        <v>0</v>
      </c>
      <c r="H9" s="199">
        <f t="shared" si="0"/>
        <v>86</v>
      </c>
      <c r="I9" s="197">
        <v>0</v>
      </c>
      <c r="J9" s="197">
        <v>0</v>
      </c>
      <c r="K9" s="197">
        <v>0</v>
      </c>
      <c r="L9" s="197">
        <v>0</v>
      </c>
      <c r="M9" s="197">
        <v>0</v>
      </c>
      <c r="N9" s="197">
        <v>17</v>
      </c>
      <c r="O9" s="197">
        <v>0</v>
      </c>
      <c r="P9" s="197">
        <v>0</v>
      </c>
      <c r="Q9" s="197">
        <v>0</v>
      </c>
      <c r="R9" s="197">
        <v>1</v>
      </c>
      <c r="S9" s="197">
        <v>0</v>
      </c>
      <c r="T9" s="197">
        <v>0</v>
      </c>
      <c r="U9" s="197">
        <v>0</v>
      </c>
      <c r="V9" s="197">
        <v>0</v>
      </c>
      <c r="W9" s="197">
        <v>0</v>
      </c>
      <c r="X9" s="197">
        <v>0</v>
      </c>
      <c r="Y9" s="197">
        <v>1</v>
      </c>
      <c r="Z9" s="199">
        <f t="shared" si="1"/>
        <v>19</v>
      </c>
      <c r="AA9" s="199">
        <f t="shared" si="2"/>
        <v>105</v>
      </c>
    </row>
    <row r="10" spans="1:27" s="187" customFormat="1" ht="30" customHeight="1">
      <c r="A10" s="197">
        <v>5</v>
      </c>
      <c r="B10" s="198" t="s">
        <v>5672</v>
      </c>
      <c r="C10" s="197">
        <v>0</v>
      </c>
      <c r="D10" s="197">
        <v>4</v>
      </c>
      <c r="E10" s="197">
        <v>7</v>
      </c>
      <c r="F10" s="197">
        <v>0</v>
      </c>
      <c r="G10" s="197">
        <v>0</v>
      </c>
      <c r="H10" s="199">
        <f t="shared" si="0"/>
        <v>11</v>
      </c>
      <c r="I10" s="197">
        <v>0</v>
      </c>
      <c r="J10" s="197">
        <v>0</v>
      </c>
      <c r="K10" s="197">
        <v>0</v>
      </c>
      <c r="L10" s="197">
        <v>0</v>
      </c>
      <c r="M10" s="197">
        <v>0</v>
      </c>
      <c r="N10" s="197">
        <v>0</v>
      </c>
      <c r="O10" s="197">
        <v>0</v>
      </c>
      <c r="P10" s="197">
        <v>0</v>
      </c>
      <c r="Q10" s="197">
        <v>0</v>
      </c>
      <c r="R10" s="197">
        <v>1</v>
      </c>
      <c r="S10" s="197">
        <v>0</v>
      </c>
      <c r="T10" s="197">
        <v>0</v>
      </c>
      <c r="U10" s="197">
        <v>0</v>
      </c>
      <c r="V10" s="197">
        <v>0</v>
      </c>
      <c r="W10" s="197">
        <v>0</v>
      </c>
      <c r="X10" s="197">
        <v>0</v>
      </c>
      <c r="Y10" s="197">
        <v>0</v>
      </c>
      <c r="Z10" s="199">
        <f t="shared" si="1"/>
        <v>1</v>
      </c>
      <c r="AA10" s="199">
        <f t="shared" si="2"/>
        <v>12</v>
      </c>
    </row>
    <row r="11" spans="1:27" s="187" customFormat="1" ht="30" customHeight="1">
      <c r="A11" s="197">
        <v>6</v>
      </c>
      <c r="B11" s="205" t="s">
        <v>228</v>
      </c>
      <c r="C11" s="197">
        <v>0</v>
      </c>
      <c r="D11" s="197">
        <v>4</v>
      </c>
      <c r="E11" s="204">
        <v>9</v>
      </c>
      <c r="F11" s="204">
        <v>0</v>
      </c>
      <c r="G11" s="204">
        <v>0</v>
      </c>
      <c r="H11" s="199">
        <f t="shared" si="0"/>
        <v>13</v>
      </c>
      <c r="I11" s="197">
        <v>0</v>
      </c>
      <c r="J11" s="197">
        <v>0</v>
      </c>
      <c r="K11" s="197">
        <v>0</v>
      </c>
      <c r="L11" s="197">
        <v>0</v>
      </c>
      <c r="M11" s="197">
        <v>0</v>
      </c>
      <c r="N11" s="197">
        <v>2</v>
      </c>
      <c r="O11" s="197">
        <v>0</v>
      </c>
      <c r="P11" s="197">
        <v>0</v>
      </c>
      <c r="Q11" s="197">
        <v>0</v>
      </c>
      <c r="R11" s="197">
        <v>0</v>
      </c>
      <c r="S11" s="197">
        <v>0</v>
      </c>
      <c r="T11" s="197">
        <v>0</v>
      </c>
      <c r="U11" s="197">
        <v>0</v>
      </c>
      <c r="V11" s="197">
        <v>0</v>
      </c>
      <c r="W11" s="197">
        <v>0</v>
      </c>
      <c r="X11" s="197">
        <v>0</v>
      </c>
      <c r="Y11" s="197">
        <v>2</v>
      </c>
      <c r="Z11" s="199">
        <f t="shared" si="1"/>
        <v>4</v>
      </c>
      <c r="AA11" s="199">
        <f t="shared" si="2"/>
        <v>17</v>
      </c>
    </row>
    <row r="12" spans="1:27" s="187" customFormat="1" ht="30" customHeight="1">
      <c r="A12" s="197">
        <v>7</v>
      </c>
      <c r="B12" s="198" t="s">
        <v>414</v>
      </c>
      <c r="C12" s="197">
        <v>0</v>
      </c>
      <c r="D12" s="197">
        <v>0</v>
      </c>
      <c r="E12" s="204">
        <v>0</v>
      </c>
      <c r="F12" s="204">
        <v>0</v>
      </c>
      <c r="G12" s="204">
        <v>0</v>
      </c>
      <c r="H12" s="199">
        <f t="shared" si="0"/>
        <v>0</v>
      </c>
      <c r="I12" s="197">
        <v>0</v>
      </c>
      <c r="J12" s="197">
        <v>0</v>
      </c>
      <c r="K12" s="197">
        <v>0</v>
      </c>
      <c r="L12" s="197">
        <v>0</v>
      </c>
      <c r="M12" s="197">
        <v>0</v>
      </c>
      <c r="N12" s="197">
        <v>1</v>
      </c>
      <c r="O12" s="197">
        <v>0</v>
      </c>
      <c r="P12" s="197">
        <v>0</v>
      </c>
      <c r="Q12" s="197">
        <v>0</v>
      </c>
      <c r="R12" s="197">
        <v>0</v>
      </c>
      <c r="S12" s="197">
        <v>0</v>
      </c>
      <c r="T12" s="197">
        <v>0</v>
      </c>
      <c r="U12" s="197">
        <v>0</v>
      </c>
      <c r="V12" s="197">
        <v>0</v>
      </c>
      <c r="W12" s="197">
        <v>0</v>
      </c>
      <c r="X12" s="197">
        <v>0</v>
      </c>
      <c r="Y12" s="197">
        <v>0</v>
      </c>
      <c r="Z12" s="199">
        <f t="shared" si="1"/>
        <v>1</v>
      </c>
      <c r="AA12" s="199">
        <f t="shared" si="2"/>
        <v>1</v>
      </c>
    </row>
    <row r="13" spans="1:27" s="187" customFormat="1" ht="30" customHeight="1">
      <c r="A13" s="197">
        <v>8</v>
      </c>
      <c r="B13" s="198" t="s">
        <v>219</v>
      </c>
      <c r="C13" s="197">
        <v>0</v>
      </c>
      <c r="D13" s="197">
        <v>21</v>
      </c>
      <c r="E13" s="204">
        <v>12</v>
      </c>
      <c r="F13" s="204">
        <v>0</v>
      </c>
      <c r="G13" s="204">
        <v>0</v>
      </c>
      <c r="H13" s="199">
        <f t="shared" si="0"/>
        <v>33</v>
      </c>
      <c r="I13" s="197">
        <v>0</v>
      </c>
      <c r="J13" s="197">
        <v>0</v>
      </c>
      <c r="K13" s="197">
        <v>0</v>
      </c>
      <c r="L13" s="197">
        <v>0</v>
      </c>
      <c r="M13" s="197">
        <v>0</v>
      </c>
      <c r="N13" s="197">
        <v>13</v>
      </c>
      <c r="O13" s="197">
        <v>0</v>
      </c>
      <c r="P13" s="197">
        <v>0</v>
      </c>
      <c r="Q13" s="197">
        <v>0</v>
      </c>
      <c r="R13" s="197">
        <v>0</v>
      </c>
      <c r="S13" s="197">
        <v>0</v>
      </c>
      <c r="T13" s="197">
        <v>0</v>
      </c>
      <c r="U13" s="197">
        <v>0</v>
      </c>
      <c r="V13" s="197">
        <v>0</v>
      </c>
      <c r="W13" s="197">
        <v>0</v>
      </c>
      <c r="X13" s="197">
        <v>0</v>
      </c>
      <c r="Y13" s="197">
        <v>0</v>
      </c>
      <c r="Z13" s="199">
        <f t="shared" si="1"/>
        <v>13</v>
      </c>
      <c r="AA13" s="199">
        <f t="shared" si="2"/>
        <v>46</v>
      </c>
    </row>
    <row r="14" spans="1:27" s="187" customFormat="1" ht="30" customHeight="1">
      <c r="A14" s="197">
        <v>9</v>
      </c>
      <c r="B14" s="198" t="s">
        <v>311</v>
      </c>
      <c r="C14" s="197">
        <v>0</v>
      </c>
      <c r="D14" s="197">
        <v>0</v>
      </c>
      <c r="E14" s="204">
        <v>3</v>
      </c>
      <c r="F14" s="204">
        <v>0</v>
      </c>
      <c r="G14" s="204">
        <v>0</v>
      </c>
      <c r="H14" s="199">
        <f t="shared" si="0"/>
        <v>3</v>
      </c>
      <c r="I14" s="197">
        <v>0</v>
      </c>
      <c r="J14" s="197">
        <v>0</v>
      </c>
      <c r="K14" s="197">
        <v>0</v>
      </c>
      <c r="L14" s="197">
        <v>0</v>
      </c>
      <c r="M14" s="197">
        <v>0</v>
      </c>
      <c r="N14" s="197">
        <v>1</v>
      </c>
      <c r="O14" s="197">
        <v>0</v>
      </c>
      <c r="P14" s="197">
        <v>0</v>
      </c>
      <c r="Q14" s="197">
        <v>0</v>
      </c>
      <c r="R14" s="197">
        <v>0</v>
      </c>
      <c r="S14" s="197">
        <v>0</v>
      </c>
      <c r="T14" s="197">
        <v>0</v>
      </c>
      <c r="U14" s="197">
        <v>0</v>
      </c>
      <c r="V14" s="197">
        <v>0</v>
      </c>
      <c r="W14" s="197">
        <v>0</v>
      </c>
      <c r="X14" s="197">
        <v>0</v>
      </c>
      <c r="Y14" s="197">
        <v>0</v>
      </c>
      <c r="Z14" s="199">
        <f t="shared" si="1"/>
        <v>1</v>
      </c>
      <c r="AA14" s="199">
        <f t="shared" si="2"/>
        <v>4</v>
      </c>
    </row>
    <row r="15" spans="1:27" s="187" customFormat="1" ht="30" customHeight="1">
      <c r="A15" s="174"/>
      <c r="B15" s="200" t="s">
        <v>319</v>
      </c>
      <c r="C15" s="199">
        <f t="shared" ref="C15:I15" si="3">SUM(C6:C14)</f>
        <v>1</v>
      </c>
      <c r="D15" s="199">
        <f t="shared" si="3"/>
        <v>125</v>
      </c>
      <c r="E15" s="199">
        <f t="shared" si="3"/>
        <v>107</v>
      </c>
      <c r="F15" s="199">
        <f t="shared" si="3"/>
        <v>0</v>
      </c>
      <c r="G15" s="199">
        <f t="shared" si="3"/>
        <v>0</v>
      </c>
      <c r="H15" s="199">
        <f t="shared" si="3"/>
        <v>233</v>
      </c>
      <c r="I15" s="199">
        <f t="shared" si="3"/>
        <v>0</v>
      </c>
      <c r="J15" s="199">
        <f t="shared" ref="J15:Y15" si="4">SUM(J6:J14)</f>
        <v>0</v>
      </c>
      <c r="K15" s="199">
        <f t="shared" si="4"/>
        <v>0</v>
      </c>
      <c r="L15" s="199">
        <f t="shared" si="4"/>
        <v>0</v>
      </c>
      <c r="M15" s="199">
        <f t="shared" si="4"/>
        <v>0</v>
      </c>
      <c r="N15" s="199">
        <f t="shared" si="4"/>
        <v>79</v>
      </c>
      <c r="O15" s="199">
        <f t="shared" si="4"/>
        <v>2</v>
      </c>
      <c r="P15" s="199">
        <f t="shared" si="4"/>
        <v>0</v>
      </c>
      <c r="Q15" s="199">
        <f t="shared" si="4"/>
        <v>0</v>
      </c>
      <c r="R15" s="199">
        <f t="shared" si="4"/>
        <v>3</v>
      </c>
      <c r="S15" s="199">
        <f t="shared" si="4"/>
        <v>0</v>
      </c>
      <c r="T15" s="199">
        <f t="shared" si="4"/>
        <v>0</v>
      </c>
      <c r="U15" s="199">
        <f t="shared" si="4"/>
        <v>0</v>
      </c>
      <c r="V15" s="199">
        <f t="shared" si="4"/>
        <v>0</v>
      </c>
      <c r="W15" s="199">
        <f t="shared" si="4"/>
        <v>0</v>
      </c>
      <c r="X15" s="199">
        <f t="shared" si="4"/>
        <v>0</v>
      </c>
      <c r="Y15" s="199">
        <f t="shared" si="4"/>
        <v>5</v>
      </c>
      <c r="Z15" s="199">
        <f>SUM(Z6:Z14)</f>
        <v>89</v>
      </c>
      <c r="AA15" s="199">
        <f>SUM(AA6:AA14)</f>
        <v>322</v>
      </c>
    </row>
    <row r="16" spans="1:27" s="51" customFormat="1" ht="18" customHeight="1">
      <c r="B16" s="180"/>
      <c r="C16" s="180"/>
      <c r="D16" s="180"/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0"/>
      <c r="P16" s="180"/>
      <c r="Q16" s="180"/>
      <c r="R16" s="180"/>
      <c r="S16" s="180"/>
      <c r="T16" s="180"/>
      <c r="U16" s="180"/>
      <c r="V16" s="180"/>
      <c r="W16" s="180"/>
      <c r="X16" s="180"/>
      <c r="Y16" s="180"/>
    </row>
    <row r="17" spans="1:27" s="51" customFormat="1" ht="18" customHeight="1"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0"/>
      <c r="T17" s="180"/>
      <c r="U17" s="180"/>
      <c r="V17" s="180"/>
      <c r="W17" s="180"/>
      <c r="X17" s="180"/>
      <c r="Y17" s="180"/>
    </row>
    <row r="18" spans="1:27" s="51" customFormat="1" ht="18" customHeight="1"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0"/>
      <c r="W18" s="180"/>
      <c r="X18" s="180"/>
      <c r="Y18" s="180"/>
    </row>
    <row r="19" spans="1:27" s="51" customFormat="1" ht="18" customHeight="1">
      <c r="B19" s="180"/>
      <c r="C19" s="180"/>
      <c r="D19" s="180"/>
      <c r="E19" s="180"/>
      <c r="F19" s="180"/>
      <c r="G19" s="180"/>
      <c r="H19" s="180"/>
      <c r="I19" s="180"/>
      <c r="J19" s="180"/>
      <c r="K19" s="180"/>
      <c r="L19" s="180"/>
      <c r="M19" s="180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</row>
    <row r="20" spans="1:27" s="51" customFormat="1" ht="18" customHeight="1"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180"/>
      <c r="M20" s="180"/>
      <c r="N20" s="180"/>
      <c r="O20" s="180"/>
      <c r="P20" s="180"/>
      <c r="Q20" s="180"/>
      <c r="R20" s="180"/>
      <c r="S20" s="180"/>
      <c r="T20" s="180"/>
      <c r="U20" s="180"/>
      <c r="V20" s="180"/>
      <c r="W20" s="180"/>
      <c r="X20" s="180"/>
      <c r="Y20" s="180"/>
    </row>
    <row r="21" spans="1:27" s="51" customFormat="1" ht="18" customHeight="1"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0"/>
      <c r="W21" s="180"/>
      <c r="X21" s="180"/>
      <c r="Y21" s="180"/>
    </row>
    <row r="22" spans="1:27" s="51" customFormat="1" ht="18" customHeight="1"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0"/>
      <c r="M22" s="180"/>
      <c r="N22" s="180"/>
      <c r="O22" s="180"/>
      <c r="P22" s="180"/>
      <c r="Q22" s="180"/>
      <c r="R22" s="180"/>
      <c r="S22" s="180"/>
      <c r="T22" s="180"/>
      <c r="U22" s="180"/>
      <c r="V22" s="180"/>
      <c r="W22" s="180"/>
      <c r="X22" s="180"/>
      <c r="Y22" s="180"/>
    </row>
    <row r="23" spans="1:27" s="187" customFormat="1" ht="30" customHeight="1">
      <c r="A23" s="748" t="s">
        <v>316</v>
      </c>
      <c r="B23" s="748"/>
      <c r="C23" s="748"/>
      <c r="D23" s="748"/>
      <c r="E23" s="748"/>
      <c r="F23" s="748"/>
      <c r="G23" s="748"/>
      <c r="H23" s="748"/>
      <c r="I23" s="748"/>
      <c r="J23" s="748"/>
      <c r="K23" s="748"/>
      <c r="L23" s="748"/>
      <c r="M23" s="748"/>
      <c r="N23" s="748"/>
      <c r="O23" s="748"/>
      <c r="P23" s="748"/>
      <c r="Q23" s="748"/>
      <c r="R23" s="748"/>
      <c r="S23" s="748"/>
      <c r="T23" s="748"/>
      <c r="U23" s="748"/>
      <c r="V23" s="748"/>
      <c r="W23" s="748"/>
      <c r="X23" s="748"/>
      <c r="Y23" s="748"/>
      <c r="Z23" s="748"/>
      <c r="AA23" s="748"/>
    </row>
    <row r="24" spans="1:27" s="187" customFormat="1" ht="24.95" customHeight="1">
      <c r="A24" s="748" t="s">
        <v>5744</v>
      </c>
      <c r="B24" s="748"/>
      <c r="C24" s="748"/>
      <c r="D24" s="748"/>
      <c r="E24" s="748"/>
      <c r="F24" s="748"/>
      <c r="G24" s="748"/>
      <c r="H24" s="748"/>
      <c r="I24" s="748"/>
      <c r="J24" s="748"/>
      <c r="K24" s="748"/>
      <c r="L24" s="748"/>
      <c r="M24" s="748"/>
      <c r="N24" s="748"/>
      <c r="O24" s="748"/>
      <c r="P24" s="748"/>
      <c r="Q24" s="748"/>
      <c r="R24" s="748"/>
      <c r="S24" s="748"/>
      <c r="T24" s="748"/>
      <c r="U24" s="748"/>
      <c r="V24" s="748"/>
      <c r="W24" s="748"/>
      <c r="X24" s="748"/>
      <c r="Y24" s="748"/>
      <c r="Z24" s="748"/>
      <c r="AA24" s="748"/>
    </row>
    <row r="25" spans="1:27" s="187" customFormat="1" ht="15">
      <c r="A25" s="88"/>
      <c r="B25" s="190"/>
      <c r="C25" s="190"/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0"/>
      <c r="V25" s="190"/>
      <c r="W25" s="190"/>
      <c r="X25" s="190"/>
      <c r="Y25" s="190"/>
      <c r="Z25" s="88"/>
      <c r="AA25" s="88"/>
    </row>
    <row r="26" spans="1:27" s="187" customFormat="1" ht="30" customHeight="1">
      <c r="A26" s="749" t="s">
        <v>213</v>
      </c>
      <c r="B26" s="750" t="s">
        <v>188</v>
      </c>
      <c r="C26" s="752" t="s">
        <v>189</v>
      </c>
      <c r="D26" s="753"/>
      <c r="E26" s="753"/>
      <c r="F26" s="753"/>
      <c r="G26" s="754"/>
      <c r="H26" s="755" t="s">
        <v>411</v>
      </c>
      <c r="I26" s="757" t="s">
        <v>190</v>
      </c>
      <c r="J26" s="757"/>
      <c r="K26" s="757"/>
      <c r="L26" s="757"/>
      <c r="M26" s="757"/>
      <c r="N26" s="757"/>
      <c r="O26" s="757"/>
      <c r="P26" s="757"/>
      <c r="Q26" s="757"/>
      <c r="R26" s="757"/>
      <c r="S26" s="757"/>
      <c r="T26" s="757"/>
      <c r="U26" s="757"/>
      <c r="V26" s="757"/>
      <c r="W26" s="757"/>
      <c r="X26" s="757"/>
      <c r="Y26" s="757"/>
      <c r="Z26" s="758" t="s">
        <v>412</v>
      </c>
      <c r="AA26" s="758" t="s">
        <v>413</v>
      </c>
    </row>
    <row r="27" spans="1:27" s="187" customFormat="1" ht="38.25">
      <c r="A27" s="749"/>
      <c r="B27" s="751"/>
      <c r="C27" s="640" t="s">
        <v>416</v>
      </c>
      <c r="D27" s="640" t="s">
        <v>856</v>
      </c>
      <c r="E27" s="640" t="s">
        <v>1327</v>
      </c>
      <c r="F27" s="640" t="s">
        <v>868</v>
      </c>
      <c r="G27" s="640" t="s">
        <v>2156</v>
      </c>
      <c r="H27" s="756"/>
      <c r="I27" s="640" t="s">
        <v>417</v>
      </c>
      <c r="J27" s="640" t="s">
        <v>418</v>
      </c>
      <c r="K27" s="640" t="s">
        <v>419</v>
      </c>
      <c r="L27" s="640" t="s">
        <v>420</v>
      </c>
      <c r="M27" s="640" t="s">
        <v>421</v>
      </c>
      <c r="N27" s="640" t="s">
        <v>869</v>
      </c>
      <c r="O27" s="640" t="s">
        <v>870</v>
      </c>
      <c r="P27" s="640" t="s">
        <v>871</v>
      </c>
      <c r="Q27" s="640" t="s">
        <v>872</v>
      </c>
      <c r="R27" s="640" t="s">
        <v>923</v>
      </c>
      <c r="S27" s="640" t="s">
        <v>1328</v>
      </c>
      <c r="T27" s="640" t="s">
        <v>1329</v>
      </c>
      <c r="U27" s="640" t="s">
        <v>1330</v>
      </c>
      <c r="V27" s="640" t="s">
        <v>1331</v>
      </c>
      <c r="W27" s="640" t="s">
        <v>1332</v>
      </c>
      <c r="X27" s="640" t="s">
        <v>873</v>
      </c>
      <c r="Y27" s="640" t="s">
        <v>2728</v>
      </c>
      <c r="Z27" s="759"/>
      <c r="AA27" s="760"/>
    </row>
    <row r="28" spans="1:27" s="187" customFormat="1" ht="30" customHeight="1">
      <c r="A28" s="197">
        <v>1</v>
      </c>
      <c r="B28" s="205" t="s">
        <v>217</v>
      </c>
      <c r="C28" s="197">
        <v>0</v>
      </c>
      <c r="D28" s="197">
        <v>0</v>
      </c>
      <c r="E28" s="197">
        <v>1</v>
      </c>
      <c r="F28" s="197">
        <v>0</v>
      </c>
      <c r="G28" s="197">
        <v>0</v>
      </c>
      <c r="H28" s="199">
        <f t="shared" ref="H28:H36" si="5">SUM(C28:G28)</f>
        <v>1</v>
      </c>
      <c r="I28" s="197">
        <v>0</v>
      </c>
      <c r="J28" s="197">
        <v>0</v>
      </c>
      <c r="K28" s="197">
        <v>0</v>
      </c>
      <c r="L28" s="197">
        <v>0</v>
      </c>
      <c r="M28" s="197">
        <v>0</v>
      </c>
      <c r="N28" s="197">
        <v>0</v>
      </c>
      <c r="O28" s="197">
        <v>0</v>
      </c>
      <c r="P28" s="197">
        <v>0</v>
      </c>
      <c r="Q28" s="197">
        <v>0</v>
      </c>
      <c r="R28" s="197">
        <v>0</v>
      </c>
      <c r="S28" s="197">
        <v>0</v>
      </c>
      <c r="T28" s="197">
        <v>0</v>
      </c>
      <c r="U28" s="197">
        <v>0</v>
      </c>
      <c r="V28" s="197">
        <v>0</v>
      </c>
      <c r="W28" s="197">
        <v>0</v>
      </c>
      <c r="X28" s="197">
        <v>0</v>
      </c>
      <c r="Y28" s="197">
        <v>0</v>
      </c>
      <c r="Z28" s="199">
        <f t="shared" ref="Z28:Z36" si="6">SUM(I28:Y28)</f>
        <v>0</v>
      </c>
      <c r="AA28" s="199">
        <f t="shared" ref="AA28:AA36" si="7">SUM(H28,Z28)</f>
        <v>1</v>
      </c>
    </row>
    <row r="29" spans="1:27" s="187" customFormat="1" ht="30" customHeight="1">
      <c r="A29" s="197">
        <v>2</v>
      </c>
      <c r="B29" s="198" t="s">
        <v>215</v>
      </c>
      <c r="C29" s="197">
        <v>0</v>
      </c>
      <c r="D29" s="197">
        <v>0</v>
      </c>
      <c r="E29" s="197">
        <v>0</v>
      </c>
      <c r="F29" s="197">
        <v>0</v>
      </c>
      <c r="G29" s="197">
        <v>0</v>
      </c>
      <c r="H29" s="199">
        <f t="shared" si="5"/>
        <v>0</v>
      </c>
      <c r="I29" s="197">
        <v>0</v>
      </c>
      <c r="J29" s="197">
        <v>0</v>
      </c>
      <c r="K29" s="197">
        <v>0</v>
      </c>
      <c r="L29" s="197">
        <v>0</v>
      </c>
      <c r="M29" s="197">
        <v>0</v>
      </c>
      <c r="N29" s="197">
        <v>0</v>
      </c>
      <c r="O29" s="197">
        <v>0</v>
      </c>
      <c r="P29" s="197">
        <v>0</v>
      </c>
      <c r="Q29" s="197">
        <v>0</v>
      </c>
      <c r="R29" s="197">
        <v>0</v>
      </c>
      <c r="S29" s="197">
        <v>0</v>
      </c>
      <c r="T29" s="197">
        <v>0</v>
      </c>
      <c r="U29" s="197">
        <v>0</v>
      </c>
      <c r="V29" s="197">
        <v>0</v>
      </c>
      <c r="W29" s="197">
        <v>0</v>
      </c>
      <c r="X29" s="197">
        <v>0</v>
      </c>
      <c r="Y29" s="197">
        <v>0</v>
      </c>
      <c r="Z29" s="199">
        <f t="shared" si="6"/>
        <v>0</v>
      </c>
      <c r="AA29" s="199">
        <f t="shared" si="7"/>
        <v>0</v>
      </c>
    </row>
    <row r="30" spans="1:27" s="187" customFormat="1" ht="30" customHeight="1">
      <c r="A30" s="197">
        <v>3</v>
      </c>
      <c r="B30" s="205" t="s">
        <v>218</v>
      </c>
      <c r="C30" s="204">
        <v>0</v>
      </c>
      <c r="D30" s="204">
        <v>0</v>
      </c>
      <c r="E30" s="204">
        <v>2</v>
      </c>
      <c r="F30" s="204">
        <v>0</v>
      </c>
      <c r="G30" s="204">
        <v>0</v>
      </c>
      <c r="H30" s="199">
        <f t="shared" si="5"/>
        <v>2</v>
      </c>
      <c r="I30" s="204">
        <v>0</v>
      </c>
      <c r="J30" s="204">
        <v>0</v>
      </c>
      <c r="K30" s="204">
        <v>0</v>
      </c>
      <c r="L30" s="204">
        <v>0</v>
      </c>
      <c r="M30" s="204">
        <v>0</v>
      </c>
      <c r="N30" s="204">
        <v>0</v>
      </c>
      <c r="O30" s="204">
        <v>0</v>
      </c>
      <c r="P30" s="204">
        <v>0</v>
      </c>
      <c r="Q30" s="197">
        <v>0</v>
      </c>
      <c r="R30" s="204">
        <v>0</v>
      </c>
      <c r="S30" s="204">
        <v>2</v>
      </c>
      <c r="T30" s="204">
        <v>0</v>
      </c>
      <c r="U30" s="204">
        <v>0</v>
      </c>
      <c r="V30" s="204">
        <v>0</v>
      </c>
      <c r="W30" s="204">
        <v>0</v>
      </c>
      <c r="X30" s="197">
        <v>0</v>
      </c>
      <c r="Y30" s="204">
        <v>4</v>
      </c>
      <c r="Z30" s="199">
        <f t="shared" si="6"/>
        <v>6</v>
      </c>
      <c r="AA30" s="199">
        <f t="shared" si="7"/>
        <v>8</v>
      </c>
    </row>
    <row r="31" spans="1:27" s="187" customFormat="1" ht="30" customHeight="1">
      <c r="A31" s="197">
        <v>4</v>
      </c>
      <c r="B31" s="198" t="s">
        <v>317</v>
      </c>
      <c r="C31" s="197">
        <v>0</v>
      </c>
      <c r="D31" s="197">
        <v>0</v>
      </c>
      <c r="E31" s="204">
        <v>2</v>
      </c>
      <c r="F31" s="204">
        <v>0</v>
      </c>
      <c r="G31" s="204">
        <v>0</v>
      </c>
      <c r="H31" s="199">
        <f t="shared" si="5"/>
        <v>2</v>
      </c>
      <c r="I31" s="197">
        <v>0</v>
      </c>
      <c r="J31" s="197">
        <v>0</v>
      </c>
      <c r="K31" s="197">
        <v>0</v>
      </c>
      <c r="L31" s="197">
        <v>0</v>
      </c>
      <c r="M31" s="197">
        <v>0</v>
      </c>
      <c r="N31" s="197">
        <v>0</v>
      </c>
      <c r="O31" s="197">
        <v>0</v>
      </c>
      <c r="P31" s="197">
        <v>0</v>
      </c>
      <c r="Q31" s="197">
        <v>0</v>
      </c>
      <c r="R31" s="197">
        <v>0</v>
      </c>
      <c r="S31" s="197">
        <v>0</v>
      </c>
      <c r="T31" s="197">
        <v>0</v>
      </c>
      <c r="U31" s="197">
        <v>0</v>
      </c>
      <c r="V31" s="197">
        <v>0</v>
      </c>
      <c r="W31" s="197">
        <v>0</v>
      </c>
      <c r="X31" s="197">
        <v>0</v>
      </c>
      <c r="Y31" s="197">
        <v>7</v>
      </c>
      <c r="Z31" s="199">
        <f t="shared" si="6"/>
        <v>7</v>
      </c>
      <c r="AA31" s="199">
        <f t="shared" si="7"/>
        <v>9</v>
      </c>
    </row>
    <row r="32" spans="1:27" s="187" customFormat="1" ht="30" customHeight="1">
      <c r="A32" s="197">
        <v>5</v>
      </c>
      <c r="B32" s="198" t="s">
        <v>5672</v>
      </c>
      <c r="C32" s="197">
        <v>0</v>
      </c>
      <c r="D32" s="197">
        <v>0</v>
      </c>
      <c r="E32" s="197">
        <v>0</v>
      </c>
      <c r="F32" s="197">
        <v>0</v>
      </c>
      <c r="G32" s="197">
        <v>0</v>
      </c>
      <c r="H32" s="199">
        <f t="shared" si="5"/>
        <v>0</v>
      </c>
      <c r="I32" s="197">
        <v>0</v>
      </c>
      <c r="J32" s="197">
        <v>0</v>
      </c>
      <c r="K32" s="197">
        <v>0</v>
      </c>
      <c r="L32" s="197">
        <v>0</v>
      </c>
      <c r="M32" s="197">
        <v>0</v>
      </c>
      <c r="N32" s="197">
        <v>0</v>
      </c>
      <c r="O32" s="197">
        <v>0</v>
      </c>
      <c r="P32" s="197">
        <v>0</v>
      </c>
      <c r="Q32" s="197">
        <v>0</v>
      </c>
      <c r="R32" s="197">
        <v>0</v>
      </c>
      <c r="S32" s="197">
        <v>0</v>
      </c>
      <c r="T32" s="197">
        <v>0</v>
      </c>
      <c r="U32" s="197">
        <v>0</v>
      </c>
      <c r="V32" s="197">
        <v>0</v>
      </c>
      <c r="W32" s="197">
        <v>0</v>
      </c>
      <c r="X32" s="197">
        <v>0</v>
      </c>
      <c r="Y32" s="197">
        <v>0</v>
      </c>
      <c r="Z32" s="199">
        <f t="shared" si="6"/>
        <v>0</v>
      </c>
      <c r="AA32" s="199">
        <f t="shared" si="7"/>
        <v>0</v>
      </c>
    </row>
    <row r="33" spans="1:27" s="187" customFormat="1" ht="30" customHeight="1">
      <c r="A33" s="197">
        <v>6</v>
      </c>
      <c r="B33" s="205" t="s">
        <v>228</v>
      </c>
      <c r="C33" s="197">
        <v>0</v>
      </c>
      <c r="D33" s="197">
        <v>0</v>
      </c>
      <c r="E33" s="204">
        <v>0</v>
      </c>
      <c r="F33" s="204">
        <v>0</v>
      </c>
      <c r="G33" s="204">
        <v>0</v>
      </c>
      <c r="H33" s="199">
        <f t="shared" si="5"/>
        <v>0</v>
      </c>
      <c r="I33" s="197">
        <v>0</v>
      </c>
      <c r="J33" s="197">
        <v>0</v>
      </c>
      <c r="K33" s="197">
        <v>0</v>
      </c>
      <c r="L33" s="197">
        <v>0</v>
      </c>
      <c r="M33" s="197">
        <v>0</v>
      </c>
      <c r="N33" s="197">
        <v>0</v>
      </c>
      <c r="O33" s="197">
        <v>0</v>
      </c>
      <c r="P33" s="197">
        <v>0</v>
      </c>
      <c r="Q33" s="197">
        <v>0</v>
      </c>
      <c r="R33" s="197">
        <v>0</v>
      </c>
      <c r="S33" s="197">
        <v>2</v>
      </c>
      <c r="T33" s="197">
        <v>0</v>
      </c>
      <c r="U33" s="197">
        <v>0</v>
      </c>
      <c r="V33" s="197">
        <v>0</v>
      </c>
      <c r="W33" s="197">
        <v>0</v>
      </c>
      <c r="X33" s="197">
        <v>0</v>
      </c>
      <c r="Y33" s="197">
        <v>0</v>
      </c>
      <c r="Z33" s="199">
        <f t="shared" si="6"/>
        <v>2</v>
      </c>
      <c r="AA33" s="199">
        <f t="shared" si="7"/>
        <v>2</v>
      </c>
    </row>
    <row r="34" spans="1:27" s="187" customFormat="1" ht="30" customHeight="1">
      <c r="A34" s="197">
        <v>7</v>
      </c>
      <c r="B34" s="198" t="s">
        <v>414</v>
      </c>
      <c r="C34" s="197">
        <v>0</v>
      </c>
      <c r="D34" s="197">
        <v>0</v>
      </c>
      <c r="E34" s="204">
        <v>0</v>
      </c>
      <c r="F34" s="204">
        <v>0</v>
      </c>
      <c r="G34" s="204">
        <v>0</v>
      </c>
      <c r="H34" s="199">
        <f t="shared" si="5"/>
        <v>0</v>
      </c>
      <c r="I34" s="197">
        <v>0</v>
      </c>
      <c r="J34" s="197">
        <v>0</v>
      </c>
      <c r="K34" s="197">
        <v>0</v>
      </c>
      <c r="L34" s="197">
        <v>0</v>
      </c>
      <c r="M34" s="197">
        <v>0</v>
      </c>
      <c r="N34" s="197">
        <v>0</v>
      </c>
      <c r="O34" s="197">
        <v>0</v>
      </c>
      <c r="P34" s="197">
        <v>0</v>
      </c>
      <c r="Q34" s="197">
        <v>0</v>
      </c>
      <c r="R34" s="197">
        <v>0</v>
      </c>
      <c r="S34" s="197">
        <v>0</v>
      </c>
      <c r="T34" s="197">
        <v>0</v>
      </c>
      <c r="U34" s="197">
        <v>0</v>
      </c>
      <c r="V34" s="197">
        <v>0</v>
      </c>
      <c r="W34" s="197">
        <v>0</v>
      </c>
      <c r="X34" s="197">
        <v>0</v>
      </c>
      <c r="Y34" s="197">
        <v>0</v>
      </c>
      <c r="Z34" s="199">
        <f t="shared" si="6"/>
        <v>0</v>
      </c>
      <c r="AA34" s="199">
        <f t="shared" si="7"/>
        <v>0</v>
      </c>
    </row>
    <row r="35" spans="1:27" s="187" customFormat="1" ht="30" customHeight="1">
      <c r="A35" s="197">
        <v>8</v>
      </c>
      <c r="B35" s="198" t="s">
        <v>219</v>
      </c>
      <c r="C35" s="197">
        <v>0</v>
      </c>
      <c r="D35" s="197">
        <v>1</v>
      </c>
      <c r="E35" s="204">
        <v>2</v>
      </c>
      <c r="F35" s="204">
        <v>0</v>
      </c>
      <c r="G35" s="204">
        <v>0</v>
      </c>
      <c r="H35" s="199">
        <f t="shared" si="5"/>
        <v>3</v>
      </c>
      <c r="I35" s="197">
        <v>0</v>
      </c>
      <c r="J35" s="197">
        <v>0</v>
      </c>
      <c r="K35" s="197">
        <v>0</v>
      </c>
      <c r="L35" s="197">
        <v>0</v>
      </c>
      <c r="M35" s="197">
        <v>0</v>
      </c>
      <c r="N35" s="197">
        <v>0</v>
      </c>
      <c r="O35" s="197">
        <v>0</v>
      </c>
      <c r="P35" s="197">
        <v>0</v>
      </c>
      <c r="Q35" s="197">
        <v>0</v>
      </c>
      <c r="R35" s="197">
        <v>0</v>
      </c>
      <c r="S35" s="197">
        <v>0</v>
      </c>
      <c r="T35" s="197">
        <v>0</v>
      </c>
      <c r="U35" s="197">
        <v>0</v>
      </c>
      <c r="V35" s="197">
        <v>0</v>
      </c>
      <c r="W35" s="197">
        <v>0</v>
      </c>
      <c r="X35" s="197">
        <v>0</v>
      </c>
      <c r="Y35" s="197">
        <v>4</v>
      </c>
      <c r="Z35" s="199">
        <f t="shared" si="6"/>
        <v>4</v>
      </c>
      <c r="AA35" s="199">
        <f t="shared" si="7"/>
        <v>7</v>
      </c>
    </row>
    <row r="36" spans="1:27" s="187" customFormat="1" ht="30" customHeight="1">
      <c r="A36" s="197">
        <v>9</v>
      </c>
      <c r="B36" s="198" t="s">
        <v>311</v>
      </c>
      <c r="C36" s="197">
        <v>0</v>
      </c>
      <c r="D36" s="197">
        <v>0</v>
      </c>
      <c r="E36" s="204">
        <v>0</v>
      </c>
      <c r="F36" s="204">
        <v>0</v>
      </c>
      <c r="G36" s="204">
        <v>0</v>
      </c>
      <c r="H36" s="199">
        <f t="shared" si="5"/>
        <v>0</v>
      </c>
      <c r="I36" s="197">
        <v>0</v>
      </c>
      <c r="J36" s="197">
        <v>0</v>
      </c>
      <c r="K36" s="197">
        <v>0</v>
      </c>
      <c r="L36" s="197">
        <v>0</v>
      </c>
      <c r="M36" s="197">
        <v>0</v>
      </c>
      <c r="N36" s="197">
        <v>0</v>
      </c>
      <c r="O36" s="197">
        <v>0</v>
      </c>
      <c r="P36" s="197">
        <v>0</v>
      </c>
      <c r="Q36" s="197">
        <v>0</v>
      </c>
      <c r="R36" s="197">
        <v>0</v>
      </c>
      <c r="S36" s="197">
        <v>0</v>
      </c>
      <c r="T36" s="197">
        <v>0</v>
      </c>
      <c r="U36" s="197">
        <v>0</v>
      </c>
      <c r="V36" s="197">
        <v>0</v>
      </c>
      <c r="W36" s="197">
        <v>0</v>
      </c>
      <c r="X36" s="197">
        <v>0</v>
      </c>
      <c r="Y36" s="197">
        <v>0</v>
      </c>
      <c r="Z36" s="199">
        <f t="shared" si="6"/>
        <v>0</v>
      </c>
      <c r="AA36" s="199">
        <f t="shared" si="7"/>
        <v>0</v>
      </c>
    </row>
    <row r="37" spans="1:27" s="187" customFormat="1" ht="30" customHeight="1">
      <c r="A37" s="174"/>
      <c r="B37" s="200" t="s">
        <v>319</v>
      </c>
      <c r="C37" s="199">
        <f t="shared" ref="C37:I37" si="8">SUM(C28:C36)</f>
        <v>0</v>
      </c>
      <c r="D37" s="199">
        <f t="shared" si="8"/>
        <v>1</v>
      </c>
      <c r="E37" s="199">
        <f t="shared" si="8"/>
        <v>7</v>
      </c>
      <c r="F37" s="199">
        <f t="shared" si="8"/>
        <v>0</v>
      </c>
      <c r="G37" s="199">
        <f t="shared" si="8"/>
        <v>0</v>
      </c>
      <c r="H37" s="199">
        <f t="shared" si="8"/>
        <v>8</v>
      </c>
      <c r="I37" s="199">
        <f t="shared" si="8"/>
        <v>0</v>
      </c>
      <c r="J37" s="199">
        <f t="shared" ref="J37:Y37" si="9">SUM(J28:J36)</f>
        <v>0</v>
      </c>
      <c r="K37" s="199">
        <f t="shared" si="9"/>
        <v>0</v>
      </c>
      <c r="L37" s="199">
        <f t="shared" si="9"/>
        <v>0</v>
      </c>
      <c r="M37" s="199">
        <f t="shared" si="9"/>
        <v>0</v>
      </c>
      <c r="N37" s="199">
        <f t="shared" si="9"/>
        <v>0</v>
      </c>
      <c r="O37" s="199">
        <f t="shared" si="9"/>
        <v>0</v>
      </c>
      <c r="P37" s="199">
        <f t="shared" si="9"/>
        <v>0</v>
      </c>
      <c r="Q37" s="199">
        <f t="shared" si="9"/>
        <v>0</v>
      </c>
      <c r="R37" s="199">
        <f t="shared" si="9"/>
        <v>0</v>
      </c>
      <c r="S37" s="199">
        <f t="shared" si="9"/>
        <v>4</v>
      </c>
      <c r="T37" s="199">
        <f t="shared" si="9"/>
        <v>0</v>
      </c>
      <c r="U37" s="199">
        <f t="shared" si="9"/>
        <v>0</v>
      </c>
      <c r="V37" s="199">
        <f t="shared" si="9"/>
        <v>0</v>
      </c>
      <c r="W37" s="199">
        <f t="shared" si="9"/>
        <v>0</v>
      </c>
      <c r="X37" s="199">
        <f t="shared" si="9"/>
        <v>0</v>
      </c>
      <c r="Y37" s="199">
        <f t="shared" si="9"/>
        <v>15</v>
      </c>
      <c r="Z37" s="199">
        <f>SUM(Z28:Z36)</f>
        <v>19</v>
      </c>
      <c r="AA37" s="199">
        <f>SUM(AA28:AA36)</f>
        <v>27</v>
      </c>
    </row>
    <row r="38" spans="1:27" s="51" customFormat="1" ht="18" customHeight="1">
      <c r="B38" s="180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</row>
    <row r="39" spans="1:27" s="51" customFormat="1" ht="18" customHeight="1">
      <c r="B39" s="180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</row>
    <row r="40" spans="1:27" s="51" customFormat="1" ht="18" customHeight="1">
      <c r="B40" s="180"/>
      <c r="C40" s="180"/>
      <c r="D40" s="180"/>
      <c r="E40" s="180"/>
      <c r="F40" s="180"/>
      <c r="G40" s="180"/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</row>
    <row r="41" spans="1:27" s="51" customFormat="1" ht="18" customHeight="1">
      <c r="B41" s="180"/>
      <c r="C41" s="180"/>
      <c r="D41" s="180"/>
      <c r="E41" s="180"/>
      <c r="F41" s="180"/>
      <c r="G41" s="180"/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</row>
    <row r="42" spans="1:27" s="51" customFormat="1" ht="18" customHeight="1">
      <c r="B42" s="180"/>
      <c r="C42" s="180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</row>
    <row r="43" spans="1:27" s="51" customFormat="1" ht="18" customHeight="1">
      <c r="B43" s="180"/>
      <c r="C43" s="180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</row>
    <row r="44" spans="1:27" s="51" customFormat="1" ht="18" customHeight="1">
      <c r="B44" s="180"/>
      <c r="C44" s="180"/>
      <c r="D44" s="180"/>
      <c r="E44" s="180"/>
      <c r="F44" s="180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</row>
    <row r="45" spans="1:27" s="187" customFormat="1" ht="30" customHeight="1">
      <c r="A45" s="748" t="s">
        <v>316</v>
      </c>
      <c r="B45" s="748"/>
      <c r="C45" s="748"/>
      <c r="D45" s="748"/>
      <c r="E45" s="748"/>
      <c r="F45" s="748"/>
      <c r="G45" s="748"/>
      <c r="H45" s="748"/>
      <c r="I45" s="748"/>
      <c r="J45" s="748"/>
      <c r="K45" s="748"/>
      <c r="L45" s="748"/>
      <c r="M45" s="748"/>
      <c r="N45" s="748"/>
      <c r="O45" s="748"/>
      <c r="P45" s="748"/>
      <c r="Q45" s="748"/>
      <c r="R45" s="748"/>
      <c r="S45" s="748"/>
      <c r="T45" s="748"/>
      <c r="U45" s="748"/>
      <c r="V45" s="748"/>
      <c r="W45" s="748"/>
      <c r="X45" s="748"/>
      <c r="Y45" s="748"/>
      <c r="Z45" s="748"/>
      <c r="AA45" s="748"/>
    </row>
    <row r="46" spans="1:27" s="187" customFormat="1" ht="24.95" customHeight="1">
      <c r="A46" s="748" t="s">
        <v>5671</v>
      </c>
      <c r="B46" s="748"/>
      <c r="C46" s="748"/>
      <c r="D46" s="748"/>
      <c r="E46" s="748"/>
      <c r="F46" s="748"/>
      <c r="G46" s="748"/>
      <c r="H46" s="748"/>
      <c r="I46" s="748"/>
      <c r="J46" s="748"/>
      <c r="K46" s="748"/>
      <c r="L46" s="748"/>
      <c r="M46" s="748"/>
      <c r="N46" s="748"/>
      <c r="O46" s="748"/>
      <c r="P46" s="748"/>
      <c r="Q46" s="748"/>
      <c r="R46" s="748"/>
      <c r="S46" s="748"/>
      <c r="T46" s="748"/>
      <c r="U46" s="748"/>
      <c r="V46" s="748"/>
      <c r="W46" s="748"/>
      <c r="X46" s="748"/>
      <c r="Y46" s="748"/>
      <c r="Z46" s="748"/>
      <c r="AA46" s="748"/>
    </row>
    <row r="47" spans="1:27" s="187" customFormat="1" ht="15">
      <c r="A47" s="88"/>
      <c r="B47" s="190"/>
      <c r="C47" s="190"/>
      <c r="D47" s="190"/>
      <c r="E47" s="190"/>
      <c r="F47" s="190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88"/>
      <c r="AA47" s="88"/>
    </row>
    <row r="48" spans="1:27" s="187" customFormat="1" ht="30" customHeight="1">
      <c r="A48" s="749" t="s">
        <v>213</v>
      </c>
      <c r="B48" s="750" t="s">
        <v>188</v>
      </c>
      <c r="C48" s="752" t="s">
        <v>189</v>
      </c>
      <c r="D48" s="753"/>
      <c r="E48" s="753"/>
      <c r="F48" s="753"/>
      <c r="G48" s="754"/>
      <c r="H48" s="755" t="s">
        <v>411</v>
      </c>
      <c r="I48" s="757" t="s">
        <v>190</v>
      </c>
      <c r="J48" s="757"/>
      <c r="K48" s="757"/>
      <c r="L48" s="757"/>
      <c r="M48" s="757"/>
      <c r="N48" s="757"/>
      <c r="O48" s="757"/>
      <c r="P48" s="757"/>
      <c r="Q48" s="757"/>
      <c r="R48" s="757"/>
      <c r="S48" s="757"/>
      <c r="T48" s="757"/>
      <c r="U48" s="757"/>
      <c r="V48" s="757"/>
      <c r="W48" s="757"/>
      <c r="X48" s="757"/>
      <c r="Y48" s="757"/>
      <c r="Z48" s="758" t="s">
        <v>412</v>
      </c>
      <c r="AA48" s="758" t="s">
        <v>413</v>
      </c>
    </row>
    <row r="49" spans="1:27" s="187" customFormat="1" ht="38.25">
      <c r="A49" s="749"/>
      <c r="B49" s="751"/>
      <c r="C49" s="618" t="s">
        <v>416</v>
      </c>
      <c r="D49" s="618" t="s">
        <v>856</v>
      </c>
      <c r="E49" s="618" t="s">
        <v>1327</v>
      </c>
      <c r="F49" s="618" t="s">
        <v>868</v>
      </c>
      <c r="G49" s="618" t="s">
        <v>2156</v>
      </c>
      <c r="H49" s="756"/>
      <c r="I49" s="618" t="s">
        <v>417</v>
      </c>
      <c r="J49" s="618" t="s">
        <v>418</v>
      </c>
      <c r="K49" s="618" t="s">
        <v>419</v>
      </c>
      <c r="L49" s="618" t="s">
        <v>420</v>
      </c>
      <c r="M49" s="618" t="s">
        <v>421</v>
      </c>
      <c r="N49" s="618" t="s">
        <v>869</v>
      </c>
      <c r="O49" s="618" t="s">
        <v>870</v>
      </c>
      <c r="P49" s="618" t="s">
        <v>871</v>
      </c>
      <c r="Q49" s="618" t="s">
        <v>872</v>
      </c>
      <c r="R49" s="618" t="s">
        <v>923</v>
      </c>
      <c r="S49" s="618" t="s">
        <v>1328</v>
      </c>
      <c r="T49" s="618" t="s">
        <v>1329</v>
      </c>
      <c r="U49" s="618" t="s">
        <v>1330</v>
      </c>
      <c r="V49" s="618" t="s">
        <v>1331</v>
      </c>
      <c r="W49" s="618" t="s">
        <v>1332</v>
      </c>
      <c r="X49" s="618" t="s">
        <v>873</v>
      </c>
      <c r="Y49" s="618" t="s">
        <v>2728</v>
      </c>
      <c r="Z49" s="759"/>
      <c r="AA49" s="760"/>
    </row>
    <row r="50" spans="1:27" s="187" customFormat="1" ht="30" customHeight="1">
      <c r="A50" s="197">
        <v>1</v>
      </c>
      <c r="B50" s="205" t="s">
        <v>217</v>
      </c>
      <c r="C50" s="197">
        <v>0</v>
      </c>
      <c r="D50" s="197">
        <v>0</v>
      </c>
      <c r="E50" s="197">
        <v>2</v>
      </c>
      <c r="F50" s="197">
        <v>0</v>
      </c>
      <c r="G50" s="197">
        <v>0</v>
      </c>
      <c r="H50" s="199">
        <f t="shared" ref="H50:H58" si="10">SUM(C50:G50)</f>
        <v>2</v>
      </c>
      <c r="I50" s="197">
        <v>0</v>
      </c>
      <c r="J50" s="197">
        <v>0</v>
      </c>
      <c r="K50" s="197">
        <v>0</v>
      </c>
      <c r="L50" s="197">
        <v>0</v>
      </c>
      <c r="M50" s="197">
        <v>0</v>
      </c>
      <c r="N50" s="197">
        <v>0</v>
      </c>
      <c r="O50" s="197">
        <v>0</v>
      </c>
      <c r="P50" s="197">
        <v>0</v>
      </c>
      <c r="Q50" s="197">
        <v>0</v>
      </c>
      <c r="R50" s="197">
        <v>0</v>
      </c>
      <c r="S50" s="197">
        <v>0</v>
      </c>
      <c r="T50" s="197">
        <v>0</v>
      </c>
      <c r="U50" s="197">
        <v>0</v>
      </c>
      <c r="V50" s="197">
        <v>0</v>
      </c>
      <c r="W50" s="197">
        <v>0</v>
      </c>
      <c r="X50" s="197">
        <v>0</v>
      </c>
      <c r="Y50" s="197">
        <v>6</v>
      </c>
      <c r="Z50" s="199">
        <f t="shared" ref="Z50:Z58" si="11">SUM(I50:Y50)</f>
        <v>6</v>
      </c>
      <c r="AA50" s="199">
        <f t="shared" ref="AA50:AA58" si="12">SUM(H50,Z50)</f>
        <v>8</v>
      </c>
    </row>
    <row r="51" spans="1:27" s="187" customFormat="1" ht="30" customHeight="1">
      <c r="A51" s="197">
        <v>2</v>
      </c>
      <c r="B51" s="198" t="s">
        <v>215</v>
      </c>
      <c r="C51" s="197">
        <v>0</v>
      </c>
      <c r="D51" s="197">
        <v>0</v>
      </c>
      <c r="E51" s="197">
        <v>0</v>
      </c>
      <c r="F51" s="197">
        <v>0</v>
      </c>
      <c r="G51" s="197">
        <v>0</v>
      </c>
      <c r="H51" s="199">
        <f t="shared" si="10"/>
        <v>0</v>
      </c>
      <c r="I51" s="197">
        <v>0</v>
      </c>
      <c r="J51" s="197">
        <v>0</v>
      </c>
      <c r="K51" s="197">
        <v>0</v>
      </c>
      <c r="L51" s="197">
        <v>0</v>
      </c>
      <c r="M51" s="197">
        <v>0</v>
      </c>
      <c r="N51" s="197">
        <v>0</v>
      </c>
      <c r="O51" s="197">
        <v>0</v>
      </c>
      <c r="P51" s="197">
        <v>0</v>
      </c>
      <c r="Q51" s="197">
        <v>0</v>
      </c>
      <c r="R51" s="197">
        <v>0</v>
      </c>
      <c r="S51" s="197">
        <v>0</v>
      </c>
      <c r="T51" s="197">
        <v>0</v>
      </c>
      <c r="U51" s="197">
        <v>0</v>
      </c>
      <c r="V51" s="197">
        <v>0</v>
      </c>
      <c r="W51" s="197">
        <v>0</v>
      </c>
      <c r="X51" s="197">
        <v>0</v>
      </c>
      <c r="Y51" s="197">
        <v>12</v>
      </c>
      <c r="Z51" s="199">
        <f t="shared" si="11"/>
        <v>12</v>
      </c>
      <c r="AA51" s="199">
        <f t="shared" si="12"/>
        <v>12</v>
      </c>
    </row>
    <row r="52" spans="1:27" s="187" customFormat="1" ht="30" customHeight="1">
      <c r="A52" s="197">
        <v>3</v>
      </c>
      <c r="B52" s="205" t="s">
        <v>218</v>
      </c>
      <c r="C52" s="204">
        <v>0</v>
      </c>
      <c r="D52" s="204">
        <v>8</v>
      </c>
      <c r="E52" s="204">
        <v>0</v>
      </c>
      <c r="F52" s="204">
        <v>0</v>
      </c>
      <c r="G52" s="204">
        <v>0</v>
      </c>
      <c r="H52" s="199">
        <f t="shared" si="10"/>
        <v>8</v>
      </c>
      <c r="I52" s="204">
        <v>2</v>
      </c>
      <c r="J52" s="204">
        <v>0</v>
      </c>
      <c r="K52" s="204">
        <v>0</v>
      </c>
      <c r="L52" s="204">
        <v>0</v>
      </c>
      <c r="M52" s="204">
        <v>0</v>
      </c>
      <c r="N52" s="204">
        <v>0</v>
      </c>
      <c r="O52" s="204">
        <v>0</v>
      </c>
      <c r="P52" s="204">
        <v>0</v>
      </c>
      <c r="Q52" s="197">
        <v>0</v>
      </c>
      <c r="R52" s="204">
        <v>0</v>
      </c>
      <c r="S52" s="204">
        <v>45</v>
      </c>
      <c r="T52" s="204">
        <v>9</v>
      </c>
      <c r="U52" s="204">
        <v>0</v>
      </c>
      <c r="V52" s="204">
        <v>1</v>
      </c>
      <c r="W52" s="204">
        <v>0</v>
      </c>
      <c r="X52" s="197">
        <v>0</v>
      </c>
      <c r="Y52" s="204">
        <v>22</v>
      </c>
      <c r="Z52" s="199">
        <f t="shared" si="11"/>
        <v>79</v>
      </c>
      <c r="AA52" s="199">
        <f t="shared" si="12"/>
        <v>87</v>
      </c>
    </row>
    <row r="53" spans="1:27" s="187" customFormat="1" ht="30" customHeight="1">
      <c r="A53" s="197">
        <v>4</v>
      </c>
      <c r="B53" s="198" t="s">
        <v>317</v>
      </c>
      <c r="C53" s="197">
        <v>0</v>
      </c>
      <c r="D53" s="197">
        <v>0</v>
      </c>
      <c r="E53" s="204">
        <v>2</v>
      </c>
      <c r="F53" s="204">
        <v>0</v>
      </c>
      <c r="G53" s="204">
        <v>0</v>
      </c>
      <c r="H53" s="199">
        <f t="shared" si="10"/>
        <v>2</v>
      </c>
      <c r="I53" s="197">
        <v>0</v>
      </c>
      <c r="J53" s="197">
        <v>0</v>
      </c>
      <c r="K53" s="197">
        <v>0</v>
      </c>
      <c r="L53" s="197">
        <v>0</v>
      </c>
      <c r="M53" s="197">
        <v>0</v>
      </c>
      <c r="N53" s="197">
        <v>0</v>
      </c>
      <c r="O53" s="197">
        <v>0</v>
      </c>
      <c r="P53" s="197">
        <v>0</v>
      </c>
      <c r="Q53" s="197">
        <v>0</v>
      </c>
      <c r="R53" s="197">
        <v>0</v>
      </c>
      <c r="S53" s="197">
        <v>11</v>
      </c>
      <c r="T53" s="197">
        <v>0</v>
      </c>
      <c r="U53" s="197">
        <v>0</v>
      </c>
      <c r="V53" s="197">
        <v>0</v>
      </c>
      <c r="W53" s="197">
        <v>0</v>
      </c>
      <c r="X53" s="197">
        <v>0</v>
      </c>
      <c r="Y53" s="197">
        <v>11</v>
      </c>
      <c r="Z53" s="199">
        <f t="shared" si="11"/>
        <v>22</v>
      </c>
      <c r="AA53" s="199">
        <f t="shared" si="12"/>
        <v>24</v>
      </c>
    </row>
    <row r="54" spans="1:27" s="187" customFormat="1" ht="30" customHeight="1">
      <c r="A54" s="197">
        <v>5</v>
      </c>
      <c r="B54" s="198" t="s">
        <v>5672</v>
      </c>
      <c r="C54" s="197">
        <v>0</v>
      </c>
      <c r="D54" s="197">
        <v>0</v>
      </c>
      <c r="E54" s="197">
        <v>6</v>
      </c>
      <c r="F54" s="197">
        <v>0</v>
      </c>
      <c r="G54" s="197">
        <v>0</v>
      </c>
      <c r="H54" s="199">
        <f t="shared" si="10"/>
        <v>6</v>
      </c>
      <c r="I54" s="197">
        <v>0</v>
      </c>
      <c r="J54" s="197">
        <v>0</v>
      </c>
      <c r="K54" s="197">
        <v>0</v>
      </c>
      <c r="L54" s="197">
        <v>0</v>
      </c>
      <c r="M54" s="197">
        <v>0</v>
      </c>
      <c r="N54" s="197">
        <v>0</v>
      </c>
      <c r="O54" s="197">
        <v>0</v>
      </c>
      <c r="P54" s="197">
        <v>0</v>
      </c>
      <c r="Q54" s="197">
        <v>0</v>
      </c>
      <c r="R54" s="197">
        <v>0</v>
      </c>
      <c r="S54" s="197">
        <v>0</v>
      </c>
      <c r="T54" s="197">
        <v>0</v>
      </c>
      <c r="U54" s="197">
        <v>0</v>
      </c>
      <c r="V54" s="197">
        <v>0</v>
      </c>
      <c r="W54" s="197">
        <v>0</v>
      </c>
      <c r="X54" s="197">
        <v>0</v>
      </c>
      <c r="Y54" s="197">
        <v>2</v>
      </c>
      <c r="Z54" s="199">
        <f t="shared" si="11"/>
        <v>2</v>
      </c>
      <c r="AA54" s="199">
        <f t="shared" si="12"/>
        <v>8</v>
      </c>
    </row>
    <row r="55" spans="1:27" s="187" customFormat="1" ht="30" customHeight="1">
      <c r="A55" s="197">
        <v>6</v>
      </c>
      <c r="B55" s="205" t="s">
        <v>228</v>
      </c>
      <c r="C55" s="197">
        <v>0</v>
      </c>
      <c r="D55" s="197">
        <v>0</v>
      </c>
      <c r="E55" s="204">
        <v>2</v>
      </c>
      <c r="F55" s="204">
        <v>0</v>
      </c>
      <c r="G55" s="204">
        <v>0</v>
      </c>
      <c r="H55" s="199">
        <f t="shared" si="10"/>
        <v>2</v>
      </c>
      <c r="I55" s="197">
        <v>0</v>
      </c>
      <c r="J55" s="197">
        <v>0</v>
      </c>
      <c r="K55" s="197">
        <v>0</v>
      </c>
      <c r="L55" s="197">
        <v>0</v>
      </c>
      <c r="M55" s="197">
        <v>0</v>
      </c>
      <c r="N55" s="197">
        <v>0</v>
      </c>
      <c r="O55" s="197">
        <v>0</v>
      </c>
      <c r="P55" s="197">
        <v>0</v>
      </c>
      <c r="Q55" s="197">
        <v>0</v>
      </c>
      <c r="R55" s="197">
        <v>0</v>
      </c>
      <c r="S55" s="197">
        <v>0</v>
      </c>
      <c r="T55" s="197">
        <v>0</v>
      </c>
      <c r="U55" s="197">
        <v>0</v>
      </c>
      <c r="V55" s="197">
        <v>0</v>
      </c>
      <c r="W55" s="197">
        <v>0</v>
      </c>
      <c r="X55" s="197">
        <v>0</v>
      </c>
      <c r="Y55" s="197">
        <v>6</v>
      </c>
      <c r="Z55" s="199">
        <f t="shared" si="11"/>
        <v>6</v>
      </c>
      <c r="AA55" s="199">
        <f t="shared" si="12"/>
        <v>8</v>
      </c>
    </row>
    <row r="56" spans="1:27" s="187" customFormat="1" ht="30" customHeight="1">
      <c r="A56" s="197">
        <v>7</v>
      </c>
      <c r="B56" s="198" t="s">
        <v>414</v>
      </c>
      <c r="C56" s="197">
        <v>0</v>
      </c>
      <c r="D56" s="197">
        <v>0</v>
      </c>
      <c r="E56" s="204">
        <v>0</v>
      </c>
      <c r="F56" s="204">
        <v>0</v>
      </c>
      <c r="G56" s="204">
        <v>0</v>
      </c>
      <c r="H56" s="199">
        <f t="shared" si="10"/>
        <v>0</v>
      </c>
      <c r="I56" s="197">
        <v>0</v>
      </c>
      <c r="J56" s="197">
        <v>0</v>
      </c>
      <c r="K56" s="197">
        <v>0</v>
      </c>
      <c r="L56" s="197">
        <v>0</v>
      </c>
      <c r="M56" s="197">
        <v>0</v>
      </c>
      <c r="N56" s="197">
        <v>0</v>
      </c>
      <c r="O56" s="197">
        <v>0</v>
      </c>
      <c r="P56" s="197">
        <v>0</v>
      </c>
      <c r="Q56" s="197">
        <v>0</v>
      </c>
      <c r="R56" s="197">
        <v>0</v>
      </c>
      <c r="S56" s="197">
        <v>0</v>
      </c>
      <c r="T56" s="197">
        <v>0</v>
      </c>
      <c r="U56" s="197">
        <v>0</v>
      </c>
      <c r="V56" s="197">
        <v>0</v>
      </c>
      <c r="W56" s="197">
        <v>0</v>
      </c>
      <c r="X56" s="197">
        <v>0</v>
      </c>
      <c r="Y56" s="197">
        <v>0</v>
      </c>
      <c r="Z56" s="199">
        <f t="shared" si="11"/>
        <v>0</v>
      </c>
      <c r="AA56" s="199">
        <f t="shared" si="12"/>
        <v>0</v>
      </c>
    </row>
    <row r="57" spans="1:27" s="187" customFormat="1" ht="30" customHeight="1">
      <c r="A57" s="197">
        <v>8</v>
      </c>
      <c r="B57" s="198" t="s">
        <v>219</v>
      </c>
      <c r="C57" s="197">
        <v>0</v>
      </c>
      <c r="D57" s="197">
        <v>2</v>
      </c>
      <c r="E57" s="204">
        <v>27</v>
      </c>
      <c r="F57" s="204">
        <v>0</v>
      </c>
      <c r="G57" s="204">
        <v>0</v>
      </c>
      <c r="H57" s="199">
        <f t="shared" si="10"/>
        <v>29</v>
      </c>
      <c r="I57" s="197">
        <v>0</v>
      </c>
      <c r="J57" s="197">
        <v>0</v>
      </c>
      <c r="K57" s="197">
        <v>0</v>
      </c>
      <c r="L57" s="197">
        <v>0</v>
      </c>
      <c r="M57" s="197">
        <v>0</v>
      </c>
      <c r="N57" s="197">
        <v>0</v>
      </c>
      <c r="O57" s="197">
        <v>0</v>
      </c>
      <c r="P57" s="197">
        <v>0</v>
      </c>
      <c r="Q57" s="197">
        <v>0</v>
      </c>
      <c r="R57" s="197">
        <v>0</v>
      </c>
      <c r="S57" s="197">
        <v>5</v>
      </c>
      <c r="T57" s="197">
        <v>0</v>
      </c>
      <c r="U57" s="197">
        <v>0</v>
      </c>
      <c r="V57" s="197">
        <v>0</v>
      </c>
      <c r="W57" s="197">
        <v>0</v>
      </c>
      <c r="X57" s="197">
        <v>0</v>
      </c>
      <c r="Y57" s="197">
        <v>12</v>
      </c>
      <c r="Z57" s="199">
        <f t="shared" si="11"/>
        <v>17</v>
      </c>
      <c r="AA57" s="199">
        <f t="shared" si="12"/>
        <v>46</v>
      </c>
    </row>
    <row r="58" spans="1:27" s="187" customFormat="1" ht="30" customHeight="1">
      <c r="A58" s="197">
        <v>9</v>
      </c>
      <c r="B58" s="198" t="s">
        <v>311</v>
      </c>
      <c r="C58" s="197">
        <v>0</v>
      </c>
      <c r="D58" s="197">
        <v>0</v>
      </c>
      <c r="E58" s="204">
        <v>0</v>
      </c>
      <c r="F58" s="204">
        <v>0</v>
      </c>
      <c r="G58" s="204">
        <v>0</v>
      </c>
      <c r="H58" s="199">
        <f t="shared" si="10"/>
        <v>0</v>
      </c>
      <c r="I58" s="197">
        <v>0</v>
      </c>
      <c r="J58" s="197">
        <v>0</v>
      </c>
      <c r="K58" s="197">
        <v>0</v>
      </c>
      <c r="L58" s="197">
        <v>0</v>
      </c>
      <c r="M58" s="197">
        <v>0</v>
      </c>
      <c r="N58" s="197">
        <v>0</v>
      </c>
      <c r="O58" s="197">
        <v>0</v>
      </c>
      <c r="P58" s="197">
        <v>0</v>
      </c>
      <c r="Q58" s="197">
        <v>0</v>
      </c>
      <c r="R58" s="197">
        <v>0</v>
      </c>
      <c r="S58" s="197">
        <v>0</v>
      </c>
      <c r="T58" s="197">
        <v>0</v>
      </c>
      <c r="U58" s="197">
        <v>0</v>
      </c>
      <c r="V58" s="197">
        <v>0</v>
      </c>
      <c r="W58" s="197">
        <v>0</v>
      </c>
      <c r="X58" s="197">
        <v>0</v>
      </c>
      <c r="Y58" s="197">
        <v>0</v>
      </c>
      <c r="Z58" s="199">
        <f t="shared" si="11"/>
        <v>0</v>
      </c>
      <c r="AA58" s="199">
        <f t="shared" si="12"/>
        <v>0</v>
      </c>
    </row>
    <row r="59" spans="1:27" s="187" customFormat="1" ht="30" customHeight="1">
      <c r="A59" s="174"/>
      <c r="B59" s="200" t="s">
        <v>319</v>
      </c>
      <c r="C59" s="199">
        <f t="shared" ref="C59:I59" si="13">SUM(C50:C58)</f>
        <v>0</v>
      </c>
      <c r="D59" s="199">
        <f t="shared" si="13"/>
        <v>10</v>
      </c>
      <c r="E59" s="199">
        <f t="shared" si="13"/>
        <v>39</v>
      </c>
      <c r="F59" s="199">
        <f t="shared" si="13"/>
        <v>0</v>
      </c>
      <c r="G59" s="199">
        <f t="shared" si="13"/>
        <v>0</v>
      </c>
      <c r="H59" s="199">
        <f t="shared" si="13"/>
        <v>49</v>
      </c>
      <c r="I59" s="199">
        <f t="shared" si="13"/>
        <v>2</v>
      </c>
      <c r="J59" s="199">
        <f t="shared" ref="J59:Y59" si="14">SUM(J50:J58)</f>
        <v>0</v>
      </c>
      <c r="K59" s="199">
        <f t="shared" si="14"/>
        <v>0</v>
      </c>
      <c r="L59" s="199">
        <f t="shared" si="14"/>
        <v>0</v>
      </c>
      <c r="M59" s="199">
        <f t="shared" si="14"/>
        <v>0</v>
      </c>
      <c r="N59" s="199">
        <f t="shared" si="14"/>
        <v>0</v>
      </c>
      <c r="O59" s="199">
        <f t="shared" si="14"/>
        <v>0</v>
      </c>
      <c r="P59" s="199">
        <f t="shared" si="14"/>
        <v>0</v>
      </c>
      <c r="Q59" s="199">
        <f t="shared" si="14"/>
        <v>0</v>
      </c>
      <c r="R59" s="199">
        <f t="shared" si="14"/>
        <v>0</v>
      </c>
      <c r="S59" s="199">
        <f t="shared" si="14"/>
        <v>61</v>
      </c>
      <c r="T59" s="199">
        <f t="shared" si="14"/>
        <v>9</v>
      </c>
      <c r="U59" s="199">
        <f t="shared" si="14"/>
        <v>0</v>
      </c>
      <c r="V59" s="199">
        <f t="shared" si="14"/>
        <v>1</v>
      </c>
      <c r="W59" s="199">
        <f t="shared" si="14"/>
        <v>0</v>
      </c>
      <c r="X59" s="199">
        <f t="shared" si="14"/>
        <v>0</v>
      </c>
      <c r="Y59" s="199">
        <f t="shared" si="14"/>
        <v>71</v>
      </c>
      <c r="Z59" s="199">
        <f>SUM(Z50:Z58)</f>
        <v>144</v>
      </c>
      <c r="AA59" s="199">
        <f>SUM(AA50:AA58)</f>
        <v>193</v>
      </c>
    </row>
    <row r="60" spans="1:27" s="51" customFormat="1" ht="18" customHeight="1">
      <c r="B60" s="180"/>
      <c r="C60" s="180"/>
      <c r="D60" s="180"/>
      <c r="E60" s="180"/>
      <c r="F60" s="180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</row>
    <row r="61" spans="1:27" s="51" customFormat="1" ht="18" customHeight="1">
      <c r="B61" s="180"/>
      <c r="C61" s="180"/>
      <c r="D61" s="180"/>
      <c r="E61" s="180"/>
      <c r="F61" s="180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</row>
    <row r="62" spans="1:27" s="51" customFormat="1" ht="18" customHeight="1">
      <c r="B62" s="180"/>
      <c r="C62" s="180"/>
      <c r="D62" s="180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</row>
    <row r="63" spans="1:27" s="51" customFormat="1" ht="18" customHeight="1">
      <c r="B63" s="180"/>
      <c r="C63" s="180"/>
      <c r="D63" s="180"/>
      <c r="E63" s="180"/>
      <c r="F63" s="180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</row>
    <row r="64" spans="1:27" s="51" customFormat="1" ht="18" customHeight="1">
      <c r="B64" s="180"/>
      <c r="C64" s="180"/>
      <c r="D64" s="180"/>
      <c r="E64" s="180"/>
      <c r="F64" s="180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</row>
    <row r="65" spans="1:27" s="51" customFormat="1" ht="18" customHeight="1">
      <c r="B65" s="180"/>
      <c r="C65" s="180"/>
      <c r="D65" s="180"/>
      <c r="E65" s="180"/>
      <c r="F65" s="180"/>
      <c r="G65" s="180"/>
      <c r="H65" s="180"/>
      <c r="I65" s="180"/>
      <c r="J65" s="180"/>
      <c r="K65" s="180"/>
      <c r="L65" s="180"/>
      <c r="M65" s="180"/>
      <c r="N65" s="180"/>
      <c r="O65" s="180"/>
      <c r="P65" s="180"/>
      <c r="Q65" s="180"/>
      <c r="R65" s="180"/>
      <c r="S65" s="180"/>
      <c r="T65" s="180"/>
      <c r="U65" s="180"/>
      <c r="V65" s="180"/>
      <c r="W65" s="180"/>
      <c r="X65" s="180"/>
      <c r="Y65" s="180"/>
    </row>
    <row r="66" spans="1:27" s="51" customFormat="1" ht="18" customHeight="1"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  <c r="Q66" s="180"/>
      <c r="R66" s="180"/>
      <c r="S66" s="180"/>
      <c r="T66" s="180"/>
      <c r="U66" s="180"/>
      <c r="V66" s="180"/>
      <c r="W66" s="180"/>
      <c r="X66" s="180"/>
      <c r="Y66" s="180"/>
    </row>
    <row r="67" spans="1:27" s="187" customFormat="1" ht="30" customHeight="1">
      <c r="A67" s="748" t="s">
        <v>316</v>
      </c>
      <c r="B67" s="748"/>
      <c r="C67" s="748"/>
      <c r="D67" s="748"/>
      <c r="E67" s="748"/>
      <c r="F67" s="748"/>
      <c r="G67" s="748"/>
      <c r="H67" s="748"/>
      <c r="I67" s="748"/>
      <c r="J67" s="748"/>
      <c r="K67" s="748"/>
      <c r="L67" s="748"/>
      <c r="M67" s="748"/>
      <c r="N67" s="748"/>
      <c r="O67" s="748"/>
      <c r="P67" s="748"/>
      <c r="Q67" s="748"/>
      <c r="R67" s="748"/>
      <c r="S67" s="748"/>
      <c r="T67" s="748"/>
      <c r="U67" s="748"/>
      <c r="V67" s="748"/>
      <c r="W67" s="748"/>
      <c r="X67" s="748"/>
      <c r="Y67" s="748"/>
      <c r="Z67" s="748"/>
      <c r="AA67" s="748"/>
    </row>
    <row r="68" spans="1:27" s="187" customFormat="1" ht="24.95" customHeight="1">
      <c r="A68" s="748" t="s">
        <v>5290</v>
      </c>
      <c r="B68" s="748"/>
      <c r="C68" s="748"/>
      <c r="D68" s="748"/>
      <c r="E68" s="748"/>
      <c r="F68" s="748"/>
      <c r="G68" s="748"/>
      <c r="H68" s="748"/>
      <c r="I68" s="748"/>
      <c r="J68" s="748"/>
      <c r="K68" s="748"/>
      <c r="L68" s="748"/>
      <c r="M68" s="748"/>
      <c r="N68" s="748"/>
      <c r="O68" s="748"/>
      <c r="P68" s="748"/>
      <c r="Q68" s="748"/>
      <c r="R68" s="748"/>
      <c r="S68" s="748"/>
      <c r="T68" s="748"/>
      <c r="U68" s="748"/>
      <c r="V68" s="748"/>
      <c r="W68" s="748"/>
      <c r="X68" s="748"/>
      <c r="Y68" s="748"/>
      <c r="Z68" s="748"/>
      <c r="AA68" s="748"/>
    </row>
    <row r="69" spans="1:27" s="187" customFormat="1" ht="15">
      <c r="A69" s="88"/>
      <c r="B69" s="190"/>
      <c r="C69" s="190"/>
      <c r="D69" s="190"/>
      <c r="E69" s="190"/>
      <c r="F69" s="190"/>
      <c r="G69" s="190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0"/>
      <c r="S69" s="190"/>
      <c r="T69" s="190"/>
      <c r="U69" s="190"/>
      <c r="V69" s="190"/>
      <c r="W69" s="190"/>
      <c r="X69" s="190"/>
      <c r="Y69" s="190"/>
      <c r="Z69" s="88"/>
      <c r="AA69" s="88"/>
    </row>
    <row r="70" spans="1:27" s="187" customFormat="1" ht="30" customHeight="1">
      <c r="A70" s="749" t="s">
        <v>213</v>
      </c>
      <c r="B70" s="750" t="s">
        <v>188</v>
      </c>
      <c r="C70" s="752" t="s">
        <v>189</v>
      </c>
      <c r="D70" s="753"/>
      <c r="E70" s="753"/>
      <c r="F70" s="753"/>
      <c r="G70" s="754"/>
      <c r="H70" s="755" t="s">
        <v>411</v>
      </c>
      <c r="I70" s="757" t="s">
        <v>190</v>
      </c>
      <c r="J70" s="757"/>
      <c r="K70" s="757"/>
      <c r="L70" s="757"/>
      <c r="M70" s="757"/>
      <c r="N70" s="757"/>
      <c r="O70" s="757"/>
      <c r="P70" s="757"/>
      <c r="Q70" s="757"/>
      <c r="R70" s="757"/>
      <c r="S70" s="757"/>
      <c r="T70" s="757"/>
      <c r="U70" s="757"/>
      <c r="V70" s="757"/>
      <c r="W70" s="757"/>
      <c r="X70" s="757"/>
      <c r="Y70" s="757"/>
      <c r="Z70" s="758" t="s">
        <v>412</v>
      </c>
      <c r="AA70" s="758" t="s">
        <v>413</v>
      </c>
    </row>
    <row r="71" spans="1:27" s="187" customFormat="1" ht="38.25">
      <c r="A71" s="749"/>
      <c r="B71" s="751"/>
      <c r="C71" s="577" t="s">
        <v>416</v>
      </c>
      <c r="D71" s="577" t="s">
        <v>856</v>
      </c>
      <c r="E71" s="577" t="s">
        <v>1327</v>
      </c>
      <c r="F71" s="577" t="s">
        <v>868</v>
      </c>
      <c r="G71" s="577" t="s">
        <v>2156</v>
      </c>
      <c r="H71" s="756"/>
      <c r="I71" s="577" t="s">
        <v>417</v>
      </c>
      <c r="J71" s="577" t="s">
        <v>418</v>
      </c>
      <c r="K71" s="577" t="s">
        <v>419</v>
      </c>
      <c r="L71" s="577" t="s">
        <v>420</v>
      </c>
      <c r="M71" s="577" t="s">
        <v>421</v>
      </c>
      <c r="N71" s="577" t="s">
        <v>869</v>
      </c>
      <c r="O71" s="577" t="s">
        <v>870</v>
      </c>
      <c r="P71" s="577" t="s">
        <v>871</v>
      </c>
      <c r="Q71" s="577" t="s">
        <v>872</v>
      </c>
      <c r="R71" s="577" t="s">
        <v>923</v>
      </c>
      <c r="S71" s="577" t="s">
        <v>1328</v>
      </c>
      <c r="T71" s="577" t="s">
        <v>1329</v>
      </c>
      <c r="U71" s="577" t="s">
        <v>1330</v>
      </c>
      <c r="V71" s="577" t="s">
        <v>1331</v>
      </c>
      <c r="W71" s="577" t="s">
        <v>1332</v>
      </c>
      <c r="X71" s="577" t="s">
        <v>873</v>
      </c>
      <c r="Y71" s="577" t="s">
        <v>2728</v>
      </c>
      <c r="Z71" s="759"/>
      <c r="AA71" s="760"/>
    </row>
    <row r="72" spans="1:27" s="187" customFormat="1" ht="30" customHeight="1">
      <c r="A72" s="197">
        <v>1</v>
      </c>
      <c r="B72" s="205" t="s">
        <v>217</v>
      </c>
      <c r="C72" s="197">
        <v>0</v>
      </c>
      <c r="D72" s="197">
        <v>0</v>
      </c>
      <c r="E72" s="197">
        <v>0</v>
      </c>
      <c r="F72" s="197">
        <v>4</v>
      </c>
      <c r="G72" s="197">
        <v>1</v>
      </c>
      <c r="H72" s="199">
        <f t="shared" ref="H72:H80" si="15">SUM(C72:G72)</f>
        <v>5</v>
      </c>
      <c r="I72" s="197">
        <v>0</v>
      </c>
      <c r="J72" s="197">
        <v>0</v>
      </c>
      <c r="K72" s="197">
        <v>0</v>
      </c>
      <c r="L72" s="197">
        <v>0</v>
      </c>
      <c r="M72" s="197">
        <v>0</v>
      </c>
      <c r="N72" s="197">
        <v>0</v>
      </c>
      <c r="O72" s="197">
        <v>0</v>
      </c>
      <c r="P72" s="197">
        <v>0</v>
      </c>
      <c r="Q72" s="197">
        <v>0</v>
      </c>
      <c r="R72" s="197">
        <v>0</v>
      </c>
      <c r="S72" s="197">
        <v>31</v>
      </c>
      <c r="T72" s="197">
        <v>0</v>
      </c>
      <c r="U72" s="197">
        <v>0</v>
      </c>
      <c r="V72" s="197">
        <v>0</v>
      </c>
      <c r="W72" s="197">
        <v>0</v>
      </c>
      <c r="X72" s="197">
        <v>0</v>
      </c>
      <c r="Y72" s="197">
        <v>6</v>
      </c>
      <c r="Z72" s="199">
        <f t="shared" ref="Z72:Z80" si="16">SUM(I72:Y72)</f>
        <v>37</v>
      </c>
      <c r="AA72" s="199">
        <f t="shared" ref="AA72:AA80" si="17">SUM(H72,Z72)</f>
        <v>42</v>
      </c>
    </row>
    <row r="73" spans="1:27" s="187" customFormat="1" ht="30" customHeight="1">
      <c r="A73" s="197">
        <v>2</v>
      </c>
      <c r="B73" s="198" t="s">
        <v>215</v>
      </c>
      <c r="C73" s="197">
        <v>0</v>
      </c>
      <c r="D73" s="197">
        <v>0</v>
      </c>
      <c r="E73" s="197">
        <v>20</v>
      </c>
      <c r="F73" s="197">
        <v>0</v>
      </c>
      <c r="G73" s="197">
        <v>0</v>
      </c>
      <c r="H73" s="199">
        <f t="shared" si="15"/>
        <v>20</v>
      </c>
      <c r="I73" s="197">
        <v>0</v>
      </c>
      <c r="J73" s="197">
        <v>0</v>
      </c>
      <c r="K73" s="197">
        <v>1</v>
      </c>
      <c r="L73" s="197">
        <v>0</v>
      </c>
      <c r="M73" s="197">
        <v>0</v>
      </c>
      <c r="N73" s="197">
        <v>15</v>
      </c>
      <c r="O73" s="197">
        <v>0</v>
      </c>
      <c r="P73" s="197">
        <v>0</v>
      </c>
      <c r="Q73" s="197">
        <v>0</v>
      </c>
      <c r="R73" s="197">
        <v>0</v>
      </c>
      <c r="S73" s="197">
        <v>53</v>
      </c>
      <c r="T73" s="197">
        <v>5</v>
      </c>
      <c r="U73" s="197">
        <v>0</v>
      </c>
      <c r="V73" s="197">
        <v>0</v>
      </c>
      <c r="W73" s="197">
        <v>3</v>
      </c>
      <c r="X73" s="197">
        <v>0</v>
      </c>
      <c r="Y73" s="197">
        <v>10</v>
      </c>
      <c r="Z73" s="199">
        <f t="shared" si="16"/>
        <v>87</v>
      </c>
      <c r="AA73" s="199">
        <f t="shared" si="17"/>
        <v>107</v>
      </c>
    </row>
    <row r="74" spans="1:27" s="187" customFormat="1" ht="30" customHeight="1">
      <c r="A74" s="197">
        <v>3</v>
      </c>
      <c r="B74" s="205" t="s">
        <v>218</v>
      </c>
      <c r="C74" s="204">
        <v>0</v>
      </c>
      <c r="D74" s="204">
        <v>0</v>
      </c>
      <c r="E74" s="204">
        <v>1</v>
      </c>
      <c r="F74" s="204">
        <v>0</v>
      </c>
      <c r="G74" s="204">
        <v>0</v>
      </c>
      <c r="H74" s="199">
        <f t="shared" si="15"/>
        <v>1</v>
      </c>
      <c r="I74" s="204">
        <v>0</v>
      </c>
      <c r="J74" s="204">
        <v>0</v>
      </c>
      <c r="K74" s="204">
        <v>1</v>
      </c>
      <c r="L74" s="204">
        <v>0</v>
      </c>
      <c r="M74" s="204">
        <v>0</v>
      </c>
      <c r="N74" s="204">
        <v>0</v>
      </c>
      <c r="O74" s="204">
        <v>0</v>
      </c>
      <c r="P74" s="204">
        <v>0</v>
      </c>
      <c r="Q74" s="197">
        <v>0</v>
      </c>
      <c r="R74" s="204">
        <v>0</v>
      </c>
      <c r="S74" s="204">
        <v>69</v>
      </c>
      <c r="T74" s="204">
        <v>17</v>
      </c>
      <c r="U74" s="204">
        <v>0</v>
      </c>
      <c r="V74" s="204">
        <v>0</v>
      </c>
      <c r="W74" s="204">
        <v>0</v>
      </c>
      <c r="X74" s="197">
        <v>0</v>
      </c>
      <c r="Y74" s="204">
        <v>10</v>
      </c>
      <c r="Z74" s="199">
        <f t="shared" si="16"/>
        <v>97</v>
      </c>
      <c r="AA74" s="199">
        <f t="shared" si="17"/>
        <v>98</v>
      </c>
    </row>
    <row r="75" spans="1:27" s="187" customFormat="1" ht="30" customHeight="1">
      <c r="A75" s="197">
        <v>4</v>
      </c>
      <c r="B75" s="198" t="s">
        <v>317</v>
      </c>
      <c r="C75" s="197">
        <v>0</v>
      </c>
      <c r="D75" s="197">
        <v>3</v>
      </c>
      <c r="E75" s="204">
        <v>4</v>
      </c>
      <c r="F75" s="204">
        <v>0</v>
      </c>
      <c r="G75" s="204">
        <v>0</v>
      </c>
      <c r="H75" s="199">
        <f t="shared" si="15"/>
        <v>7</v>
      </c>
      <c r="I75" s="197">
        <v>0</v>
      </c>
      <c r="J75" s="197">
        <v>2</v>
      </c>
      <c r="K75" s="197">
        <v>0</v>
      </c>
      <c r="L75" s="197">
        <v>0</v>
      </c>
      <c r="M75" s="197">
        <v>0</v>
      </c>
      <c r="N75" s="197">
        <v>0</v>
      </c>
      <c r="O75" s="197">
        <v>0</v>
      </c>
      <c r="P75" s="197">
        <v>0</v>
      </c>
      <c r="Q75" s="197">
        <v>0</v>
      </c>
      <c r="R75" s="197">
        <v>0</v>
      </c>
      <c r="S75" s="197">
        <v>42</v>
      </c>
      <c r="T75" s="197">
        <v>0</v>
      </c>
      <c r="U75" s="197">
        <v>0</v>
      </c>
      <c r="V75" s="197">
        <v>0</v>
      </c>
      <c r="W75" s="197">
        <v>3</v>
      </c>
      <c r="X75" s="197">
        <v>0</v>
      </c>
      <c r="Y75" s="197">
        <v>8</v>
      </c>
      <c r="Z75" s="199">
        <f t="shared" si="16"/>
        <v>55</v>
      </c>
      <c r="AA75" s="199">
        <f t="shared" si="17"/>
        <v>62</v>
      </c>
    </row>
    <row r="76" spans="1:27" s="187" customFormat="1" ht="30" customHeight="1">
      <c r="A76" s="197">
        <v>5</v>
      </c>
      <c r="B76" s="198" t="s">
        <v>318</v>
      </c>
      <c r="C76" s="197">
        <v>0</v>
      </c>
      <c r="D76" s="197">
        <v>0</v>
      </c>
      <c r="E76" s="197">
        <v>1</v>
      </c>
      <c r="F76" s="197">
        <v>0</v>
      </c>
      <c r="G76" s="197">
        <v>8</v>
      </c>
      <c r="H76" s="199">
        <f t="shared" si="15"/>
        <v>9</v>
      </c>
      <c r="I76" s="197">
        <v>0</v>
      </c>
      <c r="J76" s="197">
        <v>0</v>
      </c>
      <c r="K76" s="197">
        <v>0</v>
      </c>
      <c r="L76" s="197">
        <v>0</v>
      </c>
      <c r="M76" s="197">
        <v>0</v>
      </c>
      <c r="N76" s="197">
        <v>0</v>
      </c>
      <c r="O76" s="197">
        <v>0</v>
      </c>
      <c r="P76" s="197">
        <v>0</v>
      </c>
      <c r="Q76" s="197">
        <v>0</v>
      </c>
      <c r="R76" s="197">
        <v>0</v>
      </c>
      <c r="S76" s="197">
        <v>17</v>
      </c>
      <c r="T76" s="197">
        <v>0</v>
      </c>
      <c r="U76" s="197">
        <v>0</v>
      </c>
      <c r="V76" s="197">
        <v>0</v>
      </c>
      <c r="W76" s="197">
        <v>0</v>
      </c>
      <c r="X76" s="197">
        <v>0</v>
      </c>
      <c r="Y76" s="197">
        <v>28</v>
      </c>
      <c r="Z76" s="199">
        <f t="shared" si="16"/>
        <v>45</v>
      </c>
      <c r="AA76" s="199">
        <f t="shared" si="17"/>
        <v>54</v>
      </c>
    </row>
    <row r="77" spans="1:27" s="187" customFormat="1" ht="30" customHeight="1">
      <c r="A77" s="197">
        <v>6</v>
      </c>
      <c r="B77" s="205" t="s">
        <v>228</v>
      </c>
      <c r="C77" s="197">
        <v>0</v>
      </c>
      <c r="D77" s="197">
        <v>0</v>
      </c>
      <c r="E77" s="204">
        <v>12</v>
      </c>
      <c r="F77" s="204">
        <v>0</v>
      </c>
      <c r="G77" s="204">
        <v>0</v>
      </c>
      <c r="H77" s="199">
        <f t="shared" si="15"/>
        <v>12</v>
      </c>
      <c r="I77" s="197">
        <v>0</v>
      </c>
      <c r="J77" s="197">
        <v>0</v>
      </c>
      <c r="K77" s="197">
        <v>0</v>
      </c>
      <c r="L77" s="197">
        <v>0</v>
      </c>
      <c r="M77" s="197">
        <v>0</v>
      </c>
      <c r="N77" s="197">
        <v>0</v>
      </c>
      <c r="O77" s="197">
        <v>0</v>
      </c>
      <c r="P77" s="197">
        <v>0</v>
      </c>
      <c r="Q77" s="197">
        <v>0</v>
      </c>
      <c r="R77" s="197">
        <v>0</v>
      </c>
      <c r="S77" s="197">
        <v>20</v>
      </c>
      <c r="T77" s="197">
        <v>0</v>
      </c>
      <c r="U77" s="197">
        <v>0</v>
      </c>
      <c r="V77" s="197">
        <v>0</v>
      </c>
      <c r="W77" s="197">
        <v>0</v>
      </c>
      <c r="X77" s="197">
        <v>0</v>
      </c>
      <c r="Y77" s="197">
        <v>3</v>
      </c>
      <c r="Z77" s="199">
        <f t="shared" si="16"/>
        <v>23</v>
      </c>
      <c r="AA77" s="199">
        <f t="shared" si="17"/>
        <v>35</v>
      </c>
    </row>
    <row r="78" spans="1:27" s="187" customFormat="1" ht="30" customHeight="1">
      <c r="A78" s="197">
        <v>7</v>
      </c>
      <c r="B78" s="198" t="s">
        <v>414</v>
      </c>
      <c r="C78" s="197">
        <v>1</v>
      </c>
      <c r="D78" s="197">
        <v>2</v>
      </c>
      <c r="E78" s="204">
        <v>0</v>
      </c>
      <c r="F78" s="204">
        <v>0</v>
      </c>
      <c r="G78" s="204">
        <v>0</v>
      </c>
      <c r="H78" s="199">
        <f t="shared" si="15"/>
        <v>3</v>
      </c>
      <c r="I78" s="197">
        <v>0</v>
      </c>
      <c r="J78" s="197">
        <v>0</v>
      </c>
      <c r="K78" s="197">
        <v>0</v>
      </c>
      <c r="L78" s="197">
        <v>0</v>
      </c>
      <c r="M78" s="197">
        <v>0</v>
      </c>
      <c r="N78" s="197">
        <v>0</v>
      </c>
      <c r="O78" s="197">
        <v>0</v>
      </c>
      <c r="P78" s="197">
        <v>0</v>
      </c>
      <c r="Q78" s="197">
        <v>0</v>
      </c>
      <c r="R78" s="197">
        <v>0</v>
      </c>
      <c r="S78" s="197">
        <v>0</v>
      </c>
      <c r="T78" s="197">
        <v>0</v>
      </c>
      <c r="U78" s="197">
        <v>0</v>
      </c>
      <c r="V78" s="197">
        <v>0</v>
      </c>
      <c r="W78" s="197">
        <v>0</v>
      </c>
      <c r="X78" s="197">
        <v>0</v>
      </c>
      <c r="Y78" s="197">
        <v>0</v>
      </c>
      <c r="Z78" s="199">
        <f t="shared" si="16"/>
        <v>0</v>
      </c>
      <c r="AA78" s="199">
        <f t="shared" si="17"/>
        <v>3</v>
      </c>
    </row>
    <row r="79" spans="1:27" s="187" customFormat="1" ht="30" customHeight="1">
      <c r="A79" s="197">
        <v>8</v>
      </c>
      <c r="B79" s="198" t="s">
        <v>219</v>
      </c>
      <c r="C79" s="197">
        <v>5</v>
      </c>
      <c r="D79" s="197">
        <v>3</v>
      </c>
      <c r="E79" s="204">
        <v>0</v>
      </c>
      <c r="F79" s="204">
        <v>0</v>
      </c>
      <c r="G79" s="204">
        <v>0</v>
      </c>
      <c r="H79" s="199">
        <f t="shared" si="15"/>
        <v>8</v>
      </c>
      <c r="I79" s="197">
        <v>0</v>
      </c>
      <c r="J79" s="197">
        <v>0</v>
      </c>
      <c r="K79" s="197">
        <v>0</v>
      </c>
      <c r="L79" s="197">
        <v>0</v>
      </c>
      <c r="M79" s="197">
        <v>0</v>
      </c>
      <c r="N79" s="197">
        <v>0</v>
      </c>
      <c r="O79" s="197">
        <v>0</v>
      </c>
      <c r="P79" s="197">
        <v>0</v>
      </c>
      <c r="Q79" s="197">
        <v>0</v>
      </c>
      <c r="R79" s="197">
        <v>0</v>
      </c>
      <c r="S79" s="197">
        <v>45</v>
      </c>
      <c r="T79" s="197">
        <v>0</v>
      </c>
      <c r="U79" s="197">
        <v>0</v>
      </c>
      <c r="V79" s="197">
        <v>0</v>
      </c>
      <c r="W79" s="197">
        <v>0</v>
      </c>
      <c r="X79" s="197">
        <v>0</v>
      </c>
      <c r="Y79" s="197">
        <v>3</v>
      </c>
      <c r="Z79" s="199">
        <f t="shared" si="16"/>
        <v>48</v>
      </c>
      <c r="AA79" s="199">
        <f t="shared" si="17"/>
        <v>56</v>
      </c>
    </row>
    <row r="80" spans="1:27" s="187" customFormat="1" ht="30" customHeight="1">
      <c r="A80" s="197">
        <v>9</v>
      </c>
      <c r="B80" s="198" t="s">
        <v>311</v>
      </c>
      <c r="C80" s="197">
        <v>0</v>
      </c>
      <c r="D80" s="197">
        <v>0</v>
      </c>
      <c r="E80" s="204">
        <v>0</v>
      </c>
      <c r="F80" s="204">
        <v>0</v>
      </c>
      <c r="G80" s="204">
        <v>0</v>
      </c>
      <c r="H80" s="199">
        <f t="shared" si="15"/>
        <v>0</v>
      </c>
      <c r="I80" s="197">
        <v>0</v>
      </c>
      <c r="J80" s="197">
        <v>0</v>
      </c>
      <c r="K80" s="197">
        <v>0</v>
      </c>
      <c r="L80" s="197">
        <v>0</v>
      </c>
      <c r="M80" s="197">
        <v>0</v>
      </c>
      <c r="N80" s="197">
        <v>0</v>
      </c>
      <c r="O80" s="197">
        <v>0</v>
      </c>
      <c r="P80" s="197">
        <v>0</v>
      </c>
      <c r="Q80" s="197">
        <v>0</v>
      </c>
      <c r="R80" s="197">
        <v>0</v>
      </c>
      <c r="S80" s="197">
        <v>0</v>
      </c>
      <c r="T80" s="197">
        <v>0</v>
      </c>
      <c r="U80" s="197">
        <v>0</v>
      </c>
      <c r="V80" s="197">
        <v>0</v>
      </c>
      <c r="W80" s="197">
        <v>0</v>
      </c>
      <c r="X80" s="197">
        <v>0</v>
      </c>
      <c r="Y80" s="197">
        <v>0</v>
      </c>
      <c r="Z80" s="199">
        <f t="shared" si="16"/>
        <v>0</v>
      </c>
      <c r="AA80" s="199">
        <f t="shared" si="17"/>
        <v>0</v>
      </c>
    </row>
    <row r="81" spans="1:27" s="187" customFormat="1" ht="30" customHeight="1">
      <c r="A81" s="174"/>
      <c r="B81" s="200" t="s">
        <v>319</v>
      </c>
      <c r="C81" s="199">
        <f t="shared" ref="C81:I81" si="18">SUM(C72:C80)</f>
        <v>6</v>
      </c>
      <c r="D81" s="199">
        <f t="shared" si="18"/>
        <v>8</v>
      </c>
      <c r="E81" s="199">
        <f t="shared" si="18"/>
        <v>38</v>
      </c>
      <c r="F81" s="199">
        <f t="shared" si="18"/>
        <v>4</v>
      </c>
      <c r="G81" s="199">
        <f t="shared" si="18"/>
        <v>9</v>
      </c>
      <c r="H81" s="199">
        <f t="shared" si="18"/>
        <v>65</v>
      </c>
      <c r="I81" s="199">
        <f t="shared" si="18"/>
        <v>0</v>
      </c>
      <c r="J81" s="199">
        <f t="shared" ref="J81:Y81" si="19">SUM(J72:J80)</f>
        <v>2</v>
      </c>
      <c r="K81" s="199">
        <f t="shared" si="19"/>
        <v>2</v>
      </c>
      <c r="L81" s="199">
        <f t="shared" si="19"/>
        <v>0</v>
      </c>
      <c r="M81" s="199">
        <f t="shared" si="19"/>
        <v>0</v>
      </c>
      <c r="N81" s="199">
        <f t="shared" si="19"/>
        <v>15</v>
      </c>
      <c r="O81" s="199">
        <f t="shared" si="19"/>
        <v>0</v>
      </c>
      <c r="P81" s="199">
        <f t="shared" si="19"/>
        <v>0</v>
      </c>
      <c r="Q81" s="199">
        <f t="shared" si="19"/>
        <v>0</v>
      </c>
      <c r="R81" s="199">
        <f t="shared" si="19"/>
        <v>0</v>
      </c>
      <c r="S81" s="199">
        <f t="shared" si="19"/>
        <v>277</v>
      </c>
      <c r="T81" s="199">
        <f t="shared" si="19"/>
        <v>22</v>
      </c>
      <c r="U81" s="199">
        <f t="shared" si="19"/>
        <v>0</v>
      </c>
      <c r="V81" s="199">
        <f t="shared" si="19"/>
        <v>0</v>
      </c>
      <c r="W81" s="199">
        <f t="shared" si="19"/>
        <v>6</v>
      </c>
      <c r="X81" s="199">
        <f t="shared" si="19"/>
        <v>0</v>
      </c>
      <c r="Y81" s="199">
        <f t="shared" si="19"/>
        <v>68</v>
      </c>
      <c r="Z81" s="199">
        <f>SUM(Z72:Z80)</f>
        <v>392</v>
      </c>
      <c r="AA81" s="199">
        <f>SUM(AA72:AA80)</f>
        <v>457</v>
      </c>
    </row>
    <row r="82" spans="1:27" s="51" customFormat="1" ht="18" customHeight="1">
      <c r="B82" s="180"/>
      <c r="C82" s="180"/>
      <c r="D82" s="180"/>
      <c r="E82" s="180"/>
      <c r="F82" s="180"/>
      <c r="G82" s="180"/>
      <c r="H82" s="180"/>
      <c r="I82" s="180"/>
      <c r="J82" s="180"/>
      <c r="K82" s="180"/>
      <c r="L82" s="180"/>
      <c r="M82" s="180"/>
      <c r="N82" s="180"/>
      <c r="O82" s="180"/>
      <c r="P82" s="180"/>
      <c r="Q82" s="180"/>
      <c r="R82" s="180"/>
      <c r="S82" s="180"/>
      <c r="T82" s="180"/>
      <c r="U82" s="180"/>
      <c r="V82" s="180"/>
      <c r="W82" s="180"/>
      <c r="X82" s="180"/>
      <c r="Y82" s="180"/>
    </row>
    <row r="83" spans="1:27" s="51" customFormat="1" ht="18" customHeight="1">
      <c r="B83" s="180">
        <f>75-6</f>
        <v>69</v>
      </c>
      <c r="C83" s="180"/>
      <c r="D83" s="180"/>
      <c r="E83" s="180"/>
      <c r="F83" s="180"/>
      <c r="G83" s="180"/>
      <c r="H83" s="180"/>
      <c r="I83" s="180"/>
      <c r="J83" s="180"/>
      <c r="K83" s="180"/>
      <c r="L83" s="180"/>
      <c r="M83" s="180"/>
      <c r="N83" s="180"/>
      <c r="O83" s="180"/>
      <c r="P83" s="180"/>
      <c r="Q83" s="180"/>
      <c r="R83" s="180"/>
      <c r="S83" s="180"/>
      <c r="T83" s="180"/>
      <c r="U83" s="180"/>
      <c r="V83" s="180"/>
      <c r="W83" s="180"/>
      <c r="X83" s="180"/>
      <c r="Y83" s="180"/>
    </row>
    <row r="84" spans="1:27" s="51" customFormat="1" ht="18" customHeight="1">
      <c r="B84" s="180"/>
      <c r="C84" s="180"/>
      <c r="D84" s="180"/>
      <c r="E84" s="180"/>
      <c r="F84" s="180"/>
      <c r="G84" s="180"/>
      <c r="H84" s="180"/>
      <c r="I84" s="180"/>
      <c r="J84" s="180"/>
      <c r="K84" s="180"/>
      <c r="L84" s="180"/>
      <c r="M84" s="180"/>
      <c r="N84" s="180"/>
      <c r="O84" s="180"/>
      <c r="P84" s="180"/>
      <c r="Q84" s="180"/>
      <c r="R84" s="180"/>
      <c r="S84" s="180"/>
      <c r="T84" s="180"/>
      <c r="U84" s="180"/>
      <c r="V84" s="180"/>
      <c r="W84" s="180"/>
      <c r="X84" s="180"/>
      <c r="Y84" s="180"/>
    </row>
    <row r="85" spans="1:27" s="51" customFormat="1" ht="18" customHeight="1">
      <c r="B85" s="180"/>
      <c r="C85" s="180"/>
      <c r="D85" s="180"/>
      <c r="E85" s="180"/>
      <c r="F85" s="180"/>
      <c r="G85" s="180"/>
      <c r="H85" s="180"/>
      <c r="I85" s="180"/>
      <c r="J85" s="180"/>
      <c r="K85" s="180"/>
      <c r="L85" s="180"/>
      <c r="M85" s="180"/>
      <c r="N85" s="180"/>
      <c r="O85" s="180"/>
      <c r="P85" s="180"/>
      <c r="Q85" s="180"/>
      <c r="R85" s="180"/>
      <c r="S85" s="180"/>
      <c r="T85" s="180"/>
      <c r="U85" s="180"/>
      <c r="V85" s="180"/>
      <c r="W85" s="180"/>
      <c r="X85" s="180"/>
      <c r="Y85" s="180"/>
    </row>
    <row r="86" spans="1:27" s="51" customFormat="1" ht="18" customHeight="1">
      <c r="B86" s="180"/>
      <c r="C86" s="180"/>
      <c r="D86" s="180"/>
      <c r="E86" s="180"/>
      <c r="F86" s="180"/>
      <c r="G86" s="180"/>
      <c r="H86" s="180"/>
      <c r="I86" s="180"/>
      <c r="J86" s="180"/>
      <c r="K86" s="180"/>
      <c r="L86" s="180"/>
      <c r="M86" s="180"/>
      <c r="N86" s="180"/>
      <c r="O86" s="180"/>
      <c r="P86" s="180"/>
      <c r="Q86" s="180"/>
      <c r="R86" s="180"/>
      <c r="S86" s="180"/>
      <c r="T86" s="180"/>
      <c r="U86" s="180"/>
      <c r="V86" s="180"/>
      <c r="W86" s="180"/>
      <c r="X86" s="180"/>
      <c r="Y86" s="180"/>
    </row>
    <row r="87" spans="1:27" s="51" customFormat="1" ht="18" customHeight="1">
      <c r="B87" s="180"/>
      <c r="C87" s="180"/>
      <c r="D87" s="180"/>
      <c r="E87" s="180"/>
      <c r="F87" s="180"/>
      <c r="G87" s="180"/>
      <c r="H87" s="180"/>
      <c r="I87" s="180"/>
      <c r="J87" s="180"/>
      <c r="K87" s="180"/>
      <c r="L87" s="180"/>
      <c r="M87" s="180"/>
      <c r="N87" s="180"/>
      <c r="O87" s="180"/>
      <c r="P87" s="180"/>
      <c r="Q87" s="180"/>
      <c r="R87" s="180"/>
      <c r="S87" s="180"/>
      <c r="T87" s="180"/>
      <c r="U87" s="180"/>
      <c r="V87" s="180"/>
      <c r="W87" s="180"/>
      <c r="X87" s="180"/>
      <c r="Y87" s="180"/>
    </row>
    <row r="88" spans="1:27" s="51" customFormat="1" ht="18" customHeight="1">
      <c r="B88" s="180"/>
      <c r="C88" s="180"/>
      <c r="D88" s="180"/>
      <c r="E88" s="180"/>
      <c r="F88" s="180"/>
      <c r="G88" s="180"/>
      <c r="H88" s="180"/>
      <c r="I88" s="180"/>
      <c r="J88" s="180"/>
      <c r="K88" s="180"/>
      <c r="L88" s="180"/>
      <c r="M88" s="180"/>
      <c r="N88" s="180"/>
      <c r="O88" s="180"/>
      <c r="P88" s="180"/>
      <c r="Q88" s="180"/>
      <c r="R88" s="180"/>
      <c r="S88" s="180"/>
      <c r="T88" s="180"/>
      <c r="U88" s="180"/>
      <c r="V88" s="180"/>
      <c r="W88" s="180"/>
      <c r="X88" s="180"/>
      <c r="Y88" s="180"/>
    </row>
    <row r="89" spans="1:27" s="187" customFormat="1" ht="30" customHeight="1">
      <c r="A89" s="748" t="s">
        <v>316</v>
      </c>
      <c r="B89" s="748"/>
      <c r="C89" s="748"/>
      <c r="D89" s="748"/>
      <c r="E89" s="748"/>
      <c r="F89" s="748"/>
      <c r="G89" s="748"/>
      <c r="H89" s="748"/>
      <c r="I89" s="748"/>
      <c r="J89" s="748"/>
      <c r="K89" s="748"/>
      <c r="L89" s="748"/>
      <c r="M89" s="748"/>
      <c r="N89" s="748"/>
      <c r="O89" s="748"/>
      <c r="P89" s="748"/>
      <c r="Q89" s="748"/>
      <c r="R89" s="748"/>
      <c r="S89" s="748"/>
      <c r="T89" s="748"/>
      <c r="U89" s="748"/>
      <c r="V89" s="748"/>
      <c r="W89" s="748"/>
      <c r="X89" s="748"/>
      <c r="Y89" s="748"/>
      <c r="Z89" s="748"/>
      <c r="AA89" s="748"/>
    </row>
    <row r="90" spans="1:27" s="187" customFormat="1" ht="24.95" customHeight="1">
      <c r="A90" s="748" t="s">
        <v>4351</v>
      </c>
      <c r="B90" s="748"/>
      <c r="C90" s="748"/>
      <c r="D90" s="748"/>
      <c r="E90" s="748"/>
      <c r="F90" s="748"/>
      <c r="G90" s="748"/>
      <c r="H90" s="748"/>
      <c r="I90" s="748"/>
      <c r="J90" s="748"/>
      <c r="K90" s="748"/>
      <c r="L90" s="748"/>
      <c r="M90" s="748"/>
      <c r="N90" s="748"/>
      <c r="O90" s="748"/>
      <c r="P90" s="748"/>
      <c r="Q90" s="748"/>
      <c r="R90" s="748"/>
      <c r="S90" s="748"/>
      <c r="T90" s="748"/>
      <c r="U90" s="748"/>
      <c r="V90" s="748"/>
      <c r="W90" s="748"/>
      <c r="X90" s="748"/>
      <c r="Y90" s="748"/>
      <c r="Z90" s="748"/>
      <c r="AA90" s="748"/>
    </row>
    <row r="91" spans="1:27" s="187" customFormat="1" ht="15">
      <c r="A91" s="88"/>
      <c r="B91" s="190"/>
      <c r="C91" s="190"/>
      <c r="D91" s="190"/>
      <c r="E91" s="190"/>
      <c r="F91" s="190"/>
      <c r="G91" s="190"/>
      <c r="H91" s="190"/>
      <c r="I91" s="190"/>
      <c r="J91" s="190"/>
      <c r="K91" s="190"/>
      <c r="L91" s="190"/>
      <c r="M91" s="190"/>
      <c r="N91" s="190"/>
      <c r="O91" s="190"/>
      <c r="P91" s="190"/>
      <c r="Q91" s="190"/>
      <c r="R91" s="190"/>
      <c r="S91" s="190"/>
      <c r="T91" s="190"/>
      <c r="U91" s="190"/>
      <c r="V91" s="190"/>
      <c r="W91" s="190"/>
      <c r="X91" s="190"/>
      <c r="Y91" s="190"/>
      <c r="Z91" s="88"/>
      <c r="AA91" s="88"/>
    </row>
    <row r="92" spans="1:27" s="187" customFormat="1" ht="30" customHeight="1">
      <c r="A92" s="749" t="s">
        <v>213</v>
      </c>
      <c r="B92" s="750" t="s">
        <v>188</v>
      </c>
      <c r="C92" s="752" t="s">
        <v>189</v>
      </c>
      <c r="D92" s="753"/>
      <c r="E92" s="753"/>
      <c r="F92" s="753"/>
      <c r="G92" s="754"/>
      <c r="H92" s="755" t="s">
        <v>411</v>
      </c>
      <c r="I92" s="757" t="s">
        <v>190</v>
      </c>
      <c r="J92" s="757"/>
      <c r="K92" s="757"/>
      <c r="L92" s="757"/>
      <c r="M92" s="757"/>
      <c r="N92" s="757"/>
      <c r="O92" s="757"/>
      <c r="P92" s="757"/>
      <c r="Q92" s="757"/>
      <c r="R92" s="757"/>
      <c r="S92" s="757"/>
      <c r="T92" s="757"/>
      <c r="U92" s="757"/>
      <c r="V92" s="757"/>
      <c r="W92" s="757"/>
      <c r="X92" s="757"/>
      <c r="Y92" s="757"/>
      <c r="Z92" s="758" t="s">
        <v>412</v>
      </c>
      <c r="AA92" s="758" t="s">
        <v>413</v>
      </c>
    </row>
    <row r="93" spans="1:27" s="187" customFormat="1" ht="38.25">
      <c r="A93" s="749"/>
      <c r="B93" s="751"/>
      <c r="C93" s="507" t="s">
        <v>416</v>
      </c>
      <c r="D93" s="507" t="s">
        <v>856</v>
      </c>
      <c r="E93" s="507" t="s">
        <v>1327</v>
      </c>
      <c r="F93" s="507" t="s">
        <v>868</v>
      </c>
      <c r="G93" s="507" t="s">
        <v>2156</v>
      </c>
      <c r="H93" s="756"/>
      <c r="I93" s="507" t="s">
        <v>417</v>
      </c>
      <c r="J93" s="507" t="s">
        <v>418</v>
      </c>
      <c r="K93" s="507" t="s">
        <v>419</v>
      </c>
      <c r="L93" s="507" t="s">
        <v>420</v>
      </c>
      <c r="M93" s="507" t="s">
        <v>421</v>
      </c>
      <c r="N93" s="507" t="s">
        <v>869</v>
      </c>
      <c r="O93" s="507" t="s">
        <v>870</v>
      </c>
      <c r="P93" s="507" t="s">
        <v>871</v>
      </c>
      <c r="Q93" s="507" t="s">
        <v>872</v>
      </c>
      <c r="R93" s="507" t="s">
        <v>923</v>
      </c>
      <c r="S93" s="507" t="s">
        <v>1328</v>
      </c>
      <c r="T93" s="507" t="s">
        <v>1329</v>
      </c>
      <c r="U93" s="507" t="s">
        <v>1330</v>
      </c>
      <c r="V93" s="507" t="s">
        <v>1331</v>
      </c>
      <c r="W93" s="507" t="s">
        <v>1332</v>
      </c>
      <c r="X93" s="507" t="s">
        <v>873</v>
      </c>
      <c r="Y93" s="507" t="s">
        <v>2728</v>
      </c>
      <c r="Z93" s="759"/>
      <c r="AA93" s="760"/>
    </row>
    <row r="94" spans="1:27" s="187" customFormat="1" ht="30" customHeight="1">
      <c r="A94" s="197">
        <v>1</v>
      </c>
      <c r="B94" s="205" t="s">
        <v>217</v>
      </c>
      <c r="C94" s="197">
        <v>4</v>
      </c>
      <c r="D94" s="197">
        <v>14</v>
      </c>
      <c r="E94" s="197">
        <v>14</v>
      </c>
      <c r="F94" s="197">
        <v>0</v>
      </c>
      <c r="G94" s="197">
        <v>0</v>
      </c>
      <c r="H94" s="199">
        <f t="shared" ref="H94:H102" si="20">SUM(C94:G94)</f>
        <v>32</v>
      </c>
      <c r="I94" s="197">
        <v>0</v>
      </c>
      <c r="J94" s="197">
        <v>8</v>
      </c>
      <c r="K94" s="197">
        <v>0</v>
      </c>
      <c r="L94" s="197">
        <v>0</v>
      </c>
      <c r="M94" s="197">
        <v>0</v>
      </c>
      <c r="N94" s="197">
        <v>12</v>
      </c>
      <c r="O94" s="197">
        <v>4</v>
      </c>
      <c r="P94" s="197">
        <v>0</v>
      </c>
      <c r="Q94" s="197">
        <v>0</v>
      </c>
      <c r="R94" s="197">
        <v>0</v>
      </c>
      <c r="S94" s="197">
        <v>0</v>
      </c>
      <c r="T94" s="197">
        <v>0</v>
      </c>
      <c r="U94" s="197">
        <v>0</v>
      </c>
      <c r="V94" s="197">
        <v>0</v>
      </c>
      <c r="W94" s="197">
        <v>0</v>
      </c>
      <c r="X94" s="197">
        <v>0</v>
      </c>
      <c r="Y94" s="197">
        <v>5</v>
      </c>
      <c r="Z94" s="199">
        <f t="shared" ref="Z94:Z102" si="21">SUM(I94:Y94)</f>
        <v>29</v>
      </c>
      <c r="AA94" s="199">
        <f t="shared" ref="AA94:AA102" si="22">SUM(H94,Z94)</f>
        <v>61</v>
      </c>
    </row>
    <row r="95" spans="1:27" s="187" customFormat="1" ht="30" customHeight="1">
      <c r="A95" s="197">
        <v>2</v>
      </c>
      <c r="B95" s="198" t="s">
        <v>215</v>
      </c>
      <c r="C95" s="197">
        <v>7</v>
      </c>
      <c r="D95" s="197">
        <v>20</v>
      </c>
      <c r="E95" s="197">
        <v>0</v>
      </c>
      <c r="F95" s="197">
        <v>0</v>
      </c>
      <c r="G95" s="197">
        <v>0</v>
      </c>
      <c r="H95" s="199">
        <f t="shared" si="20"/>
        <v>27</v>
      </c>
      <c r="I95" s="197">
        <v>0</v>
      </c>
      <c r="J95" s="197">
        <v>17</v>
      </c>
      <c r="K95" s="197">
        <v>3</v>
      </c>
      <c r="L95" s="197">
        <v>0</v>
      </c>
      <c r="M95" s="197">
        <v>0</v>
      </c>
      <c r="N95" s="197">
        <v>9</v>
      </c>
      <c r="O95" s="197">
        <v>2</v>
      </c>
      <c r="P95" s="197">
        <v>0</v>
      </c>
      <c r="Q95" s="197">
        <v>0</v>
      </c>
      <c r="R95" s="197">
        <v>2</v>
      </c>
      <c r="S95" s="197">
        <v>0</v>
      </c>
      <c r="T95" s="197">
        <v>0</v>
      </c>
      <c r="U95" s="197">
        <v>0</v>
      </c>
      <c r="V95" s="197">
        <v>0</v>
      </c>
      <c r="W95" s="197">
        <v>0</v>
      </c>
      <c r="X95" s="197">
        <v>0</v>
      </c>
      <c r="Y95" s="197">
        <v>8</v>
      </c>
      <c r="Z95" s="199">
        <f t="shared" si="21"/>
        <v>41</v>
      </c>
      <c r="AA95" s="199">
        <f t="shared" si="22"/>
        <v>68</v>
      </c>
    </row>
    <row r="96" spans="1:27" s="187" customFormat="1" ht="30" customHeight="1">
      <c r="A96" s="197">
        <v>3</v>
      </c>
      <c r="B96" s="205" t="s">
        <v>218</v>
      </c>
      <c r="C96" s="204">
        <v>24</v>
      </c>
      <c r="D96" s="204">
        <v>12</v>
      </c>
      <c r="E96" s="204">
        <v>39</v>
      </c>
      <c r="F96" s="204">
        <v>0</v>
      </c>
      <c r="G96" s="204">
        <v>0</v>
      </c>
      <c r="H96" s="199">
        <f t="shared" si="20"/>
        <v>75</v>
      </c>
      <c r="I96" s="204">
        <v>0</v>
      </c>
      <c r="J96" s="204">
        <v>13</v>
      </c>
      <c r="K96" s="204">
        <v>0</v>
      </c>
      <c r="L96" s="204">
        <v>0</v>
      </c>
      <c r="M96" s="204">
        <v>2</v>
      </c>
      <c r="N96" s="204">
        <v>44</v>
      </c>
      <c r="O96" s="204">
        <v>8</v>
      </c>
      <c r="P96" s="204">
        <v>0</v>
      </c>
      <c r="Q96" s="197">
        <v>5</v>
      </c>
      <c r="R96" s="204">
        <v>0</v>
      </c>
      <c r="S96" s="204">
        <v>15</v>
      </c>
      <c r="T96" s="204">
        <v>0</v>
      </c>
      <c r="U96" s="204">
        <v>0</v>
      </c>
      <c r="V96" s="204">
        <v>0</v>
      </c>
      <c r="W96" s="204">
        <v>0</v>
      </c>
      <c r="X96" s="197">
        <v>0</v>
      </c>
      <c r="Y96" s="204">
        <v>8</v>
      </c>
      <c r="Z96" s="199">
        <f t="shared" si="21"/>
        <v>95</v>
      </c>
      <c r="AA96" s="199">
        <f t="shared" si="22"/>
        <v>170</v>
      </c>
    </row>
    <row r="97" spans="1:27" s="187" customFormat="1" ht="30" customHeight="1">
      <c r="A97" s="197">
        <v>4</v>
      </c>
      <c r="B97" s="198" t="s">
        <v>317</v>
      </c>
      <c r="C97" s="197">
        <v>20</v>
      </c>
      <c r="D97" s="197">
        <v>89</v>
      </c>
      <c r="E97" s="204">
        <v>45</v>
      </c>
      <c r="F97" s="204">
        <v>0</v>
      </c>
      <c r="G97" s="204">
        <v>0</v>
      </c>
      <c r="H97" s="199">
        <f t="shared" si="20"/>
        <v>154</v>
      </c>
      <c r="I97" s="197">
        <v>0</v>
      </c>
      <c r="J97" s="197">
        <v>5</v>
      </c>
      <c r="K97" s="197">
        <v>0</v>
      </c>
      <c r="L97" s="197">
        <v>0</v>
      </c>
      <c r="M97" s="197">
        <v>0</v>
      </c>
      <c r="N97" s="197">
        <v>37</v>
      </c>
      <c r="O97" s="197">
        <v>1</v>
      </c>
      <c r="P97" s="197">
        <v>0</v>
      </c>
      <c r="Q97" s="197">
        <v>0</v>
      </c>
      <c r="R97" s="197">
        <v>0</v>
      </c>
      <c r="S97" s="197">
        <v>2</v>
      </c>
      <c r="T97" s="197">
        <v>0</v>
      </c>
      <c r="U97" s="197">
        <v>0</v>
      </c>
      <c r="V97" s="197">
        <v>0</v>
      </c>
      <c r="W97" s="197">
        <v>0</v>
      </c>
      <c r="X97" s="197">
        <v>0</v>
      </c>
      <c r="Y97" s="197">
        <v>43</v>
      </c>
      <c r="Z97" s="199">
        <f t="shared" si="21"/>
        <v>88</v>
      </c>
      <c r="AA97" s="199">
        <f t="shared" si="22"/>
        <v>242</v>
      </c>
    </row>
    <row r="98" spans="1:27" s="187" customFormat="1" ht="30" customHeight="1">
      <c r="A98" s="197">
        <v>5</v>
      </c>
      <c r="B98" s="198" t="s">
        <v>318</v>
      </c>
      <c r="C98" s="197">
        <v>4</v>
      </c>
      <c r="D98" s="197">
        <v>6</v>
      </c>
      <c r="E98" s="197">
        <v>8</v>
      </c>
      <c r="F98" s="197">
        <v>0</v>
      </c>
      <c r="G98" s="197">
        <v>3</v>
      </c>
      <c r="H98" s="199">
        <f t="shared" si="20"/>
        <v>21</v>
      </c>
      <c r="I98" s="197">
        <v>0</v>
      </c>
      <c r="J98" s="197">
        <v>0</v>
      </c>
      <c r="K98" s="197">
        <v>0</v>
      </c>
      <c r="L98" s="197">
        <v>0</v>
      </c>
      <c r="M98" s="197">
        <v>0</v>
      </c>
      <c r="N98" s="197">
        <v>2</v>
      </c>
      <c r="O98" s="197">
        <v>0</v>
      </c>
      <c r="P98" s="197">
        <v>0</v>
      </c>
      <c r="Q98" s="197">
        <v>0</v>
      </c>
      <c r="R98" s="197">
        <v>1</v>
      </c>
      <c r="S98" s="197">
        <v>24</v>
      </c>
      <c r="T98" s="197">
        <v>0</v>
      </c>
      <c r="U98" s="197">
        <v>0</v>
      </c>
      <c r="V98" s="197">
        <v>0</v>
      </c>
      <c r="W98" s="197">
        <v>0</v>
      </c>
      <c r="X98" s="197">
        <v>0</v>
      </c>
      <c r="Y98" s="197">
        <v>1</v>
      </c>
      <c r="Z98" s="199">
        <f t="shared" si="21"/>
        <v>28</v>
      </c>
      <c r="AA98" s="199">
        <f t="shared" si="22"/>
        <v>49</v>
      </c>
    </row>
    <row r="99" spans="1:27" s="187" customFormat="1" ht="30" customHeight="1">
      <c r="A99" s="197">
        <v>6</v>
      </c>
      <c r="B99" s="205" t="s">
        <v>228</v>
      </c>
      <c r="C99" s="197">
        <v>7</v>
      </c>
      <c r="D99" s="197">
        <v>7</v>
      </c>
      <c r="E99" s="204">
        <v>7</v>
      </c>
      <c r="F99" s="204">
        <v>0</v>
      </c>
      <c r="G99" s="204">
        <v>0</v>
      </c>
      <c r="H99" s="199">
        <f t="shared" si="20"/>
        <v>21</v>
      </c>
      <c r="I99" s="197">
        <v>0</v>
      </c>
      <c r="J99" s="197">
        <v>1</v>
      </c>
      <c r="K99" s="197">
        <v>0</v>
      </c>
      <c r="L99" s="197">
        <v>0</v>
      </c>
      <c r="M99" s="197">
        <v>0</v>
      </c>
      <c r="N99" s="197">
        <v>11</v>
      </c>
      <c r="O99" s="197">
        <v>0</v>
      </c>
      <c r="P99" s="197">
        <v>0</v>
      </c>
      <c r="Q99" s="197">
        <v>0</v>
      </c>
      <c r="R99" s="197">
        <v>0</v>
      </c>
      <c r="S99" s="197">
        <v>4</v>
      </c>
      <c r="T99" s="197">
        <v>0</v>
      </c>
      <c r="U99" s="197">
        <v>0</v>
      </c>
      <c r="V99" s="197">
        <v>0</v>
      </c>
      <c r="W99" s="197">
        <v>0</v>
      </c>
      <c r="X99" s="197">
        <v>0</v>
      </c>
      <c r="Y99" s="197">
        <v>4</v>
      </c>
      <c r="Z99" s="199">
        <f t="shared" si="21"/>
        <v>20</v>
      </c>
      <c r="AA99" s="199">
        <f t="shared" si="22"/>
        <v>41</v>
      </c>
    </row>
    <row r="100" spans="1:27" s="187" customFormat="1" ht="30" customHeight="1">
      <c r="A100" s="197">
        <v>7</v>
      </c>
      <c r="B100" s="198" t="s">
        <v>414</v>
      </c>
      <c r="C100" s="197">
        <v>0</v>
      </c>
      <c r="D100" s="197">
        <v>0</v>
      </c>
      <c r="E100" s="204">
        <v>1</v>
      </c>
      <c r="F100" s="204">
        <v>0</v>
      </c>
      <c r="G100" s="204">
        <v>0</v>
      </c>
      <c r="H100" s="199">
        <f t="shared" si="20"/>
        <v>1</v>
      </c>
      <c r="I100" s="197">
        <v>0</v>
      </c>
      <c r="J100" s="197">
        <v>0</v>
      </c>
      <c r="K100" s="197">
        <v>0</v>
      </c>
      <c r="L100" s="197">
        <v>0</v>
      </c>
      <c r="M100" s="197">
        <v>0</v>
      </c>
      <c r="N100" s="197">
        <v>0</v>
      </c>
      <c r="O100" s="197">
        <v>0</v>
      </c>
      <c r="P100" s="197">
        <v>0</v>
      </c>
      <c r="Q100" s="197">
        <v>0</v>
      </c>
      <c r="R100" s="197">
        <v>0</v>
      </c>
      <c r="S100" s="197">
        <v>0</v>
      </c>
      <c r="T100" s="197">
        <v>0</v>
      </c>
      <c r="U100" s="197">
        <v>0</v>
      </c>
      <c r="V100" s="197">
        <v>0</v>
      </c>
      <c r="W100" s="197">
        <v>0</v>
      </c>
      <c r="X100" s="197">
        <v>0</v>
      </c>
      <c r="Y100" s="197">
        <v>0</v>
      </c>
      <c r="Z100" s="199">
        <f t="shared" si="21"/>
        <v>0</v>
      </c>
      <c r="AA100" s="199">
        <f t="shared" si="22"/>
        <v>1</v>
      </c>
    </row>
    <row r="101" spans="1:27" s="187" customFormat="1" ht="30" customHeight="1">
      <c r="A101" s="197">
        <v>8</v>
      </c>
      <c r="B101" s="198" t="s">
        <v>219</v>
      </c>
      <c r="C101" s="197">
        <v>33</v>
      </c>
      <c r="D101" s="197">
        <v>18</v>
      </c>
      <c r="E101" s="204">
        <v>80</v>
      </c>
      <c r="F101" s="204">
        <v>0</v>
      </c>
      <c r="G101" s="204">
        <v>0</v>
      </c>
      <c r="H101" s="199">
        <f t="shared" si="20"/>
        <v>131</v>
      </c>
      <c r="I101" s="197">
        <v>0</v>
      </c>
      <c r="J101" s="197">
        <v>0</v>
      </c>
      <c r="K101" s="197">
        <v>0</v>
      </c>
      <c r="L101" s="197">
        <v>0</v>
      </c>
      <c r="M101" s="197">
        <v>0</v>
      </c>
      <c r="N101" s="197">
        <v>40</v>
      </c>
      <c r="O101" s="197">
        <v>0</v>
      </c>
      <c r="P101" s="197">
        <v>0</v>
      </c>
      <c r="Q101" s="197">
        <v>0</v>
      </c>
      <c r="R101" s="197">
        <v>0</v>
      </c>
      <c r="S101" s="197">
        <v>13</v>
      </c>
      <c r="T101" s="197">
        <v>0</v>
      </c>
      <c r="U101" s="197">
        <v>0</v>
      </c>
      <c r="V101" s="197">
        <v>0</v>
      </c>
      <c r="W101" s="197">
        <v>0</v>
      </c>
      <c r="X101" s="197">
        <v>0</v>
      </c>
      <c r="Y101" s="197">
        <v>8</v>
      </c>
      <c r="Z101" s="199">
        <f t="shared" si="21"/>
        <v>61</v>
      </c>
      <c r="AA101" s="199">
        <f t="shared" si="22"/>
        <v>192</v>
      </c>
    </row>
    <row r="102" spans="1:27" s="187" customFormat="1" ht="30" customHeight="1">
      <c r="A102" s="197">
        <v>9</v>
      </c>
      <c r="B102" s="198" t="s">
        <v>311</v>
      </c>
      <c r="C102" s="197">
        <v>5</v>
      </c>
      <c r="D102" s="197">
        <v>0</v>
      </c>
      <c r="E102" s="204">
        <v>8</v>
      </c>
      <c r="F102" s="204">
        <v>0</v>
      </c>
      <c r="G102" s="204">
        <v>0</v>
      </c>
      <c r="H102" s="199">
        <f t="shared" si="20"/>
        <v>13</v>
      </c>
      <c r="I102" s="197">
        <v>0</v>
      </c>
      <c r="J102" s="197">
        <v>0</v>
      </c>
      <c r="K102" s="197">
        <v>0</v>
      </c>
      <c r="L102" s="197">
        <v>0</v>
      </c>
      <c r="M102" s="197">
        <v>0</v>
      </c>
      <c r="N102" s="197">
        <v>0</v>
      </c>
      <c r="O102" s="197">
        <v>0</v>
      </c>
      <c r="P102" s="197">
        <v>0</v>
      </c>
      <c r="Q102" s="197">
        <v>0</v>
      </c>
      <c r="R102" s="197">
        <v>0</v>
      </c>
      <c r="S102" s="197">
        <v>0</v>
      </c>
      <c r="T102" s="197">
        <v>0</v>
      </c>
      <c r="U102" s="197">
        <v>0</v>
      </c>
      <c r="V102" s="197">
        <v>0</v>
      </c>
      <c r="W102" s="197">
        <v>0</v>
      </c>
      <c r="X102" s="197">
        <v>0</v>
      </c>
      <c r="Y102" s="197">
        <v>0</v>
      </c>
      <c r="Z102" s="199">
        <f t="shared" si="21"/>
        <v>0</v>
      </c>
      <c r="AA102" s="199">
        <f t="shared" si="22"/>
        <v>13</v>
      </c>
    </row>
    <row r="103" spans="1:27" s="187" customFormat="1" ht="30" customHeight="1">
      <c r="A103" s="174"/>
      <c r="B103" s="200" t="s">
        <v>319</v>
      </c>
      <c r="C103" s="199">
        <f t="shared" ref="C103:I103" si="23">SUM(C94:C102)</f>
        <v>104</v>
      </c>
      <c r="D103" s="199">
        <f t="shared" si="23"/>
        <v>166</v>
      </c>
      <c r="E103" s="199">
        <f t="shared" si="23"/>
        <v>202</v>
      </c>
      <c r="F103" s="199">
        <f t="shared" si="23"/>
        <v>0</v>
      </c>
      <c r="G103" s="199">
        <f t="shared" si="23"/>
        <v>3</v>
      </c>
      <c r="H103" s="199">
        <f t="shared" si="23"/>
        <v>475</v>
      </c>
      <c r="I103" s="199">
        <f t="shared" si="23"/>
        <v>0</v>
      </c>
      <c r="J103" s="199">
        <f t="shared" ref="J103:Y103" si="24">SUM(J94:J102)</f>
        <v>44</v>
      </c>
      <c r="K103" s="199">
        <f t="shared" si="24"/>
        <v>3</v>
      </c>
      <c r="L103" s="199">
        <f t="shared" si="24"/>
        <v>0</v>
      </c>
      <c r="M103" s="199">
        <f t="shared" si="24"/>
        <v>2</v>
      </c>
      <c r="N103" s="199">
        <f t="shared" si="24"/>
        <v>155</v>
      </c>
      <c r="O103" s="199">
        <f t="shared" si="24"/>
        <v>15</v>
      </c>
      <c r="P103" s="199">
        <f t="shared" si="24"/>
        <v>0</v>
      </c>
      <c r="Q103" s="199">
        <f t="shared" si="24"/>
        <v>5</v>
      </c>
      <c r="R103" s="199">
        <f t="shared" si="24"/>
        <v>3</v>
      </c>
      <c r="S103" s="199">
        <f t="shared" si="24"/>
        <v>58</v>
      </c>
      <c r="T103" s="199">
        <f t="shared" si="24"/>
        <v>0</v>
      </c>
      <c r="U103" s="199">
        <f t="shared" si="24"/>
        <v>0</v>
      </c>
      <c r="V103" s="199">
        <f t="shared" si="24"/>
        <v>0</v>
      </c>
      <c r="W103" s="199">
        <f t="shared" si="24"/>
        <v>0</v>
      </c>
      <c r="X103" s="199">
        <f t="shared" si="24"/>
        <v>0</v>
      </c>
      <c r="Y103" s="199">
        <f t="shared" si="24"/>
        <v>77</v>
      </c>
      <c r="Z103" s="199">
        <f>SUM(Z94:Z102)</f>
        <v>362</v>
      </c>
      <c r="AA103" s="199">
        <f>SUM(AA94:AA102)</f>
        <v>837</v>
      </c>
    </row>
    <row r="104" spans="1:27" s="51" customFormat="1" ht="18" customHeight="1">
      <c r="B104" s="180"/>
      <c r="C104" s="180"/>
      <c r="D104" s="180"/>
      <c r="E104" s="180"/>
      <c r="F104" s="180"/>
      <c r="G104" s="180"/>
      <c r="H104" s="180"/>
      <c r="I104" s="180"/>
      <c r="J104" s="180"/>
      <c r="K104" s="180"/>
      <c r="L104" s="180"/>
      <c r="M104" s="180"/>
      <c r="N104" s="180"/>
      <c r="O104" s="180"/>
      <c r="P104" s="180"/>
      <c r="Q104" s="180"/>
      <c r="R104" s="180"/>
      <c r="S104" s="180"/>
      <c r="T104" s="180"/>
      <c r="U104" s="180"/>
      <c r="V104" s="180"/>
      <c r="W104" s="180"/>
      <c r="X104" s="180"/>
      <c r="Y104" s="180"/>
    </row>
    <row r="105" spans="1:27" s="51" customFormat="1" ht="18" customHeight="1">
      <c r="B105" s="180"/>
      <c r="C105" s="180"/>
      <c r="D105" s="180"/>
      <c r="E105" s="180"/>
      <c r="F105" s="180"/>
      <c r="G105" s="180"/>
      <c r="H105" s="180"/>
      <c r="I105" s="180"/>
      <c r="J105" s="180"/>
      <c r="K105" s="180"/>
      <c r="L105" s="180"/>
      <c r="M105" s="180"/>
      <c r="N105" s="180"/>
      <c r="O105" s="180"/>
      <c r="P105" s="180"/>
      <c r="Q105" s="180"/>
      <c r="R105" s="180"/>
      <c r="S105" s="180"/>
      <c r="T105" s="180"/>
      <c r="U105" s="180"/>
      <c r="V105" s="180"/>
      <c r="W105" s="180"/>
      <c r="X105" s="180"/>
      <c r="Y105" s="180"/>
    </row>
    <row r="106" spans="1:27" s="51" customFormat="1" ht="18" customHeight="1">
      <c r="B106" s="180"/>
      <c r="C106" s="180"/>
      <c r="D106" s="180"/>
      <c r="E106" s="180"/>
      <c r="F106" s="180"/>
      <c r="G106" s="180"/>
      <c r="H106" s="180"/>
      <c r="I106" s="180"/>
      <c r="J106" s="180"/>
      <c r="K106" s="180"/>
      <c r="L106" s="180"/>
      <c r="M106" s="180"/>
      <c r="N106" s="180"/>
      <c r="O106" s="180"/>
      <c r="P106" s="180"/>
      <c r="Q106" s="180"/>
      <c r="R106" s="180"/>
      <c r="S106" s="180"/>
      <c r="T106" s="180"/>
      <c r="U106" s="180"/>
      <c r="V106" s="180"/>
      <c r="W106" s="180"/>
      <c r="X106" s="180"/>
      <c r="Y106" s="180"/>
    </row>
    <row r="107" spans="1:27" s="51" customFormat="1" ht="18" customHeight="1">
      <c r="B107" s="180"/>
      <c r="C107" s="180"/>
      <c r="D107" s="180"/>
      <c r="E107" s="180"/>
      <c r="F107" s="180"/>
      <c r="G107" s="180"/>
      <c r="H107" s="180"/>
      <c r="I107" s="180"/>
      <c r="J107" s="180"/>
      <c r="K107" s="180"/>
      <c r="L107" s="180"/>
      <c r="M107" s="180"/>
      <c r="N107" s="180"/>
      <c r="O107" s="180"/>
      <c r="P107" s="180"/>
      <c r="Q107" s="180"/>
      <c r="R107" s="180"/>
      <c r="S107" s="180"/>
      <c r="T107" s="180"/>
      <c r="U107" s="180"/>
      <c r="V107" s="180"/>
      <c r="W107" s="180"/>
      <c r="X107" s="180"/>
      <c r="Y107" s="180"/>
    </row>
    <row r="108" spans="1:27" s="51" customFormat="1" ht="18" customHeight="1"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180"/>
      <c r="S108" s="180"/>
      <c r="T108" s="180"/>
      <c r="U108" s="180"/>
      <c r="V108" s="180"/>
      <c r="W108" s="180"/>
      <c r="X108" s="180"/>
      <c r="Y108" s="180"/>
    </row>
    <row r="109" spans="1:27" s="51" customFormat="1" ht="18" customHeight="1">
      <c r="B109" s="180"/>
      <c r="C109" s="180"/>
      <c r="D109" s="180"/>
      <c r="E109" s="180"/>
      <c r="F109" s="180"/>
      <c r="G109" s="180"/>
      <c r="H109" s="180"/>
      <c r="I109" s="180"/>
      <c r="J109" s="180"/>
      <c r="K109" s="180"/>
      <c r="L109" s="180"/>
      <c r="M109" s="180"/>
      <c r="N109" s="180"/>
      <c r="O109" s="180"/>
      <c r="P109" s="180"/>
      <c r="Q109" s="180"/>
      <c r="R109" s="180"/>
      <c r="S109" s="180"/>
      <c r="T109" s="180"/>
      <c r="U109" s="180"/>
      <c r="V109" s="180"/>
      <c r="W109" s="180"/>
      <c r="X109" s="180"/>
      <c r="Y109" s="180"/>
    </row>
    <row r="110" spans="1:27" s="51" customFormat="1" ht="18" customHeight="1">
      <c r="B110" s="180"/>
      <c r="C110" s="180"/>
      <c r="D110" s="180"/>
      <c r="E110" s="180"/>
      <c r="F110" s="180"/>
      <c r="G110" s="180"/>
      <c r="H110" s="180"/>
      <c r="I110" s="180"/>
      <c r="J110" s="180"/>
      <c r="K110" s="180"/>
      <c r="L110" s="180"/>
      <c r="M110" s="180"/>
      <c r="N110" s="180"/>
      <c r="O110" s="180"/>
      <c r="P110" s="180"/>
      <c r="Q110" s="180"/>
      <c r="R110" s="180"/>
      <c r="S110" s="180"/>
      <c r="T110" s="180"/>
      <c r="U110" s="180"/>
      <c r="V110" s="180"/>
      <c r="W110" s="180"/>
      <c r="X110" s="180"/>
      <c r="Y110" s="180"/>
    </row>
    <row r="111" spans="1:27" s="187" customFormat="1" ht="30" customHeight="1">
      <c r="A111" s="748" t="s">
        <v>316</v>
      </c>
      <c r="B111" s="748"/>
      <c r="C111" s="748"/>
      <c r="D111" s="748"/>
      <c r="E111" s="748"/>
      <c r="F111" s="748"/>
      <c r="G111" s="748"/>
      <c r="H111" s="748"/>
      <c r="I111" s="748"/>
      <c r="J111" s="748"/>
      <c r="K111" s="748"/>
      <c r="L111" s="748"/>
      <c r="M111" s="748"/>
      <c r="N111" s="748"/>
      <c r="O111" s="748"/>
      <c r="P111" s="748"/>
      <c r="Q111" s="748"/>
      <c r="R111" s="748"/>
      <c r="S111" s="748"/>
      <c r="T111" s="748"/>
      <c r="U111" s="748"/>
      <c r="V111" s="748"/>
      <c r="W111" s="748"/>
      <c r="X111" s="748"/>
      <c r="Y111" s="748"/>
      <c r="Z111" s="748"/>
      <c r="AA111" s="748"/>
    </row>
    <row r="112" spans="1:27" s="187" customFormat="1" ht="24.95" customHeight="1">
      <c r="A112" s="748" t="s">
        <v>2861</v>
      </c>
      <c r="B112" s="748"/>
      <c r="C112" s="748"/>
      <c r="D112" s="748"/>
      <c r="E112" s="748"/>
      <c r="F112" s="748"/>
      <c r="G112" s="748"/>
      <c r="H112" s="748"/>
      <c r="I112" s="748"/>
      <c r="J112" s="748"/>
      <c r="K112" s="748"/>
      <c r="L112" s="748"/>
      <c r="M112" s="748"/>
      <c r="N112" s="748"/>
      <c r="O112" s="748"/>
      <c r="P112" s="748"/>
      <c r="Q112" s="748"/>
      <c r="R112" s="748"/>
      <c r="S112" s="748"/>
      <c r="T112" s="748"/>
      <c r="U112" s="748"/>
      <c r="V112" s="748"/>
      <c r="W112" s="748"/>
      <c r="X112" s="748"/>
      <c r="Y112" s="748"/>
      <c r="Z112" s="748"/>
      <c r="AA112" s="748"/>
    </row>
    <row r="113" spans="1:27" s="187" customFormat="1" ht="15">
      <c r="A113" s="88"/>
      <c r="B113" s="190"/>
      <c r="C113" s="190"/>
      <c r="D113" s="190"/>
      <c r="E113" s="190"/>
      <c r="F113" s="190"/>
      <c r="G113" s="190"/>
      <c r="H113" s="190"/>
      <c r="I113" s="190"/>
      <c r="J113" s="190"/>
      <c r="K113" s="190"/>
      <c r="L113" s="190"/>
      <c r="M113" s="190"/>
      <c r="N113" s="190"/>
      <c r="O113" s="190"/>
      <c r="P113" s="190"/>
      <c r="Q113" s="190"/>
      <c r="R113" s="190"/>
      <c r="S113" s="190"/>
      <c r="T113" s="190"/>
      <c r="U113" s="190"/>
      <c r="V113" s="190"/>
      <c r="W113" s="190"/>
      <c r="X113" s="190"/>
      <c r="Y113" s="190"/>
      <c r="Z113" s="88"/>
      <c r="AA113" s="88"/>
    </row>
    <row r="114" spans="1:27" s="187" customFormat="1" ht="30" customHeight="1">
      <c r="A114" s="749" t="s">
        <v>213</v>
      </c>
      <c r="B114" s="750" t="s">
        <v>188</v>
      </c>
      <c r="C114" s="752" t="s">
        <v>189</v>
      </c>
      <c r="D114" s="753"/>
      <c r="E114" s="753"/>
      <c r="F114" s="753"/>
      <c r="G114" s="754"/>
      <c r="H114" s="755" t="s">
        <v>411</v>
      </c>
      <c r="I114" s="757" t="s">
        <v>190</v>
      </c>
      <c r="J114" s="757"/>
      <c r="K114" s="757"/>
      <c r="L114" s="757"/>
      <c r="M114" s="757"/>
      <c r="N114" s="757"/>
      <c r="O114" s="757"/>
      <c r="P114" s="757"/>
      <c r="Q114" s="757"/>
      <c r="R114" s="757"/>
      <c r="S114" s="757"/>
      <c r="T114" s="757"/>
      <c r="U114" s="757"/>
      <c r="V114" s="757"/>
      <c r="W114" s="757"/>
      <c r="X114" s="757"/>
      <c r="Y114" s="757"/>
      <c r="Z114" s="758" t="s">
        <v>412</v>
      </c>
      <c r="AA114" s="758" t="s">
        <v>413</v>
      </c>
    </row>
    <row r="115" spans="1:27" s="187" customFormat="1" ht="38.25">
      <c r="A115" s="749"/>
      <c r="B115" s="751"/>
      <c r="C115" s="498" t="s">
        <v>416</v>
      </c>
      <c r="D115" s="498" t="s">
        <v>856</v>
      </c>
      <c r="E115" s="498" t="s">
        <v>1327</v>
      </c>
      <c r="F115" s="498" t="s">
        <v>868</v>
      </c>
      <c r="G115" s="498" t="s">
        <v>2156</v>
      </c>
      <c r="H115" s="756"/>
      <c r="I115" s="498" t="s">
        <v>417</v>
      </c>
      <c r="J115" s="498" t="s">
        <v>418</v>
      </c>
      <c r="K115" s="498" t="s">
        <v>419</v>
      </c>
      <c r="L115" s="498" t="s">
        <v>420</v>
      </c>
      <c r="M115" s="498" t="s">
        <v>421</v>
      </c>
      <c r="N115" s="498" t="s">
        <v>869</v>
      </c>
      <c r="O115" s="498" t="s">
        <v>870</v>
      </c>
      <c r="P115" s="498" t="s">
        <v>871</v>
      </c>
      <c r="Q115" s="498" t="s">
        <v>872</v>
      </c>
      <c r="R115" s="498" t="s">
        <v>923</v>
      </c>
      <c r="S115" s="498" t="s">
        <v>1328</v>
      </c>
      <c r="T115" s="498" t="s">
        <v>1329</v>
      </c>
      <c r="U115" s="498" t="s">
        <v>1330</v>
      </c>
      <c r="V115" s="498" t="s">
        <v>1331</v>
      </c>
      <c r="W115" s="498" t="s">
        <v>1332</v>
      </c>
      <c r="X115" s="498" t="s">
        <v>873</v>
      </c>
      <c r="Y115" s="498" t="s">
        <v>2728</v>
      </c>
      <c r="Z115" s="759"/>
      <c r="AA115" s="760"/>
    </row>
    <row r="116" spans="1:27" s="187" customFormat="1" ht="30" customHeight="1">
      <c r="A116" s="197">
        <v>1</v>
      </c>
      <c r="B116" s="205" t="s">
        <v>217</v>
      </c>
      <c r="C116" s="197">
        <v>0</v>
      </c>
      <c r="D116" s="197">
        <v>0</v>
      </c>
      <c r="E116" s="197">
        <v>0</v>
      </c>
      <c r="F116" s="197">
        <v>0</v>
      </c>
      <c r="G116" s="197">
        <v>0</v>
      </c>
      <c r="H116" s="199">
        <f t="shared" ref="H116:H124" si="25">SUM(C116:G116)</f>
        <v>0</v>
      </c>
      <c r="I116" s="197">
        <v>0</v>
      </c>
      <c r="J116" s="197">
        <v>0</v>
      </c>
      <c r="K116" s="197">
        <v>0</v>
      </c>
      <c r="L116" s="197">
        <v>0</v>
      </c>
      <c r="M116" s="197">
        <v>0</v>
      </c>
      <c r="N116" s="197">
        <v>19</v>
      </c>
      <c r="O116" s="197">
        <v>0</v>
      </c>
      <c r="P116" s="197">
        <v>1</v>
      </c>
      <c r="Q116" s="197">
        <v>0</v>
      </c>
      <c r="R116" s="197">
        <v>0</v>
      </c>
      <c r="S116" s="197">
        <v>0</v>
      </c>
      <c r="T116" s="197">
        <v>0</v>
      </c>
      <c r="U116" s="197">
        <v>0</v>
      </c>
      <c r="V116" s="197">
        <v>0</v>
      </c>
      <c r="W116" s="197">
        <v>0</v>
      </c>
      <c r="X116" s="197">
        <v>0</v>
      </c>
      <c r="Y116" s="197">
        <v>0</v>
      </c>
      <c r="Z116" s="199">
        <f t="shared" ref="Z116:Z124" si="26">SUM(I116:Y116)</f>
        <v>20</v>
      </c>
      <c r="AA116" s="199">
        <f t="shared" ref="AA116:AA124" si="27">SUM(H116,Z116)</f>
        <v>20</v>
      </c>
    </row>
    <row r="117" spans="1:27" s="187" customFormat="1" ht="30" customHeight="1">
      <c r="A117" s="197">
        <v>2</v>
      </c>
      <c r="B117" s="198" t="s">
        <v>215</v>
      </c>
      <c r="C117" s="197">
        <v>0</v>
      </c>
      <c r="D117" s="197">
        <v>0</v>
      </c>
      <c r="E117" s="197">
        <v>0</v>
      </c>
      <c r="F117" s="197">
        <v>0</v>
      </c>
      <c r="G117" s="197">
        <v>0</v>
      </c>
      <c r="H117" s="199">
        <f t="shared" si="25"/>
        <v>0</v>
      </c>
      <c r="I117" s="197">
        <v>0</v>
      </c>
      <c r="J117" s="197">
        <v>0</v>
      </c>
      <c r="K117" s="197">
        <v>0</v>
      </c>
      <c r="L117" s="197">
        <v>0</v>
      </c>
      <c r="M117" s="197">
        <v>0</v>
      </c>
      <c r="N117" s="197">
        <v>0</v>
      </c>
      <c r="O117" s="197">
        <v>0</v>
      </c>
      <c r="P117" s="197">
        <v>0</v>
      </c>
      <c r="Q117" s="197">
        <v>0</v>
      </c>
      <c r="R117" s="197">
        <v>0</v>
      </c>
      <c r="S117" s="197">
        <v>0</v>
      </c>
      <c r="T117" s="197">
        <v>0</v>
      </c>
      <c r="U117" s="197">
        <v>0</v>
      </c>
      <c r="V117" s="197">
        <v>0</v>
      </c>
      <c r="W117" s="197">
        <v>0</v>
      </c>
      <c r="X117" s="197">
        <v>0</v>
      </c>
      <c r="Y117" s="197">
        <v>0</v>
      </c>
      <c r="Z117" s="199">
        <f t="shared" si="26"/>
        <v>0</v>
      </c>
      <c r="AA117" s="199">
        <f t="shared" si="27"/>
        <v>0</v>
      </c>
    </row>
    <row r="118" spans="1:27" s="187" customFormat="1" ht="30" customHeight="1">
      <c r="A118" s="197">
        <v>3</v>
      </c>
      <c r="B118" s="205" t="s">
        <v>218</v>
      </c>
      <c r="C118" s="204">
        <v>0</v>
      </c>
      <c r="D118" s="204">
        <v>0</v>
      </c>
      <c r="E118" s="204">
        <v>0</v>
      </c>
      <c r="F118" s="204">
        <v>0</v>
      </c>
      <c r="G118" s="204">
        <v>15</v>
      </c>
      <c r="H118" s="199">
        <f t="shared" si="25"/>
        <v>15</v>
      </c>
      <c r="I118" s="204">
        <v>0</v>
      </c>
      <c r="J118" s="204">
        <v>0</v>
      </c>
      <c r="K118" s="204">
        <v>0</v>
      </c>
      <c r="L118" s="204">
        <v>0</v>
      </c>
      <c r="M118" s="204">
        <v>0</v>
      </c>
      <c r="N118" s="204">
        <v>2</v>
      </c>
      <c r="O118" s="204">
        <v>0</v>
      </c>
      <c r="P118" s="204">
        <v>0</v>
      </c>
      <c r="Q118" s="197">
        <v>0</v>
      </c>
      <c r="R118" s="204">
        <v>0</v>
      </c>
      <c r="S118" s="204">
        <v>0</v>
      </c>
      <c r="T118" s="204">
        <v>0</v>
      </c>
      <c r="U118" s="204">
        <v>0</v>
      </c>
      <c r="V118" s="204">
        <v>0</v>
      </c>
      <c r="W118" s="204">
        <v>0</v>
      </c>
      <c r="X118" s="197">
        <v>0</v>
      </c>
      <c r="Y118" s="204">
        <v>0</v>
      </c>
      <c r="Z118" s="199">
        <f t="shared" si="26"/>
        <v>2</v>
      </c>
      <c r="AA118" s="199">
        <f t="shared" si="27"/>
        <v>17</v>
      </c>
    </row>
    <row r="119" spans="1:27" s="187" customFormat="1" ht="30" customHeight="1">
      <c r="A119" s="197">
        <v>4</v>
      </c>
      <c r="B119" s="198" t="s">
        <v>317</v>
      </c>
      <c r="C119" s="197">
        <v>6</v>
      </c>
      <c r="D119" s="197">
        <v>0</v>
      </c>
      <c r="E119" s="204">
        <v>0</v>
      </c>
      <c r="F119" s="204">
        <v>0</v>
      </c>
      <c r="G119" s="204">
        <v>0</v>
      </c>
      <c r="H119" s="199">
        <f t="shared" si="25"/>
        <v>6</v>
      </c>
      <c r="I119" s="197">
        <v>0</v>
      </c>
      <c r="J119" s="197">
        <v>0</v>
      </c>
      <c r="K119" s="197">
        <v>0</v>
      </c>
      <c r="L119" s="197">
        <v>0</v>
      </c>
      <c r="M119" s="197">
        <v>0</v>
      </c>
      <c r="N119" s="197">
        <v>0</v>
      </c>
      <c r="O119" s="197">
        <v>0</v>
      </c>
      <c r="P119" s="197">
        <v>0</v>
      </c>
      <c r="Q119" s="197">
        <v>0</v>
      </c>
      <c r="R119" s="197">
        <v>0</v>
      </c>
      <c r="S119" s="197">
        <v>0</v>
      </c>
      <c r="T119" s="197">
        <v>0</v>
      </c>
      <c r="U119" s="197">
        <v>0</v>
      </c>
      <c r="V119" s="197">
        <v>0</v>
      </c>
      <c r="W119" s="197">
        <v>0</v>
      </c>
      <c r="X119" s="197">
        <v>0</v>
      </c>
      <c r="Y119" s="197">
        <v>0</v>
      </c>
      <c r="Z119" s="199">
        <f t="shared" si="26"/>
        <v>0</v>
      </c>
      <c r="AA119" s="199">
        <f t="shared" si="27"/>
        <v>6</v>
      </c>
    </row>
    <row r="120" spans="1:27" s="187" customFormat="1" ht="30" customHeight="1">
      <c r="A120" s="197">
        <v>5</v>
      </c>
      <c r="B120" s="198" t="s">
        <v>318</v>
      </c>
      <c r="C120" s="197">
        <v>0</v>
      </c>
      <c r="D120" s="197">
        <v>0</v>
      </c>
      <c r="E120" s="197">
        <v>0</v>
      </c>
      <c r="F120" s="197">
        <v>0</v>
      </c>
      <c r="G120" s="197">
        <v>0</v>
      </c>
      <c r="H120" s="199">
        <f t="shared" si="25"/>
        <v>0</v>
      </c>
      <c r="I120" s="197">
        <v>0</v>
      </c>
      <c r="J120" s="197">
        <v>0</v>
      </c>
      <c r="K120" s="197">
        <v>0</v>
      </c>
      <c r="L120" s="197">
        <v>0</v>
      </c>
      <c r="M120" s="197">
        <v>0</v>
      </c>
      <c r="N120" s="197">
        <v>0</v>
      </c>
      <c r="O120" s="197">
        <v>0</v>
      </c>
      <c r="P120" s="197">
        <v>0</v>
      </c>
      <c r="Q120" s="197">
        <v>0</v>
      </c>
      <c r="R120" s="197">
        <v>0</v>
      </c>
      <c r="S120" s="197">
        <v>0</v>
      </c>
      <c r="T120" s="197">
        <v>0</v>
      </c>
      <c r="U120" s="197">
        <v>0</v>
      </c>
      <c r="V120" s="197">
        <v>0</v>
      </c>
      <c r="W120" s="197">
        <v>0</v>
      </c>
      <c r="X120" s="197">
        <v>0</v>
      </c>
      <c r="Y120" s="197">
        <v>0</v>
      </c>
      <c r="Z120" s="199">
        <f t="shared" si="26"/>
        <v>0</v>
      </c>
      <c r="AA120" s="199">
        <f t="shared" si="27"/>
        <v>0</v>
      </c>
    </row>
    <row r="121" spans="1:27" s="187" customFormat="1" ht="30" customHeight="1">
      <c r="A121" s="197">
        <v>6</v>
      </c>
      <c r="B121" s="205" t="s">
        <v>228</v>
      </c>
      <c r="C121" s="197">
        <v>0</v>
      </c>
      <c r="D121" s="197">
        <v>0</v>
      </c>
      <c r="E121" s="204">
        <v>4</v>
      </c>
      <c r="F121" s="204">
        <v>0</v>
      </c>
      <c r="G121" s="204">
        <v>0</v>
      </c>
      <c r="H121" s="199">
        <f t="shared" si="25"/>
        <v>4</v>
      </c>
      <c r="I121" s="197">
        <v>0</v>
      </c>
      <c r="J121" s="197">
        <v>0</v>
      </c>
      <c r="K121" s="197">
        <v>0</v>
      </c>
      <c r="L121" s="197">
        <v>0</v>
      </c>
      <c r="M121" s="197">
        <v>0</v>
      </c>
      <c r="N121" s="197">
        <v>0</v>
      </c>
      <c r="O121" s="197">
        <v>0</v>
      </c>
      <c r="P121" s="197">
        <v>0</v>
      </c>
      <c r="Q121" s="197">
        <v>0</v>
      </c>
      <c r="R121" s="197">
        <v>0</v>
      </c>
      <c r="S121" s="197">
        <v>0</v>
      </c>
      <c r="T121" s="197">
        <v>0</v>
      </c>
      <c r="U121" s="197">
        <v>0</v>
      </c>
      <c r="V121" s="197">
        <v>0</v>
      </c>
      <c r="W121" s="197">
        <v>0</v>
      </c>
      <c r="X121" s="197">
        <v>0</v>
      </c>
      <c r="Y121" s="197">
        <v>0</v>
      </c>
      <c r="Z121" s="199">
        <f t="shared" si="26"/>
        <v>0</v>
      </c>
      <c r="AA121" s="199">
        <f t="shared" si="27"/>
        <v>4</v>
      </c>
    </row>
    <row r="122" spans="1:27" s="187" customFormat="1" ht="30" customHeight="1">
      <c r="A122" s="197">
        <v>7</v>
      </c>
      <c r="B122" s="198" t="s">
        <v>414</v>
      </c>
      <c r="C122" s="197">
        <v>0</v>
      </c>
      <c r="D122" s="197">
        <v>0</v>
      </c>
      <c r="E122" s="204">
        <v>0</v>
      </c>
      <c r="F122" s="204">
        <v>0</v>
      </c>
      <c r="G122" s="204">
        <v>0</v>
      </c>
      <c r="H122" s="199">
        <f t="shared" si="25"/>
        <v>0</v>
      </c>
      <c r="I122" s="197">
        <v>0</v>
      </c>
      <c r="J122" s="197">
        <v>0</v>
      </c>
      <c r="K122" s="197">
        <v>0</v>
      </c>
      <c r="L122" s="197">
        <v>0</v>
      </c>
      <c r="M122" s="197">
        <v>0</v>
      </c>
      <c r="N122" s="197">
        <v>0</v>
      </c>
      <c r="O122" s="197">
        <v>0</v>
      </c>
      <c r="P122" s="197">
        <v>0</v>
      </c>
      <c r="Q122" s="197">
        <v>0</v>
      </c>
      <c r="R122" s="197">
        <v>0</v>
      </c>
      <c r="S122" s="197">
        <v>0</v>
      </c>
      <c r="T122" s="197">
        <v>0</v>
      </c>
      <c r="U122" s="197">
        <v>0</v>
      </c>
      <c r="V122" s="197">
        <v>0</v>
      </c>
      <c r="W122" s="197">
        <v>0</v>
      </c>
      <c r="X122" s="197">
        <v>0</v>
      </c>
      <c r="Y122" s="197">
        <v>0</v>
      </c>
      <c r="Z122" s="199">
        <f t="shared" si="26"/>
        <v>0</v>
      </c>
      <c r="AA122" s="199">
        <f t="shared" si="27"/>
        <v>0</v>
      </c>
    </row>
    <row r="123" spans="1:27" s="187" customFormat="1" ht="30" customHeight="1">
      <c r="A123" s="197">
        <v>8</v>
      </c>
      <c r="B123" s="198" t="s">
        <v>219</v>
      </c>
      <c r="C123" s="197">
        <v>0</v>
      </c>
      <c r="D123" s="197">
        <v>0</v>
      </c>
      <c r="E123" s="204">
        <v>0</v>
      </c>
      <c r="F123" s="204">
        <v>0</v>
      </c>
      <c r="G123" s="204">
        <v>0</v>
      </c>
      <c r="H123" s="199">
        <f t="shared" si="25"/>
        <v>0</v>
      </c>
      <c r="I123" s="197">
        <v>0</v>
      </c>
      <c r="J123" s="197">
        <v>0</v>
      </c>
      <c r="K123" s="197">
        <v>0</v>
      </c>
      <c r="L123" s="197">
        <v>0</v>
      </c>
      <c r="M123" s="197">
        <v>0</v>
      </c>
      <c r="N123" s="197">
        <v>0</v>
      </c>
      <c r="O123" s="197">
        <v>0</v>
      </c>
      <c r="P123" s="197">
        <v>0</v>
      </c>
      <c r="Q123" s="197">
        <v>0</v>
      </c>
      <c r="R123" s="197">
        <v>0</v>
      </c>
      <c r="S123" s="197">
        <v>0</v>
      </c>
      <c r="T123" s="197">
        <v>0</v>
      </c>
      <c r="U123" s="197">
        <v>0</v>
      </c>
      <c r="V123" s="197">
        <v>0</v>
      </c>
      <c r="W123" s="197">
        <v>0</v>
      </c>
      <c r="X123" s="197">
        <v>0</v>
      </c>
      <c r="Y123" s="197">
        <v>0</v>
      </c>
      <c r="Z123" s="199">
        <f t="shared" si="26"/>
        <v>0</v>
      </c>
      <c r="AA123" s="199">
        <f t="shared" si="27"/>
        <v>0</v>
      </c>
    </row>
    <row r="124" spans="1:27" s="187" customFormat="1" ht="30" customHeight="1">
      <c r="A124" s="197">
        <v>9</v>
      </c>
      <c r="B124" s="198" t="s">
        <v>311</v>
      </c>
      <c r="C124" s="197">
        <v>0</v>
      </c>
      <c r="D124" s="197">
        <v>2</v>
      </c>
      <c r="E124" s="204">
        <v>0</v>
      </c>
      <c r="F124" s="204">
        <v>0</v>
      </c>
      <c r="G124" s="204">
        <v>0</v>
      </c>
      <c r="H124" s="199">
        <f t="shared" si="25"/>
        <v>2</v>
      </c>
      <c r="I124" s="197">
        <v>0</v>
      </c>
      <c r="J124" s="197">
        <v>0</v>
      </c>
      <c r="K124" s="197">
        <v>0</v>
      </c>
      <c r="L124" s="197">
        <v>0</v>
      </c>
      <c r="M124" s="197">
        <v>0</v>
      </c>
      <c r="N124" s="197">
        <v>6</v>
      </c>
      <c r="O124" s="197">
        <v>0</v>
      </c>
      <c r="P124" s="197">
        <v>0</v>
      </c>
      <c r="Q124" s="197">
        <v>0</v>
      </c>
      <c r="R124" s="197">
        <v>0</v>
      </c>
      <c r="S124" s="197">
        <v>7</v>
      </c>
      <c r="T124" s="197">
        <v>0</v>
      </c>
      <c r="U124" s="197">
        <v>0</v>
      </c>
      <c r="V124" s="197">
        <v>0</v>
      </c>
      <c r="W124" s="197">
        <v>0</v>
      </c>
      <c r="X124" s="197">
        <v>0</v>
      </c>
      <c r="Y124" s="197">
        <v>0</v>
      </c>
      <c r="Z124" s="199">
        <f t="shared" si="26"/>
        <v>13</v>
      </c>
      <c r="AA124" s="199">
        <f t="shared" si="27"/>
        <v>15</v>
      </c>
    </row>
    <row r="125" spans="1:27" s="187" customFormat="1" ht="30" customHeight="1">
      <c r="A125" s="174"/>
      <c r="B125" s="200" t="s">
        <v>319</v>
      </c>
      <c r="C125" s="199">
        <f t="shared" ref="C125:I125" si="28">SUM(C116:C124)</f>
        <v>6</v>
      </c>
      <c r="D125" s="199">
        <f t="shared" si="28"/>
        <v>2</v>
      </c>
      <c r="E125" s="199">
        <f t="shared" si="28"/>
        <v>4</v>
      </c>
      <c r="F125" s="199">
        <f t="shared" si="28"/>
        <v>0</v>
      </c>
      <c r="G125" s="199">
        <f t="shared" si="28"/>
        <v>15</v>
      </c>
      <c r="H125" s="199">
        <f t="shared" si="28"/>
        <v>27</v>
      </c>
      <c r="I125" s="199">
        <f t="shared" si="28"/>
        <v>0</v>
      </c>
      <c r="J125" s="199">
        <f t="shared" ref="J125:Y125" si="29">SUM(J116:J124)</f>
        <v>0</v>
      </c>
      <c r="K125" s="199">
        <f t="shared" si="29"/>
        <v>0</v>
      </c>
      <c r="L125" s="199">
        <f t="shared" si="29"/>
        <v>0</v>
      </c>
      <c r="M125" s="199">
        <f t="shared" si="29"/>
        <v>0</v>
      </c>
      <c r="N125" s="199">
        <f t="shared" si="29"/>
        <v>27</v>
      </c>
      <c r="O125" s="199">
        <f t="shared" si="29"/>
        <v>0</v>
      </c>
      <c r="P125" s="199">
        <f t="shared" si="29"/>
        <v>1</v>
      </c>
      <c r="Q125" s="199">
        <f t="shared" si="29"/>
        <v>0</v>
      </c>
      <c r="R125" s="199">
        <f t="shared" si="29"/>
        <v>0</v>
      </c>
      <c r="S125" s="199">
        <f t="shared" si="29"/>
        <v>7</v>
      </c>
      <c r="T125" s="199">
        <f t="shared" si="29"/>
        <v>0</v>
      </c>
      <c r="U125" s="199">
        <f t="shared" si="29"/>
        <v>0</v>
      </c>
      <c r="V125" s="199">
        <f t="shared" si="29"/>
        <v>0</v>
      </c>
      <c r="W125" s="199">
        <f t="shared" si="29"/>
        <v>0</v>
      </c>
      <c r="X125" s="199">
        <f t="shared" si="29"/>
        <v>0</v>
      </c>
      <c r="Y125" s="199">
        <f t="shared" si="29"/>
        <v>0</v>
      </c>
      <c r="Z125" s="199">
        <f>SUM(Z116:Z124)</f>
        <v>35</v>
      </c>
      <c r="AA125" s="199">
        <f>SUM(AA116:AA124)</f>
        <v>62</v>
      </c>
    </row>
    <row r="126" spans="1:27" s="51" customFormat="1" ht="18" customHeight="1">
      <c r="B126" s="180"/>
      <c r="C126" s="180"/>
      <c r="D126" s="180"/>
      <c r="E126" s="180"/>
      <c r="F126" s="180"/>
      <c r="G126" s="180"/>
      <c r="H126" s="180"/>
      <c r="I126" s="180"/>
      <c r="J126" s="180"/>
      <c r="K126" s="180"/>
      <c r="L126" s="180"/>
      <c r="M126" s="180"/>
      <c r="N126" s="180"/>
      <c r="O126" s="180"/>
      <c r="P126" s="180"/>
      <c r="Q126" s="180"/>
      <c r="R126" s="180"/>
      <c r="S126" s="180"/>
      <c r="T126" s="180"/>
      <c r="U126" s="180"/>
      <c r="V126" s="180"/>
      <c r="W126" s="180"/>
      <c r="X126" s="180"/>
      <c r="Y126" s="180"/>
    </row>
    <row r="127" spans="1:27" s="51" customFormat="1" ht="18" customHeight="1">
      <c r="B127" s="180">
        <f>20+17+6+4+15</f>
        <v>62</v>
      </c>
      <c r="C127" s="180"/>
      <c r="D127" s="180"/>
      <c r="E127" s="180"/>
      <c r="F127" s="180"/>
      <c r="G127" s="180"/>
      <c r="H127" s="180"/>
      <c r="I127" s="180"/>
      <c r="J127" s="180"/>
      <c r="K127" s="180"/>
      <c r="L127" s="180"/>
      <c r="M127" s="180"/>
      <c r="N127" s="180"/>
      <c r="O127" s="180"/>
      <c r="P127" s="180"/>
      <c r="Q127" s="180"/>
      <c r="R127" s="180"/>
      <c r="S127" s="180"/>
      <c r="T127" s="180"/>
      <c r="U127" s="180"/>
      <c r="V127" s="180"/>
      <c r="W127" s="180"/>
      <c r="X127" s="180"/>
      <c r="Y127" s="180"/>
    </row>
    <row r="128" spans="1:27" s="51" customFormat="1" ht="18" customHeight="1">
      <c r="B128" s="180"/>
      <c r="C128" s="180"/>
      <c r="D128" s="180"/>
      <c r="E128" s="180"/>
      <c r="F128" s="180"/>
      <c r="G128" s="180"/>
      <c r="H128" s="180"/>
      <c r="I128" s="180"/>
      <c r="J128" s="180"/>
      <c r="K128" s="180"/>
      <c r="L128" s="180"/>
      <c r="M128" s="180"/>
      <c r="N128" s="180"/>
      <c r="O128" s="180"/>
      <c r="P128" s="180"/>
      <c r="Q128" s="180"/>
      <c r="R128" s="180"/>
      <c r="S128" s="180"/>
      <c r="T128" s="180"/>
      <c r="U128" s="180"/>
      <c r="V128" s="180"/>
      <c r="W128" s="180"/>
      <c r="X128" s="180"/>
      <c r="Y128" s="180"/>
    </row>
    <row r="129" spans="1:27" s="51" customFormat="1" ht="18" customHeight="1">
      <c r="B129" s="180"/>
      <c r="C129" s="180"/>
      <c r="D129" s="180"/>
      <c r="E129" s="180"/>
      <c r="F129" s="180"/>
      <c r="G129" s="180"/>
      <c r="H129" s="180"/>
      <c r="I129" s="180"/>
      <c r="J129" s="180"/>
      <c r="K129" s="180"/>
      <c r="L129" s="180"/>
      <c r="M129" s="180"/>
      <c r="N129" s="180"/>
      <c r="O129" s="180"/>
      <c r="P129" s="180"/>
      <c r="Q129" s="180"/>
      <c r="R129" s="180"/>
      <c r="S129" s="180"/>
      <c r="T129" s="180"/>
      <c r="U129" s="180"/>
      <c r="V129" s="180"/>
      <c r="W129" s="180"/>
      <c r="X129" s="180"/>
      <c r="Y129" s="180"/>
    </row>
    <row r="130" spans="1:27" s="187" customFormat="1" ht="30" customHeight="1">
      <c r="A130" s="748" t="s">
        <v>316</v>
      </c>
      <c r="B130" s="748"/>
      <c r="C130" s="748"/>
      <c r="D130" s="748"/>
      <c r="E130" s="748"/>
      <c r="F130" s="748"/>
      <c r="G130" s="748"/>
      <c r="H130" s="748"/>
      <c r="I130" s="748"/>
      <c r="J130" s="748"/>
      <c r="K130" s="748"/>
      <c r="L130" s="748"/>
      <c r="M130" s="748"/>
      <c r="N130" s="748"/>
      <c r="O130" s="748"/>
      <c r="P130" s="748"/>
      <c r="Q130" s="748"/>
      <c r="R130" s="748"/>
      <c r="S130" s="748"/>
      <c r="T130" s="748"/>
      <c r="U130" s="748"/>
      <c r="V130" s="748"/>
      <c r="W130" s="748"/>
      <c r="X130" s="748"/>
      <c r="Y130" s="748"/>
      <c r="Z130" s="748"/>
      <c r="AA130" s="748"/>
    </row>
    <row r="131" spans="1:27" s="187" customFormat="1" ht="24.95" customHeight="1">
      <c r="A131" s="748" t="s">
        <v>2727</v>
      </c>
      <c r="B131" s="748"/>
      <c r="C131" s="748"/>
      <c r="D131" s="748"/>
      <c r="E131" s="748"/>
      <c r="F131" s="748"/>
      <c r="G131" s="748"/>
      <c r="H131" s="748"/>
      <c r="I131" s="748"/>
      <c r="J131" s="748"/>
      <c r="K131" s="748"/>
      <c r="L131" s="748"/>
      <c r="M131" s="748"/>
      <c r="N131" s="748"/>
      <c r="O131" s="748"/>
      <c r="P131" s="748"/>
      <c r="Q131" s="748"/>
      <c r="R131" s="748"/>
      <c r="S131" s="748"/>
      <c r="T131" s="748"/>
      <c r="U131" s="748"/>
      <c r="V131" s="748"/>
      <c r="W131" s="748"/>
      <c r="X131" s="748"/>
      <c r="Y131" s="748"/>
      <c r="Z131" s="748"/>
      <c r="AA131" s="748"/>
    </row>
    <row r="132" spans="1:27" s="187" customFormat="1" ht="15">
      <c r="A132" s="88"/>
      <c r="B132" s="190"/>
      <c r="C132" s="190"/>
      <c r="D132" s="190"/>
      <c r="E132" s="190"/>
      <c r="F132" s="190"/>
      <c r="G132" s="190"/>
      <c r="H132" s="190"/>
      <c r="I132" s="190"/>
      <c r="J132" s="190"/>
      <c r="K132" s="190"/>
      <c r="L132" s="190"/>
      <c r="M132" s="190"/>
      <c r="N132" s="190"/>
      <c r="O132" s="190"/>
      <c r="P132" s="190"/>
      <c r="Q132" s="190"/>
      <c r="R132" s="190"/>
      <c r="S132" s="190"/>
      <c r="T132" s="190"/>
      <c r="U132" s="190"/>
      <c r="V132" s="190"/>
      <c r="W132" s="190"/>
      <c r="X132" s="190"/>
      <c r="Y132" s="190"/>
      <c r="Z132" s="88"/>
      <c r="AA132" s="88"/>
    </row>
    <row r="133" spans="1:27" s="187" customFormat="1" ht="30" customHeight="1">
      <c r="A133" s="749" t="s">
        <v>213</v>
      </c>
      <c r="B133" s="750" t="s">
        <v>188</v>
      </c>
      <c r="C133" s="752" t="s">
        <v>189</v>
      </c>
      <c r="D133" s="753"/>
      <c r="E133" s="753"/>
      <c r="F133" s="753"/>
      <c r="G133" s="754"/>
      <c r="H133" s="755" t="s">
        <v>411</v>
      </c>
      <c r="I133" s="757" t="s">
        <v>190</v>
      </c>
      <c r="J133" s="757"/>
      <c r="K133" s="757"/>
      <c r="L133" s="757"/>
      <c r="M133" s="757"/>
      <c r="N133" s="757"/>
      <c r="O133" s="757"/>
      <c r="P133" s="757"/>
      <c r="Q133" s="757"/>
      <c r="R133" s="757"/>
      <c r="S133" s="757"/>
      <c r="T133" s="757"/>
      <c r="U133" s="757"/>
      <c r="V133" s="757"/>
      <c r="W133" s="757"/>
      <c r="X133" s="757"/>
      <c r="Y133" s="757"/>
      <c r="Z133" s="758" t="s">
        <v>412</v>
      </c>
      <c r="AA133" s="758" t="s">
        <v>413</v>
      </c>
    </row>
    <row r="134" spans="1:27" s="187" customFormat="1" ht="38.25">
      <c r="A134" s="749"/>
      <c r="B134" s="751"/>
      <c r="C134" s="473" t="s">
        <v>416</v>
      </c>
      <c r="D134" s="473" t="s">
        <v>856</v>
      </c>
      <c r="E134" s="473" t="s">
        <v>1327</v>
      </c>
      <c r="F134" s="473" t="s">
        <v>868</v>
      </c>
      <c r="G134" s="473" t="s">
        <v>2156</v>
      </c>
      <c r="H134" s="756"/>
      <c r="I134" s="473" t="s">
        <v>417</v>
      </c>
      <c r="J134" s="473" t="s">
        <v>418</v>
      </c>
      <c r="K134" s="473" t="s">
        <v>419</v>
      </c>
      <c r="L134" s="473" t="s">
        <v>420</v>
      </c>
      <c r="M134" s="473" t="s">
        <v>421</v>
      </c>
      <c r="N134" s="473" t="s">
        <v>869</v>
      </c>
      <c r="O134" s="473" t="s">
        <v>870</v>
      </c>
      <c r="P134" s="473" t="s">
        <v>871</v>
      </c>
      <c r="Q134" s="473" t="s">
        <v>872</v>
      </c>
      <c r="R134" s="473" t="s">
        <v>923</v>
      </c>
      <c r="S134" s="473" t="s">
        <v>1328</v>
      </c>
      <c r="T134" s="473" t="s">
        <v>1329</v>
      </c>
      <c r="U134" s="473" t="s">
        <v>1330</v>
      </c>
      <c r="V134" s="473" t="s">
        <v>1331</v>
      </c>
      <c r="W134" s="473" t="s">
        <v>1332</v>
      </c>
      <c r="X134" s="473" t="s">
        <v>873</v>
      </c>
      <c r="Y134" s="473" t="s">
        <v>2728</v>
      </c>
      <c r="Z134" s="759"/>
      <c r="AA134" s="760"/>
    </row>
    <row r="135" spans="1:27" s="187" customFormat="1" ht="30" customHeight="1">
      <c r="A135" s="197">
        <v>1</v>
      </c>
      <c r="B135" s="205" t="s">
        <v>217</v>
      </c>
      <c r="C135" s="197">
        <v>0</v>
      </c>
      <c r="D135" s="197">
        <v>0</v>
      </c>
      <c r="E135" s="197">
        <v>0</v>
      </c>
      <c r="F135" s="197">
        <v>0</v>
      </c>
      <c r="G135" s="197">
        <v>0</v>
      </c>
      <c r="H135" s="199">
        <f t="shared" ref="H135:H143" si="30">SUM(C135:G135)</f>
        <v>0</v>
      </c>
      <c r="I135" s="197">
        <v>0</v>
      </c>
      <c r="J135" s="197">
        <v>0</v>
      </c>
      <c r="K135" s="197">
        <v>0</v>
      </c>
      <c r="L135" s="197">
        <v>0</v>
      </c>
      <c r="M135" s="197">
        <v>0</v>
      </c>
      <c r="N135" s="197">
        <v>0</v>
      </c>
      <c r="O135" s="197">
        <v>0</v>
      </c>
      <c r="P135" s="197">
        <v>0</v>
      </c>
      <c r="Q135" s="197">
        <v>0</v>
      </c>
      <c r="R135" s="197">
        <v>0</v>
      </c>
      <c r="S135" s="197">
        <v>0</v>
      </c>
      <c r="T135" s="197">
        <v>0</v>
      </c>
      <c r="U135" s="197">
        <v>0</v>
      </c>
      <c r="V135" s="197">
        <v>0</v>
      </c>
      <c r="W135" s="197">
        <v>0</v>
      </c>
      <c r="X135" s="197">
        <v>0</v>
      </c>
      <c r="Y135" s="197">
        <v>6</v>
      </c>
      <c r="Z135" s="199">
        <f t="shared" ref="Z135:Z143" si="31">SUM(I135:Y135)</f>
        <v>6</v>
      </c>
      <c r="AA135" s="199">
        <f t="shared" ref="AA135:AA143" si="32">SUM(H135,Z135)</f>
        <v>6</v>
      </c>
    </row>
    <row r="136" spans="1:27" s="187" customFormat="1" ht="30" customHeight="1">
      <c r="A136" s="197">
        <v>2</v>
      </c>
      <c r="B136" s="198" t="s">
        <v>215</v>
      </c>
      <c r="C136" s="197">
        <v>0</v>
      </c>
      <c r="D136" s="197">
        <v>0</v>
      </c>
      <c r="E136" s="197">
        <v>0</v>
      </c>
      <c r="F136" s="197">
        <v>0</v>
      </c>
      <c r="G136" s="197">
        <v>0</v>
      </c>
      <c r="H136" s="199">
        <f t="shared" si="30"/>
        <v>0</v>
      </c>
      <c r="I136" s="197">
        <v>0</v>
      </c>
      <c r="J136" s="197">
        <v>0</v>
      </c>
      <c r="K136" s="197">
        <v>0</v>
      </c>
      <c r="L136" s="197">
        <v>0</v>
      </c>
      <c r="M136" s="197">
        <v>0</v>
      </c>
      <c r="N136" s="197">
        <v>0</v>
      </c>
      <c r="O136" s="197">
        <v>0</v>
      </c>
      <c r="P136" s="197">
        <v>0</v>
      </c>
      <c r="Q136" s="197">
        <v>0</v>
      </c>
      <c r="R136" s="197">
        <v>0</v>
      </c>
      <c r="S136" s="197">
        <v>0</v>
      </c>
      <c r="T136" s="197">
        <v>0</v>
      </c>
      <c r="U136" s="197">
        <v>0</v>
      </c>
      <c r="V136" s="197">
        <v>0</v>
      </c>
      <c r="W136" s="197">
        <v>0</v>
      </c>
      <c r="X136" s="197">
        <v>0</v>
      </c>
      <c r="Y136" s="197"/>
      <c r="Z136" s="199">
        <f t="shared" si="31"/>
        <v>0</v>
      </c>
      <c r="AA136" s="199">
        <f t="shared" si="32"/>
        <v>0</v>
      </c>
    </row>
    <row r="137" spans="1:27" s="187" customFormat="1" ht="30" customHeight="1">
      <c r="A137" s="197">
        <v>3</v>
      </c>
      <c r="B137" s="205" t="s">
        <v>218</v>
      </c>
      <c r="C137" s="204">
        <v>0</v>
      </c>
      <c r="D137" s="204">
        <v>0</v>
      </c>
      <c r="E137" s="204">
        <v>0</v>
      </c>
      <c r="F137" s="204">
        <v>0</v>
      </c>
      <c r="G137" s="204">
        <v>0</v>
      </c>
      <c r="H137" s="199">
        <f t="shared" si="30"/>
        <v>0</v>
      </c>
      <c r="I137" s="204">
        <v>0</v>
      </c>
      <c r="J137" s="204">
        <v>0</v>
      </c>
      <c r="K137" s="204">
        <v>0</v>
      </c>
      <c r="L137" s="204">
        <v>0</v>
      </c>
      <c r="M137" s="204">
        <v>0</v>
      </c>
      <c r="N137" s="204">
        <v>0</v>
      </c>
      <c r="O137" s="204">
        <v>0</v>
      </c>
      <c r="P137" s="204">
        <v>1</v>
      </c>
      <c r="Q137" s="197">
        <v>0</v>
      </c>
      <c r="R137" s="204">
        <v>0</v>
      </c>
      <c r="S137" s="204">
        <v>0</v>
      </c>
      <c r="T137" s="204">
        <v>0</v>
      </c>
      <c r="U137" s="204">
        <v>0</v>
      </c>
      <c r="V137" s="204">
        <v>0</v>
      </c>
      <c r="W137" s="204">
        <v>0</v>
      </c>
      <c r="X137" s="197">
        <v>0</v>
      </c>
      <c r="Y137" s="204">
        <v>6</v>
      </c>
      <c r="Z137" s="199">
        <f t="shared" si="31"/>
        <v>7</v>
      </c>
      <c r="AA137" s="199">
        <f t="shared" si="32"/>
        <v>7</v>
      </c>
    </row>
    <row r="138" spans="1:27" s="187" customFormat="1" ht="30" customHeight="1">
      <c r="A138" s="197">
        <v>4</v>
      </c>
      <c r="B138" s="198" t="s">
        <v>317</v>
      </c>
      <c r="C138" s="197">
        <v>0</v>
      </c>
      <c r="D138" s="197">
        <v>1</v>
      </c>
      <c r="E138" s="204">
        <v>7</v>
      </c>
      <c r="F138" s="204">
        <v>0</v>
      </c>
      <c r="G138" s="204">
        <v>0</v>
      </c>
      <c r="H138" s="199">
        <f t="shared" si="30"/>
        <v>8</v>
      </c>
      <c r="I138" s="197">
        <v>0</v>
      </c>
      <c r="J138" s="197"/>
      <c r="K138" s="197">
        <v>0</v>
      </c>
      <c r="L138" s="197">
        <v>0</v>
      </c>
      <c r="M138" s="197">
        <v>0</v>
      </c>
      <c r="N138" s="197">
        <v>0</v>
      </c>
      <c r="O138" s="197">
        <v>0</v>
      </c>
      <c r="P138" s="197">
        <v>0</v>
      </c>
      <c r="Q138" s="197">
        <v>0</v>
      </c>
      <c r="R138" s="197">
        <v>0</v>
      </c>
      <c r="S138" s="197">
        <v>2</v>
      </c>
      <c r="T138" s="197">
        <v>0</v>
      </c>
      <c r="U138" s="197">
        <v>0</v>
      </c>
      <c r="V138" s="197">
        <v>0</v>
      </c>
      <c r="W138" s="197">
        <v>0</v>
      </c>
      <c r="X138" s="197">
        <v>0</v>
      </c>
      <c r="Y138" s="197">
        <v>5</v>
      </c>
      <c r="Z138" s="199">
        <f t="shared" si="31"/>
        <v>7</v>
      </c>
      <c r="AA138" s="199">
        <f t="shared" si="32"/>
        <v>15</v>
      </c>
    </row>
    <row r="139" spans="1:27" s="187" customFormat="1" ht="30" customHeight="1">
      <c r="A139" s="197">
        <v>5</v>
      </c>
      <c r="B139" s="198" t="s">
        <v>318</v>
      </c>
      <c r="C139" s="197">
        <v>0</v>
      </c>
      <c r="D139" s="197">
        <v>0</v>
      </c>
      <c r="E139" s="197">
        <v>0</v>
      </c>
      <c r="F139" s="197">
        <v>0</v>
      </c>
      <c r="G139" s="197">
        <v>0</v>
      </c>
      <c r="H139" s="199">
        <f t="shared" si="30"/>
        <v>0</v>
      </c>
      <c r="I139" s="197">
        <v>0</v>
      </c>
      <c r="J139" s="197">
        <v>0</v>
      </c>
      <c r="K139" s="197">
        <v>0</v>
      </c>
      <c r="L139" s="197">
        <v>0</v>
      </c>
      <c r="M139" s="197">
        <v>0</v>
      </c>
      <c r="N139" s="197">
        <v>0</v>
      </c>
      <c r="O139" s="197">
        <v>0</v>
      </c>
      <c r="P139" s="197">
        <v>0</v>
      </c>
      <c r="Q139" s="197">
        <v>0</v>
      </c>
      <c r="R139" s="197">
        <v>0</v>
      </c>
      <c r="S139" s="197">
        <v>0</v>
      </c>
      <c r="T139" s="197">
        <v>0</v>
      </c>
      <c r="U139" s="197">
        <v>0</v>
      </c>
      <c r="V139" s="197">
        <v>0</v>
      </c>
      <c r="W139" s="197">
        <v>0</v>
      </c>
      <c r="X139" s="197">
        <v>0</v>
      </c>
      <c r="Y139" s="197">
        <v>0</v>
      </c>
      <c r="Z139" s="199">
        <f t="shared" si="31"/>
        <v>0</v>
      </c>
      <c r="AA139" s="199">
        <f t="shared" si="32"/>
        <v>0</v>
      </c>
    </row>
    <row r="140" spans="1:27" s="187" customFormat="1" ht="30" customHeight="1">
      <c r="A140" s="197">
        <v>6</v>
      </c>
      <c r="B140" s="205" t="s">
        <v>228</v>
      </c>
      <c r="C140" s="197">
        <v>0</v>
      </c>
      <c r="D140" s="197">
        <v>0</v>
      </c>
      <c r="E140" s="204">
        <v>3</v>
      </c>
      <c r="F140" s="204">
        <v>0</v>
      </c>
      <c r="G140" s="204">
        <v>0</v>
      </c>
      <c r="H140" s="199">
        <f t="shared" si="30"/>
        <v>3</v>
      </c>
      <c r="I140" s="197">
        <v>0</v>
      </c>
      <c r="J140" s="197">
        <v>0</v>
      </c>
      <c r="K140" s="197">
        <v>0</v>
      </c>
      <c r="L140" s="197">
        <v>0</v>
      </c>
      <c r="M140" s="197">
        <v>0</v>
      </c>
      <c r="N140" s="197">
        <v>0</v>
      </c>
      <c r="O140" s="197">
        <v>0</v>
      </c>
      <c r="P140" s="197">
        <v>0</v>
      </c>
      <c r="Q140" s="197">
        <v>0</v>
      </c>
      <c r="R140" s="197">
        <v>0</v>
      </c>
      <c r="S140" s="197">
        <v>0</v>
      </c>
      <c r="T140" s="197">
        <v>0</v>
      </c>
      <c r="U140" s="197">
        <v>0</v>
      </c>
      <c r="V140" s="197">
        <v>0</v>
      </c>
      <c r="W140" s="197">
        <v>0</v>
      </c>
      <c r="X140" s="197">
        <v>0</v>
      </c>
      <c r="Y140" s="197">
        <v>6</v>
      </c>
      <c r="Z140" s="199">
        <f t="shared" si="31"/>
        <v>6</v>
      </c>
      <c r="AA140" s="199">
        <f t="shared" si="32"/>
        <v>9</v>
      </c>
    </row>
    <row r="141" spans="1:27" s="187" customFormat="1" ht="30" customHeight="1">
      <c r="A141" s="197">
        <v>7</v>
      </c>
      <c r="B141" s="198" t="s">
        <v>414</v>
      </c>
      <c r="C141" s="197">
        <v>0</v>
      </c>
      <c r="D141" s="197">
        <v>0</v>
      </c>
      <c r="E141" s="204">
        <v>0</v>
      </c>
      <c r="F141" s="204">
        <v>0</v>
      </c>
      <c r="G141" s="204">
        <v>0</v>
      </c>
      <c r="H141" s="199">
        <f t="shared" si="30"/>
        <v>0</v>
      </c>
      <c r="I141" s="197">
        <v>0</v>
      </c>
      <c r="J141" s="197">
        <v>0</v>
      </c>
      <c r="K141" s="197">
        <v>0</v>
      </c>
      <c r="L141" s="197">
        <v>0</v>
      </c>
      <c r="M141" s="197">
        <v>0</v>
      </c>
      <c r="N141" s="197">
        <v>0</v>
      </c>
      <c r="O141" s="197">
        <v>0</v>
      </c>
      <c r="P141" s="197">
        <v>0</v>
      </c>
      <c r="Q141" s="197">
        <v>0</v>
      </c>
      <c r="R141" s="197">
        <v>0</v>
      </c>
      <c r="S141" s="197">
        <v>0</v>
      </c>
      <c r="T141" s="197">
        <v>0</v>
      </c>
      <c r="U141" s="197">
        <v>0</v>
      </c>
      <c r="V141" s="197">
        <v>0</v>
      </c>
      <c r="W141" s="197">
        <v>0</v>
      </c>
      <c r="X141" s="197">
        <v>0</v>
      </c>
      <c r="Y141" s="197">
        <v>16</v>
      </c>
      <c r="Z141" s="199">
        <f t="shared" si="31"/>
        <v>16</v>
      </c>
      <c r="AA141" s="199">
        <f t="shared" si="32"/>
        <v>16</v>
      </c>
    </row>
    <row r="142" spans="1:27" s="187" customFormat="1" ht="30" customHeight="1">
      <c r="A142" s="197">
        <v>8</v>
      </c>
      <c r="B142" s="198" t="s">
        <v>219</v>
      </c>
      <c r="C142" s="197">
        <v>4</v>
      </c>
      <c r="D142" s="197">
        <v>0</v>
      </c>
      <c r="E142" s="204">
        <v>0</v>
      </c>
      <c r="F142" s="204">
        <v>0</v>
      </c>
      <c r="G142" s="204">
        <v>0</v>
      </c>
      <c r="H142" s="199">
        <f t="shared" si="30"/>
        <v>4</v>
      </c>
      <c r="I142" s="197">
        <v>0</v>
      </c>
      <c r="J142" s="197">
        <v>4</v>
      </c>
      <c r="K142" s="197">
        <v>0</v>
      </c>
      <c r="L142" s="197">
        <v>0</v>
      </c>
      <c r="M142" s="197">
        <v>0</v>
      </c>
      <c r="N142" s="197">
        <v>0</v>
      </c>
      <c r="O142" s="197">
        <v>0</v>
      </c>
      <c r="P142" s="197">
        <v>0</v>
      </c>
      <c r="Q142" s="197">
        <v>0</v>
      </c>
      <c r="R142" s="197">
        <v>0</v>
      </c>
      <c r="S142" s="197">
        <v>0</v>
      </c>
      <c r="T142" s="197">
        <v>0</v>
      </c>
      <c r="U142" s="197">
        <v>0</v>
      </c>
      <c r="V142" s="197">
        <v>0</v>
      </c>
      <c r="W142" s="197">
        <v>0</v>
      </c>
      <c r="X142" s="197">
        <v>0</v>
      </c>
      <c r="Y142" s="197">
        <v>0</v>
      </c>
      <c r="Z142" s="199">
        <f t="shared" si="31"/>
        <v>4</v>
      </c>
      <c r="AA142" s="199">
        <f t="shared" si="32"/>
        <v>8</v>
      </c>
    </row>
    <row r="143" spans="1:27" s="187" customFormat="1" ht="30" customHeight="1">
      <c r="A143" s="197">
        <v>9</v>
      </c>
      <c r="B143" s="198" t="s">
        <v>311</v>
      </c>
      <c r="C143" s="197">
        <v>0</v>
      </c>
      <c r="D143" s="197">
        <v>0</v>
      </c>
      <c r="E143" s="204">
        <v>0</v>
      </c>
      <c r="F143" s="204">
        <v>0</v>
      </c>
      <c r="G143" s="204">
        <v>0</v>
      </c>
      <c r="H143" s="199">
        <f t="shared" si="30"/>
        <v>0</v>
      </c>
      <c r="I143" s="197">
        <v>0</v>
      </c>
      <c r="J143" s="197">
        <v>1</v>
      </c>
      <c r="K143" s="197">
        <v>0</v>
      </c>
      <c r="L143" s="197">
        <v>0</v>
      </c>
      <c r="M143" s="197">
        <v>0</v>
      </c>
      <c r="N143" s="197">
        <v>0</v>
      </c>
      <c r="O143" s="197">
        <v>0</v>
      </c>
      <c r="P143" s="197">
        <v>0</v>
      </c>
      <c r="Q143" s="197">
        <v>0</v>
      </c>
      <c r="R143" s="197">
        <v>0</v>
      </c>
      <c r="S143" s="197">
        <v>0</v>
      </c>
      <c r="T143" s="197">
        <v>0</v>
      </c>
      <c r="U143" s="197">
        <v>0</v>
      </c>
      <c r="V143" s="197">
        <v>0</v>
      </c>
      <c r="W143" s="197">
        <v>0</v>
      </c>
      <c r="X143" s="197">
        <v>0</v>
      </c>
      <c r="Y143" s="197">
        <v>0</v>
      </c>
      <c r="Z143" s="199">
        <f t="shared" si="31"/>
        <v>1</v>
      </c>
      <c r="AA143" s="199">
        <f t="shared" si="32"/>
        <v>1</v>
      </c>
    </row>
    <row r="144" spans="1:27" s="187" customFormat="1" ht="30" customHeight="1">
      <c r="A144" s="174"/>
      <c r="B144" s="200" t="s">
        <v>319</v>
      </c>
      <c r="C144" s="199">
        <f t="shared" ref="C144:I144" si="33">SUM(C135:C143)</f>
        <v>4</v>
      </c>
      <c r="D144" s="199">
        <f t="shared" si="33"/>
        <v>1</v>
      </c>
      <c r="E144" s="199">
        <f t="shared" si="33"/>
        <v>10</v>
      </c>
      <c r="F144" s="199">
        <f t="shared" si="33"/>
        <v>0</v>
      </c>
      <c r="G144" s="199">
        <f t="shared" si="33"/>
        <v>0</v>
      </c>
      <c r="H144" s="199">
        <f t="shared" si="33"/>
        <v>15</v>
      </c>
      <c r="I144" s="199">
        <f t="shared" si="33"/>
        <v>0</v>
      </c>
      <c r="J144" s="199">
        <f t="shared" ref="J144:Y144" si="34">SUM(J135:J143)</f>
        <v>5</v>
      </c>
      <c r="K144" s="199">
        <f t="shared" si="34"/>
        <v>0</v>
      </c>
      <c r="L144" s="199">
        <f t="shared" si="34"/>
        <v>0</v>
      </c>
      <c r="M144" s="199">
        <f t="shared" si="34"/>
        <v>0</v>
      </c>
      <c r="N144" s="199">
        <f t="shared" si="34"/>
        <v>0</v>
      </c>
      <c r="O144" s="199">
        <f t="shared" si="34"/>
        <v>0</v>
      </c>
      <c r="P144" s="199">
        <f t="shared" si="34"/>
        <v>1</v>
      </c>
      <c r="Q144" s="199">
        <f t="shared" si="34"/>
        <v>0</v>
      </c>
      <c r="R144" s="199">
        <f t="shared" si="34"/>
        <v>0</v>
      </c>
      <c r="S144" s="199">
        <f t="shared" si="34"/>
        <v>2</v>
      </c>
      <c r="T144" s="199">
        <f t="shared" si="34"/>
        <v>0</v>
      </c>
      <c r="U144" s="199">
        <f t="shared" si="34"/>
        <v>0</v>
      </c>
      <c r="V144" s="199">
        <f t="shared" si="34"/>
        <v>0</v>
      </c>
      <c r="W144" s="199">
        <f t="shared" si="34"/>
        <v>0</v>
      </c>
      <c r="X144" s="199">
        <f t="shared" si="34"/>
        <v>0</v>
      </c>
      <c r="Y144" s="199">
        <f t="shared" si="34"/>
        <v>39</v>
      </c>
      <c r="Z144" s="199">
        <f>SUM(Z135:Z143)</f>
        <v>47</v>
      </c>
      <c r="AA144" s="199">
        <f>SUM(AA135:AA143)</f>
        <v>62</v>
      </c>
    </row>
    <row r="145" spans="1:27" s="51" customFormat="1" ht="18" customHeight="1">
      <c r="B145" s="180"/>
      <c r="C145" s="180"/>
      <c r="D145" s="180"/>
      <c r="E145" s="180"/>
      <c r="F145" s="180"/>
      <c r="G145" s="180"/>
      <c r="H145" s="180"/>
      <c r="I145" s="180"/>
      <c r="J145" s="180"/>
      <c r="K145" s="180"/>
      <c r="L145" s="180"/>
      <c r="M145" s="180"/>
      <c r="N145" s="180"/>
      <c r="O145" s="180"/>
      <c r="P145" s="180"/>
      <c r="Q145" s="180"/>
      <c r="R145" s="180"/>
      <c r="S145" s="180"/>
      <c r="T145" s="180"/>
      <c r="U145" s="180"/>
      <c r="V145" s="180"/>
      <c r="W145" s="180"/>
      <c r="X145" s="180"/>
      <c r="Y145" s="180"/>
    </row>
    <row r="146" spans="1:27" s="51" customFormat="1" ht="18" customHeight="1">
      <c r="B146" s="180">
        <f>6+9+7+16+8+15+1</f>
        <v>62</v>
      </c>
      <c r="C146" s="180"/>
      <c r="D146" s="180"/>
      <c r="E146" s="180"/>
      <c r="F146" s="180"/>
      <c r="G146" s="180"/>
      <c r="H146" s="180"/>
      <c r="I146" s="180"/>
      <c r="J146" s="180"/>
      <c r="K146" s="180"/>
      <c r="L146" s="180"/>
      <c r="M146" s="180"/>
      <c r="N146" s="180"/>
      <c r="O146" s="180"/>
      <c r="P146" s="180"/>
      <c r="Q146" s="180"/>
      <c r="R146" s="180"/>
      <c r="S146" s="180"/>
      <c r="T146" s="180"/>
      <c r="U146" s="180"/>
      <c r="V146" s="180"/>
      <c r="W146" s="180"/>
      <c r="X146" s="180"/>
      <c r="Y146" s="180"/>
    </row>
    <row r="147" spans="1:27" s="51" customFormat="1" ht="18" customHeight="1">
      <c r="B147" s="180"/>
      <c r="C147" s="180"/>
      <c r="D147" s="180"/>
      <c r="E147" s="180"/>
      <c r="F147" s="180"/>
      <c r="G147" s="180"/>
      <c r="H147" s="180"/>
      <c r="I147" s="180"/>
      <c r="J147" s="180"/>
      <c r="K147" s="180"/>
      <c r="L147" s="180"/>
      <c r="M147" s="180"/>
      <c r="N147" s="180"/>
      <c r="O147" s="180"/>
      <c r="P147" s="180"/>
      <c r="Q147" s="180"/>
      <c r="R147" s="180"/>
      <c r="S147" s="180"/>
      <c r="T147" s="180"/>
      <c r="U147" s="180"/>
      <c r="V147" s="180"/>
      <c r="W147" s="180"/>
      <c r="X147" s="180"/>
      <c r="Y147" s="180"/>
    </row>
    <row r="148" spans="1:27" s="51" customFormat="1" ht="18" customHeight="1">
      <c r="B148" s="180"/>
      <c r="C148" s="180"/>
      <c r="D148" s="180"/>
      <c r="E148" s="180"/>
      <c r="F148" s="180"/>
      <c r="G148" s="180"/>
      <c r="H148" s="180"/>
      <c r="I148" s="180"/>
      <c r="J148" s="180"/>
      <c r="K148" s="180"/>
      <c r="L148" s="180"/>
      <c r="M148" s="180"/>
      <c r="N148" s="180"/>
      <c r="O148" s="180"/>
      <c r="P148" s="180"/>
      <c r="Q148" s="180"/>
      <c r="R148" s="180"/>
      <c r="S148" s="180"/>
      <c r="T148" s="180"/>
      <c r="U148" s="180"/>
      <c r="V148" s="180"/>
      <c r="W148" s="180"/>
      <c r="X148" s="180"/>
      <c r="Y148" s="180"/>
    </row>
    <row r="149" spans="1:27" s="187" customFormat="1" ht="30" customHeight="1">
      <c r="A149" s="748" t="s">
        <v>316</v>
      </c>
      <c r="B149" s="748"/>
      <c r="C149" s="748"/>
      <c r="D149" s="748"/>
      <c r="E149" s="748"/>
      <c r="F149" s="748"/>
      <c r="G149" s="748"/>
      <c r="H149" s="748"/>
      <c r="I149" s="748"/>
      <c r="J149" s="748"/>
      <c r="K149" s="748"/>
      <c r="L149" s="748"/>
      <c r="M149" s="748"/>
      <c r="N149" s="748"/>
      <c r="O149" s="748"/>
      <c r="P149" s="748"/>
      <c r="Q149" s="748"/>
      <c r="R149" s="748"/>
      <c r="S149" s="748"/>
      <c r="T149" s="748"/>
      <c r="U149" s="748"/>
      <c r="V149" s="748"/>
      <c r="W149" s="748"/>
      <c r="X149" s="748"/>
      <c r="Y149" s="748"/>
      <c r="Z149" s="748"/>
      <c r="AA149" s="748"/>
    </row>
    <row r="150" spans="1:27" s="187" customFormat="1" ht="24.95" customHeight="1">
      <c r="A150" s="748" t="s">
        <v>1777</v>
      </c>
      <c r="B150" s="748"/>
      <c r="C150" s="748"/>
      <c r="D150" s="748"/>
      <c r="E150" s="748"/>
      <c r="F150" s="748"/>
      <c r="G150" s="748"/>
      <c r="H150" s="748"/>
      <c r="I150" s="748"/>
      <c r="J150" s="748"/>
      <c r="K150" s="748"/>
      <c r="L150" s="748"/>
      <c r="M150" s="748"/>
      <c r="N150" s="748"/>
      <c r="O150" s="748"/>
      <c r="P150" s="748"/>
      <c r="Q150" s="748"/>
      <c r="R150" s="748"/>
      <c r="S150" s="748"/>
      <c r="T150" s="748"/>
      <c r="U150" s="748"/>
      <c r="V150" s="748"/>
      <c r="W150" s="748"/>
      <c r="X150" s="748"/>
      <c r="Y150" s="748"/>
      <c r="Z150" s="748"/>
      <c r="AA150" s="748"/>
    </row>
    <row r="151" spans="1:27" s="187" customFormat="1" ht="15">
      <c r="A151" s="88"/>
      <c r="B151" s="190"/>
      <c r="C151" s="190"/>
      <c r="D151" s="190"/>
      <c r="E151" s="190"/>
      <c r="F151" s="190"/>
      <c r="G151" s="190"/>
      <c r="H151" s="190"/>
      <c r="I151" s="190"/>
      <c r="J151" s="190"/>
      <c r="K151" s="190"/>
      <c r="L151" s="190"/>
      <c r="M151" s="190"/>
      <c r="N151" s="190"/>
      <c r="O151" s="190"/>
      <c r="P151" s="190"/>
      <c r="Q151" s="190"/>
      <c r="R151" s="190"/>
      <c r="S151" s="190"/>
      <c r="T151" s="190"/>
      <c r="U151" s="190"/>
      <c r="V151" s="190"/>
      <c r="W151" s="190"/>
      <c r="X151" s="190"/>
      <c r="Y151" s="190"/>
      <c r="Z151" s="88"/>
      <c r="AA151" s="88"/>
    </row>
    <row r="152" spans="1:27" s="187" customFormat="1" ht="30" customHeight="1">
      <c r="A152" s="749" t="s">
        <v>213</v>
      </c>
      <c r="B152" s="750" t="s">
        <v>188</v>
      </c>
      <c r="C152" s="752" t="s">
        <v>189</v>
      </c>
      <c r="D152" s="753"/>
      <c r="E152" s="753"/>
      <c r="F152" s="753"/>
      <c r="G152" s="754"/>
      <c r="H152" s="755" t="s">
        <v>411</v>
      </c>
      <c r="I152" s="757" t="s">
        <v>190</v>
      </c>
      <c r="J152" s="757"/>
      <c r="K152" s="757"/>
      <c r="L152" s="757"/>
      <c r="M152" s="757"/>
      <c r="N152" s="757"/>
      <c r="O152" s="757"/>
      <c r="P152" s="757"/>
      <c r="Q152" s="757"/>
      <c r="R152" s="757"/>
      <c r="S152" s="757"/>
      <c r="T152" s="757"/>
      <c r="U152" s="757"/>
      <c r="V152" s="757"/>
      <c r="W152" s="757"/>
      <c r="X152" s="757"/>
      <c r="Y152" s="757"/>
      <c r="Z152" s="758" t="s">
        <v>412</v>
      </c>
      <c r="AA152" s="758" t="s">
        <v>413</v>
      </c>
    </row>
    <row r="153" spans="1:27" s="187" customFormat="1" ht="30" customHeight="1">
      <c r="A153" s="749"/>
      <c r="B153" s="751"/>
      <c r="C153" s="439" t="s">
        <v>416</v>
      </c>
      <c r="D153" s="439" t="s">
        <v>856</v>
      </c>
      <c r="E153" s="439" t="s">
        <v>1327</v>
      </c>
      <c r="F153" s="410" t="s">
        <v>868</v>
      </c>
      <c r="G153" s="410" t="s">
        <v>2156</v>
      </c>
      <c r="H153" s="756"/>
      <c r="I153" s="410" t="s">
        <v>417</v>
      </c>
      <c r="J153" s="410" t="s">
        <v>418</v>
      </c>
      <c r="K153" s="410" t="s">
        <v>419</v>
      </c>
      <c r="L153" s="410" t="s">
        <v>420</v>
      </c>
      <c r="M153" s="410" t="s">
        <v>421</v>
      </c>
      <c r="N153" s="410" t="s">
        <v>869</v>
      </c>
      <c r="O153" s="410" t="s">
        <v>870</v>
      </c>
      <c r="P153" s="410" t="s">
        <v>871</v>
      </c>
      <c r="Q153" s="410" t="s">
        <v>872</v>
      </c>
      <c r="R153" s="410" t="s">
        <v>923</v>
      </c>
      <c r="S153" s="410" t="s">
        <v>1328</v>
      </c>
      <c r="T153" s="410" t="s">
        <v>1329</v>
      </c>
      <c r="U153" s="410" t="s">
        <v>1330</v>
      </c>
      <c r="V153" s="410" t="s">
        <v>1331</v>
      </c>
      <c r="W153" s="410" t="s">
        <v>1332</v>
      </c>
      <c r="X153" s="410" t="s">
        <v>873</v>
      </c>
      <c r="Y153" s="410" t="s">
        <v>954</v>
      </c>
      <c r="Z153" s="759"/>
      <c r="AA153" s="760"/>
    </row>
    <row r="154" spans="1:27" s="187" customFormat="1" ht="30" customHeight="1">
      <c r="A154" s="197">
        <v>1</v>
      </c>
      <c r="B154" s="205" t="s">
        <v>217</v>
      </c>
      <c r="C154" s="197">
        <v>0</v>
      </c>
      <c r="D154" s="197">
        <v>1</v>
      </c>
      <c r="E154" s="197">
        <v>2</v>
      </c>
      <c r="F154" s="197">
        <v>0</v>
      </c>
      <c r="G154" s="197">
        <v>0</v>
      </c>
      <c r="H154" s="199">
        <f t="shared" ref="H154:H162" si="35">SUM(C154:G154)</f>
        <v>3</v>
      </c>
      <c r="I154" s="197">
        <v>0</v>
      </c>
      <c r="J154" s="197">
        <v>0</v>
      </c>
      <c r="K154" s="197">
        <v>0</v>
      </c>
      <c r="L154" s="197">
        <v>0</v>
      </c>
      <c r="M154" s="197">
        <v>0</v>
      </c>
      <c r="N154" s="197">
        <v>0</v>
      </c>
      <c r="O154" s="197">
        <v>0</v>
      </c>
      <c r="P154" s="197">
        <v>0</v>
      </c>
      <c r="Q154" s="197">
        <v>0</v>
      </c>
      <c r="R154" s="197">
        <v>0</v>
      </c>
      <c r="S154" s="197">
        <v>1</v>
      </c>
      <c r="T154" s="197">
        <v>0</v>
      </c>
      <c r="U154" s="197">
        <v>0</v>
      </c>
      <c r="V154" s="197">
        <v>0</v>
      </c>
      <c r="W154" s="197">
        <v>0</v>
      </c>
      <c r="X154" s="197">
        <v>0</v>
      </c>
      <c r="Y154" s="197">
        <v>0</v>
      </c>
      <c r="Z154" s="199">
        <f t="shared" ref="Z154:Z162" si="36">SUM(I154:Y154)</f>
        <v>1</v>
      </c>
      <c r="AA154" s="199">
        <f t="shared" ref="AA154:AA162" si="37">SUM(H154,Z154)</f>
        <v>4</v>
      </c>
    </row>
    <row r="155" spans="1:27" s="187" customFormat="1" ht="30" customHeight="1">
      <c r="A155" s="197">
        <v>2</v>
      </c>
      <c r="B155" s="198" t="s">
        <v>215</v>
      </c>
      <c r="C155" s="197">
        <v>4</v>
      </c>
      <c r="D155" s="197">
        <v>4</v>
      </c>
      <c r="E155" s="197">
        <v>0</v>
      </c>
      <c r="F155" s="197">
        <v>0</v>
      </c>
      <c r="G155" s="197">
        <v>0</v>
      </c>
      <c r="H155" s="199">
        <f t="shared" si="35"/>
        <v>8</v>
      </c>
      <c r="I155" s="197">
        <v>0</v>
      </c>
      <c r="J155" s="197">
        <v>0</v>
      </c>
      <c r="K155" s="197">
        <v>4</v>
      </c>
      <c r="L155" s="197">
        <v>0</v>
      </c>
      <c r="M155" s="197">
        <v>0</v>
      </c>
      <c r="N155" s="197">
        <v>0</v>
      </c>
      <c r="O155" s="197">
        <v>0</v>
      </c>
      <c r="P155" s="197">
        <v>0</v>
      </c>
      <c r="Q155" s="197">
        <v>0</v>
      </c>
      <c r="R155" s="197">
        <v>0</v>
      </c>
      <c r="S155" s="197">
        <v>0</v>
      </c>
      <c r="T155" s="197">
        <v>0</v>
      </c>
      <c r="U155" s="197">
        <v>0</v>
      </c>
      <c r="V155" s="197">
        <v>0</v>
      </c>
      <c r="W155" s="197">
        <v>0</v>
      </c>
      <c r="X155" s="197">
        <v>0</v>
      </c>
      <c r="Y155" s="197">
        <v>0</v>
      </c>
      <c r="Z155" s="199">
        <f t="shared" si="36"/>
        <v>4</v>
      </c>
      <c r="AA155" s="199">
        <f t="shared" si="37"/>
        <v>12</v>
      </c>
    </row>
    <row r="156" spans="1:27" s="187" customFormat="1" ht="30" customHeight="1">
      <c r="A156" s="197">
        <v>3</v>
      </c>
      <c r="B156" s="205" t="s">
        <v>218</v>
      </c>
      <c r="C156" s="204">
        <v>0</v>
      </c>
      <c r="D156" s="204">
        <v>0</v>
      </c>
      <c r="E156" s="204">
        <v>2</v>
      </c>
      <c r="F156" s="204">
        <v>0</v>
      </c>
      <c r="G156" s="204">
        <v>0</v>
      </c>
      <c r="H156" s="199">
        <f t="shared" si="35"/>
        <v>2</v>
      </c>
      <c r="I156" s="204">
        <v>0</v>
      </c>
      <c r="J156" s="204">
        <v>0</v>
      </c>
      <c r="K156" s="204">
        <v>0</v>
      </c>
      <c r="L156" s="204">
        <v>0</v>
      </c>
      <c r="M156" s="204">
        <v>2</v>
      </c>
      <c r="N156" s="204">
        <v>0</v>
      </c>
      <c r="O156" s="204">
        <v>0</v>
      </c>
      <c r="P156" s="204">
        <v>0</v>
      </c>
      <c r="Q156" s="197">
        <v>0</v>
      </c>
      <c r="R156" s="204">
        <v>0</v>
      </c>
      <c r="S156" s="204">
        <f>2+4</f>
        <v>6</v>
      </c>
      <c r="T156" s="204">
        <v>0</v>
      </c>
      <c r="U156" s="204">
        <v>0</v>
      </c>
      <c r="V156" s="204">
        <v>0</v>
      </c>
      <c r="W156" s="204">
        <v>0</v>
      </c>
      <c r="X156" s="197">
        <v>0</v>
      </c>
      <c r="Y156" s="204">
        <v>0</v>
      </c>
      <c r="Z156" s="199">
        <f t="shared" si="36"/>
        <v>8</v>
      </c>
      <c r="AA156" s="199">
        <f t="shared" si="37"/>
        <v>10</v>
      </c>
    </row>
    <row r="157" spans="1:27" s="187" customFormat="1" ht="30" customHeight="1">
      <c r="A157" s="197">
        <v>4</v>
      </c>
      <c r="B157" s="198" t="s">
        <v>317</v>
      </c>
      <c r="C157" s="197">
        <v>12</v>
      </c>
      <c r="D157" s="197">
        <f>5+19</f>
        <v>24</v>
      </c>
      <c r="E157" s="204">
        <v>3</v>
      </c>
      <c r="F157" s="204">
        <v>0</v>
      </c>
      <c r="G157" s="204">
        <v>0</v>
      </c>
      <c r="H157" s="199">
        <f t="shared" si="35"/>
        <v>39</v>
      </c>
      <c r="I157" s="197">
        <v>0</v>
      </c>
      <c r="J157" s="197">
        <f>4+16</f>
        <v>20</v>
      </c>
      <c r="K157" s="197">
        <v>0</v>
      </c>
      <c r="L157" s="197">
        <v>0</v>
      </c>
      <c r="M157" s="197">
        <v>0</v>
      </c>
      <c r="N157" s="197">
        <v>0</v>
      </c>
      <c r="O157" s="197">
        <v>0</v>
      </c>
      <c r="P157" s="197">
        <v>0</v>
      </c>
      <c r="Q157" s="197">
        <v>0</v>
      </c>
      <c r="R157" s="197">
        <v>0</v>
      </c>
      <c r="S157" s="197">
        <v>0</v>
      </c>
      <c r="T157" s="197">
        <v>0</v>
      </c>
      <c r="U157" s="197">
        <v>0</v>
      </c>
      <c r="V157" s="197">
        <v>0</v>
      </c>
      <c r="W157" s="197">
        <v>0</v>
      </c>
      <c r="X157" s="197">
        <v>0</v>
      </c>
      <c r="Y157" s="197">
        <v>0</v>
      </c>
      <c r="Z157" s="199">
        <f t="shared" si="36"/>
        <v>20</v>
      </c>
      <c r="AA157" s="199">
        <f t="shared" si="37"/>
        <v>59</v>
      </c>
    </row>
    <row r="158" spans="1:27" s="187" customFormat="1" ht="30" customHeight="1">
      <c r="A158" s="197">
        <v>5</v>
      </c>
      <c r="B158" s="198" t="s">
        <v>318</v>
      </c>
      <c r="C158" s="197">
        <v>0</v>
      </c>
      <c r="D158" s="197">
        <v>1</v>
      </c>
      <c r="E158" s="197">
        <f>3+2</f>
        <v>5</v>
      </c>
      <c r="F158" s="197">
        <v>0</v>
      </c>
      <c r="G158" s="197">
        <v>0</v>
      </c>
      <c r="H158" s="199">
        <f t="shared" si="35"/>
        <v>6</v>
      </c>
      <c r="I158" s="197">
        <v>0</v>
      </c>
      <c r="J158" s="197">
        <v>0</v>
      </c>
      <c r="K158" s="197">
        <v>0</v>
      </c>
      <c r="L158" s="197">
        <v>0</v>
      </c>
      <c r="M158" s="197">
        <v>0</v>
      </c>
      <c r="N158" s="197">
        <v>0</v>
      </c>
      <c r="O158" s="197">
        <v>0</v>
      </c>
      <c r="P158" s="197">
        <v>0</v>
      </c>
      <c r="Q158" s="197">
        <v>0</v>
      </c>
      <c r="R158" s="197">
        <v>0</v>
      </c>
      <c r="S158" s="197">
        <v>0</v>
      </c>
      <c r="T158" s="197">
        <v>0</v>
      </c>
      <c r="U158" s="197">
        <v>0</v>
      </c>
      <c r="V158" s="197">
        <v>0</v>
      </c>
      <c r="W158" s="197">
        <v>0</v>
      </c>
      <c r="X158" s="197">
        <v>0</v>
      </c>
      <c r="Y158" s="197">
        <v>0</v>
      </c>
      <c r="Z158" s="199">
        <f t="shared" si="36"/>
        <v>0</v>
      </c>
      <c r="AA158" s="199">
        <f t="shared" si="37"/>
        <v>6</v>
      </c>
    </row>
    <row r="159" spans="1:27" s="187" customFormat="1" ht="30" customHeight="1">
      <c r="A159" s="197">
        <v>6</v>
      </c>
      <c r="B159" s="205" t="s">
        <v>228</v>
      </c>
      <c r="C159" s="197">
        <v>20</v>
      </c>
      <c r="D159" s="197">
        <f>8+2</f>
        <v>10</v>
      </c>
      <c r="E159" s="204">
        <v>8</v>
      </c>
      <c r="F159" s="204">
        <v>0</v>
      </c>
      <c r="G159" s="204">
        <v>0</v>
      </c>
      <c r="H159" s="199">
        <f t="shared" si="35"/>
        <v>38</v>
      </c>
      <c r="I159" s="197">
        <v>0</v>
      </c>
      <c r="J159" s="197">
        <v>0</v>
      </c>
      <c r="K159" s="197">
        <v>0</v>
      </c>
      <c r="L159" s="197">
        <v>0</v>
      </c>
      <c r="M159" s="197">
        <v>0</v>
      </c>
      <c r="N159" s="197">
        <v>0</v>
      </c>
      <c r="O159" s="197">
        <v>0</v>
      </c>
      <c r="P159" s="197">
        <v>0</v>
      </c>
      <c r="Q159" s="197">
        <v>0</v>
      </c>
      <c r="R159" s="197">
        <v>0</v>
      </c>
      <c r="S159" s="197">
        <v>0</v>
      </c>
      <c r="T159" s="197">
        <v>0</v>
      </c>
      <c r="U159" s="197">
        <v>0</v>
      </c>
      <c r="V159" s="197">
        <v>0</v>
      </c>
      <c r="W159" s="197">
        <v>0</v>
      </c>
      <c r="X159" s="197">
        <v>0</v>
      </c>
      <c r="Y159" s="197">
        <v>0</v>
      </c>
      <c r="Z159" s="199">
        <f t="shared" si="36"/>
        <v>0</v>
      </c>
      <c r="AA159" s="199">
        <f t="shared" si="37"/>
        <v>38</v>
      </c>
    </row>
    <row r="160" spans="1:27" s="187" customFormat="1" ht="30" customHeight="1">
      <c r="A160" s="197">
        <v>7</v>
      </c>
      <c r="B160" s="198" t="s">
        <v>414</v>
      </c>
      <c r="C160" s="197">
        <v>4</v>
      </c>
      <c r="D160" s="197">
        <v>0</v>
      </c>
      <c r="E160" s="204">
        <v>3</v>
      </c>
      <c r="F160" s="204">
        <v>0</v>
      </c>
      <c r="G160" s="204">
        <v>0</v>
      </c>
      <c r="H160" s="199">
        <f t="shared" si="35"/>
        <v>7</v>
      </c>
      <c r="I160" s="197">
        <v>0</v>
      </c>
      <c r="J160" s="197">
        <v>0</v>
      </c>
      <c r="K160" s="197">
        <v>0</v>
      </c>
      <c r="L160" s="197">
        <v>0</v>
      </c>
      <c r="M160" s="197">
        <v>0</v>
      </c>
      <c r="N160" s="197">
        <v>0</v>
      </c>
      <c r="O160" s="197">
        <v>0</v>
      </c>
      <c r="P160" s="197">
        <v>0</v>
      </c>
      <c r="Q160" s="197">
        <v>0</v>
      </c>
      <c r="R160" s="197">
        <v>0</v>
      </c>
      <c r="S160" s="197">
        <v>0</v>
      </c>
      <c r="T160" s="197">
        <v>0</v>
      </c>
      <c r="U160" s="197">
        <v>0</v>
      </c>
      <c r="V160" s="197">
        <v>0</v>
      </c>
      <c r="W160" s="197">
        <v>0</v>
      </c>
      <c r="X160" s="197">
        <v>0</v>
      </c>
      <c r="Y160" s="197">
        <v>0</v>
      </c>
      <c r="Z160" s="199">
        <f t="shared" si="36"/>
        <v>0</v>
      </c>
      <c r="AA160" s="199">
        <f t="shared" si="37"/>
        <v>7</v>
      </c>
    </row>
    <row r="161" spans="1:27" s="187" customFormat="1" ht="30" customHeight="1">
      <c r="A161" s="197">
        <v>8</v>
      </c>
      <c r="B161" s="198" t="s">
        <v>219</v>
      </c>
      <c r="C161" s="197">
        <v>8</v>
      </c>
      <c r="D161" s="197">
        <f>15+1+2</f>
        <v>18</v>
      </c>
      <c r="E161" s="204">
        <v>0</v>
      </c>
      <c r="F161" s="204">
        <v>0</v>
      </c>
      <c r="G161" s="204">
        <v>0</v>
      </c>
      <c r="H161" s="199">
        <f t="shared" si="35"/>
        <v>26</v>
      </c>
      <c r="I161" s="197">
        <v>0</v>
      </c>
      <c r="J161" s="197">
        <v>6</v>
      </c>
      <c r="K161" s="197">
        <v>0</v>
      </c>
      <c r="L161" s="197">
        <v>0</v>
      </c>
      <c r="M161" s="197">
        <v>0</v>
      </c>
      <c r="N161" s="197">
        <v>0</v>
      </c>
      <c r="O161" s="197">
        <v>0</v>
      </c>
      <c r="P161" s="197">
        <v>0</v>
      </c>
      <c r="Q161" s="197">
        <v>0</v>
      </c>
      <c r="R161" s="197">
        <v>0</v>
      </c>
      <c r="S161" s="197">
        <v>0</v>
      </c>
      <c r="T161" s="197">
        <v>0</v>
      </c>
      <c r="U161" s="197">
        <v>0</v>
      </c>
      <c r="V161" s="197">
        <v>0</v>
      </c>
      <c r="W161" s="197">
        <v>0</v>
      </c>
      <c r="X161" s="197">
        <v>0</v>
      </c>
      <c r="Y161" s="197">
        <v>0</v>
      </c>
      <c r="Z161" s="199">
        <f t="shared" si="36"/>
        <v>6</v>
      </c>
      <c r="AA161" s="199">
        <f t="shared" si="37"/>
        <v>32</v>
      </c>
    </row>
    <row r="162" spans="1:27" s="187" customFormat="1" ht="30" customHeight="1">
      <c r="A162" s="197">
        <v>9</v>
      </c>
      <c r="B162" s="198" t="s">
        <v>311</v>
      </c>
      <c r="C162" s="197">
        <v>0</v>
      </c>
      <c r="D162" s="197">
        <v>0</v>
      </c>
      <c r="E162" s="204">
        <v>0</v>
      </c>
      <c r="F162" s="204">
        <v>0</v>
      </c>
      <c r="G162" s="204">
        <v>0</v>
      </c>
      <c r="H162" s="199">
        <f t="shared" si="35"/>
        <v>0</v>
      </c>
      <c r="I162" s="197">
        <v>0</v>
      </c>
      <c r="J162" s="197">
        <v>0</v>
      </c>
      <c r="K162" s="197">
        <v>0</v>
      </c>
      <c r="L162" s="197">
        <v>0</v>
      </c>
      <c r="M162" s="197">
        <v>0</v>
      </c>
      <c r="N162" s="197">
        <v>0</v>
      </c>
      <c r="O162" s="197">
        <v>0</v>
      </c>
      <c r="P162" s="197">
        <v>0</v>
      </c>
      <c r="Q162" s="197">
        <v>0</v>
      </c>
      <c r="R162" s="197">
        <v>0</v>
      </c>
      <c r="S162" s="197">
        <v>0</v>
      </c>
      <c r="T162" s="197">
        <v>0</v>
      </c>
      <c r="U162" s="197">
        <v>0</v>
      </c>
      <c r="V162" s="197">
        <v>0</v>
      </c>
      <c r="W162" s="197">
        <v>0</v>
      </c>
      <c r="X162" s="197">
        <v>0</v>
      </c>
      <c r="Y162" s="197">
        <v>0</v>
      </c>
      <c r="Z162" s="199">
        <f t="shared" si="36"/>
        <v>0</v>
      </c>
      <c r="AA162" s="199">
        <f t="shared" si="37"/>
        <v>0</v>
      </c>
    </row>
    <row r="163" spans="1:27" s="187" customFormat="1" ht="30" customHeight="1">
      <c r="A163" s="174"/>
      <c r="B163" s="200" t="s">
        <v>319</v>
      </c>
      <c r="C163" s="199">
        <f t="shared" ref="C163:I163" si="38">SUM(C154:C162)</f>
        <v>48</v>
      </c>
      <c r="D163" s="199">
        <f t="shared" si="38"/>
        <v>58</v>
      </c>
      <c r="E163" s="199">
        <f t="shared" si="38"/>
        <v>23</v>
      </c>
      <c r="F163" s="199">
        <f t="shared" si="38"/>
        <v>0</v>
      </c>
      <c r="G163" s="199">
        <f t="shared" si="38"/>
        <v>0</v>
      </c>
      <c r="H163" s="199">
        <f t="shared" si="38"/>
        <v>129</v>
      </c>
      <c r="I163" s="199">
        <f t="shared" si="38"/>
        <v>0</v>
      </c>
      <c r="J163" s="199">
        <f t="shared" ref="J163:Y163" si="39">SUM(J154:J162)</f>
        <v>26</v>
      </c>
      <c r="K163" s="199">
        <f t="shared" si="39"/>
        <v>4</v>
      </c>
      <c r="L163" s="199">
        <f t="shared" si="39"/>
        <v>0</v>
      </c>
      <c r="M163" s="199">
        <f t="shared" si="39"/>
        <v>2</v>
      </c>
      <c r="N163" s="199">
        <f t="shared" si="39"/>
        <v>0</v>
      </c>
      <c r="O163" s="199">
        <f t="shared" si="39"/>
        <v>0</v>
      </c>
      <c r="P163" s="199">
        <f t="shared" si="39"/>
        <v>0</v>
      </c>
      <c r="Q163" s="199">
        <f t="shared" si="39"/>
        <v>0</v>
      </c>
      <c r="R163" s="199">
        <f t="shared" si="39"/>
        <v>0</v>
      </c>
      <c r="S163" s="199">
        <f t="shared" si="39"/>
        <v>7</v>
      </c>
      <c r="T163" s="199">
        <f t="shared" si="39"/>
        <v>0</v>
      </c>
      <c r="U163" s="199">
        <f t="shared" si="39"/>
        <v>0</v>
      </c>
      <c r="V163" s="199">
        <f t="shared" si="39"/>
        <v>0</v>
      </c>
      <c r="W163" s="199">
        <f t="shared" si="39"/>
        <v>0</v>
      </c>
      <c r="X163" s="199">
        <f t="shared" si="39"/>
        <v>0</v>
      </c>
      <c r="Y163" s="199">
        <f t="shared" si="39"/>
        <v>0</v>
      </c>
      <c r="Z163" s="199">
        <f>SUM(Z154:Z162)</f>
        <v>39</v>
      </c>
      <c r="AA163" s="199">
        <f>SUM(AA154:AA162)</f>
        <v>168</v>
      </c>
    </row>
    <row r="164" spans="1:27" s="51" customFormat="1" ht="18" customHeight="1">
      <c r="B164" s="180"/>
      <c r="C164" s="180"/>
      <c r="D164" s="180"/>
      <c r="E164" s="180"/>
      <c r="F164" s="180"/>
      <c r="G164" s="180"/>
      <c r="H164" s="180"/>
      <c r="I164" s="180"/>
      <c r="J164" s="180"/>
      <c r="K164" s="180"/>
      <c r="L164" s="180"/>
      <c r="M164" s="180"/>
      <c r="N164" s="180"/>
      <c r="O164" s="180"/>
      <c r="P164" s="180"/>
      <c r="Q164" s="180"/>
      <c r="R164" s="180"/>
      <c r="S164" s="180"/>
      <c r="T164" s="180"/>
      <c r="U164" s="180"/>
      <c r="V164" s="180"/>
      <c r="W164" s="180"/>
      <c r="X164" s="180"/>
      <c r="Y164" s="180"/>
    </row>
    <row r="165" spans="1:27" s="51" customFormat="1" ht="18" customHeight="1">
      <c r="B165" s="180"/>
      <c r="C165" s="180"/>
      <c r="D165" s="180"/>
      <c r="E165" s="180"/>
      <c r="F165" s="180"/>
      <c r="G165" s="180"/>
      <c r="H165" s="180"/>
      <c r="I165" s="180"/>
      <c r="J165" s="180"/>
      <c r="K165" s="180"/>
      <c r="L165" s="180"/>
      <c r="M165" s="180"/>
      <c r="N165" s="180"/>
      <c r="O165" s="180"/>
      <c r="P165" s="180"/>
      <c r="Q165" s="180"/>
      <c r="R165" s="180"/>
      <c r="S165" s="180"/>
      <c r="T165" s="180"/>
      <c r="U165" s="180"/>
      <c r="V165" s="180"/>
      <c r="W165" s="180"/>
      <c r="X165" s="180"/>
      <c r="Y165" s="180"/>
    </row>
    <row r="166" spans="1:27" s="51" customFormat="1" ht="18" customHeight="1">
      <c r="B166" s="180"/>
      <c r="C166" s="180"/>
      <c r="D166" s="180"/>
      <c r="E166" s="180"/>
      <c r="F166" s="180"/>
      <c r="G166" s="180"/>
      <c r="H166" s="180"/>
      <c r="I166" s="180"/>
      <c r="J166" s="180"/>
      <c r="K166" s="180"/>
      <c r="L166" s="180"/>
      <c r="M166" s="180"/>
      <c r="N166" s="180"/>
      <c r="O166" s="180"/>
      <c r="P166" s="180"/>
      <c r="Q166" s="180"/>
      <c r="R166" s="180"/>
      <c r="S166" s="180"/>
      <c r="T166" s="180"/>
      <c r="U166" s="180"/>
      <c r="V166" s="180"/>
      <c r="W166" s="180"/>
      <c r="X166" s="180"/>
      <c r="Y166" s="180"/>
    </row>
    <row r="167" spans="1:27" s="51" customFormat="1" ht="18" customHeight="1">
      <c r="B167" s="180"/>
      <c r="C167" s="180"/>
      <c r="D167" s="180"/>
      <c r="E167" s="180"/>
      <c r="F167" s="180"/>
      <c r="G167" s="180"/>
      <c r="H167" s="180"/>
      <c r="I167" s="180"/>
      <c r="J167" s="180"/>
      <c r="K167" s="180"/>
      <c r="L167" s="180"/>
      <c r="M167" s="180"/>
      <c r="N167" s="180"/>
      <c r="O167" s="180"/>
      <c r="P167" s="180"/>
      <c r="Q167" s="180"/>
      <c r="R167" s="180"/>
      <c r="S167" s="180"/>
      <c r="T167" s="180"/>
      <c r="U167" s="180"/>
      <c r="V167" s="180"/>
      <c r="W167" s="180"/>
      <c r="X167" s="180"/>
      <c r="Y167" s="180"/>
    </row>
    <row r="168" spans="1:27" s="187" customFormat="1" ht="30" customHeight="1">
      <c r="A168" s="748" t="s">
        <v>316</v>
      </c>
      <c r="B168" s="748"/>
      <c r="C168" s="748"/>
      <c r="D168" s="748"/>
      <c r="E168" s="748"/>
      <c r="F168" s="748"/>
      <c r="G168" s="748"/>
      <c r="H168" s="748"/>
      <c r="I168" s="748"/>
      <c r="J168" s="748"/>
      <c r="K168" s="748"/>
      <c r="L168" s="748"/>
      <c r="M168" s="748"/>
      <c r="N168" s="748"/>
      <c r="O168" s="748"/>
      <c r="P168" s="748"/>
      <c r="Q168" s="748"/>
      <c r="R168" s="748"/>
      <c r="S168" s="748"/>
      <c r="T168" s="748"/>
      <c r="U168" s="748"/>
      <c r="V168" s="748"/>
      <c r="W168" s="748"/>
      <c r="X168" s="748"/>
      <c r="Y168" s="748"/>
      <c r="Z168" s="748"/>
      <c r="AA168" s="748"/>
    </row>
    <row r="169" spans="1:27" s="187" customFormat="1" ht="24.95" customHeight="1">
      <c r="A169" s="748" t="s">
        <v>1697</v>
      </c>
      <c r="B169" s="748"/>
      <c r="C169" s="748"/>
      <c r="D169" s="748"/>
      <c r="E169" s="748"/>
      <c r="F169" s="748"/>
      <c r="G169" s="748"/>
      <c r="H169" s="748"/>
      <c r="I169" s="748"/>
      <c r="J169" s="748"/>
      <c r="K169" s="748"/>
      <c r="L169" s="748"/>
      <c r="M169" s="748"/>
      <c r="N169" s="748"/>
      <c r="O169" s="748"/>
      <c r="P169" s="748"/>
      <c r="Q169" s="748"/>
      <c r="R169" s="748"/>
      <c r="S169" s="748"/>
      <c r="T169" s="748"/>
      <c r="U169" s="748"/>
      <c r="V169" s="748"/>
      <c r="W169" s="748"/>
      <c r="X169" s="748"/>
      <c r="Y169" s="748"/>
      <c r="Z169" s="748"/>
      <c r="AA169" s="748"/>
    </row>
    <row r="170" spans="1:27" s="187" customFormat="1" ht="15">
      <c r="A170" s="88"/>
      <c r="B170" s="190"/>
      <c r="C170" s="190"/>
      <c r="D170" s="190"/>
      <c r="E170" s="190"/>
      <c r="F170" s="190"/>
      <c r="G170" s="190"/>
      <c r="H170" s="190"/>
      <c r="I170" s="190"/>
      <c r="J170" s="190"/>
      <c r="K170" s="190"/>
      <c r="L170" s="190"/>
      <c r="M170" s="190"/>
      <c r="N170" s="190"/>
      <c r="O170" s="190"/>
      <c r="P170" s="190"/>
      <c r="Q170" s="190"/>
      <c r="R170" s="190"/>
      <c r="S170" s="190"/>
      <c r="T170" s="190"/>
      <c r="U170" s="190"/>
      <c r="V170" s="190"/>
      <c r="W170" s="190"/>
      <c r="X170" s="190"/>
      <c r="Y170" s="190"/>
      <c r="Z170" s="88"/>
      <c r="AA170" s="88"/>
    </row>
    <row r="171" spans="1:27" s="187" customFormat="1" ht="30" customHeight="1">
      <c r="A171" s="749" t="s">
        <v>213</v>
      </c>
      <c r="B171" s="750" t="s">
        <v>188</v>
      </c>
      <c r="C171" s="752" t="s">
        <v>189</v>
      </c>
      <c r="D171" s="753"/>
      <c r="E171" s="753"/>
      <c r="F171" s="753"/>
      <c r="G171" s="754"/>
      <c r="H171" s="755" t="s">
        <v>411</v>
      </c>
      <c r="I171" s="757" t="s">
        <v>190</v>
      </c>
      <c r="J171" s="757"/>
      <c r="K171" s="757"/>
      <c r="L171" s="757"/>
      <c r="M171" s="757"/>
      <c r="N171" s="757"/>
      <c r="O171" s="757"/>
      <c r="P171" s="757"/>
      <c r="Q171" s="757"/>
      <c r="R171" s="757"/>
      <c r="S171" s="757"/>
      <c r="T171" s="757"/>
      <c r="U171" s="757"/>
      <c r="V171" s="757"/>
      <c r="W171" s="757"/>
      <c r="X171" s="757"/>
      <c r="Y171" s="757"/>
      <c r="Z171" s="758" t="s">
        <v>412</v>
      </c>
      <c r="AA171" s="758" t="s">
        <v>413</v>
      </c>
    </row>
    <row r="172" spans="1:27" s="187" customFormat="1" ht="30" customHeight="1">
      <c r="A172" s="749"/>
      <c r="B172" s="751"/>
      <c r="C172" s="383" t="s">
        <v>415</v>
      </c>
      <c r="D172" s="383" t="s">
        <v>416</v>
      </c>
      <c r="E172" s="383" t="s">
        <v>856</v>
      </c>
      <c r="F172" s="383" t="s">
        <v>1327</v>
      </c>
      <c r="G172" s="383" t="s">
        <v>868</v>
      </c>
      <c r="H172" s="756"/>
      <c r="I172" s="383" t="s">
        <v>417</v>
      </c>
      <c r="J172" s="383" t="s">
        <v>418</v>
      </c>
      <c r="K172" s="383" t="s">
        <v>419</v>
      </c>
      <c r="L172" s="383" t="s">
        <v>420</v>
      </c>
      <c r="M172" s="383" t="s">
        <v>421</v>
      </c>
      <c r="N172" s="383" t="s">
        <v>869</v>
      </c>
      <c r="O172" s="383" t="s">
        <v>870</v>
      </c>
      <c r="P172" s="383" t="s">
        <v>871</v>
      </c>
      <c r="Q172" s="383" t="s">
        <v>872</v>
      </c>
      <c r="R172" s="383" t="s">
        <v>923</v>
      </c>
      <c r="S172" s="383" t="s">
        <v>1328</v>
      </c>
      <c r="T172" s="383" t="s">
        <v>1329</v>
      </c>
      <c r="U172" s="383" t="s">
        <v>1330</v>
      </c>
      <c r="V172" s="383" t="s">
        <v>1331</v>
      </c>
      <c r="W172" s="383" t="s">
        <v>1332</v>
      </c>
      <c r="X172" s="383" t="s">
        <v>873</v>
      </c>
      <c r="Y172" s="383" t="s">
        <v>954</v>
      </c>
      <c r="Z172" s="759"/>
      <c r="AA172" s="760"/>
    </row>
    <row r="173" spans="1:27" s="187" customFormat="1" ht="30" customHeight="1">
      <c r="A173" s="197">
        <v>1</v>
      </c>
      <c r="B173" s="205" t="s">
        <v>217</v>
      </c>
      <c r="C173" s="197">
        <v>0</v>
      </c>
      <c r="D173" s="197">
        <v>0</v>
      </c>
      <c r="E173" s="197">
        <v>0</v>
      </c>
      <c r="F173" s="197">
        <v>0</v>
      </c>
      <c r="G173" s="197">
        <v>0</v>
      </c>
      <c r="H173" s="199">
        <f t="shared" ref="H173:H181" si="40">SUM(C173:G173)</f>
        <v>0</v>
      </c>
      <c r="I173" s="197">
        <v>0</v>
      </c>
      <c r="J173" s="197">
        <v>15</v>
      </c>
      <c r="K173" s="197">
        <v>0</v>
      </c>
      <c r="L173" s="197">
        <v>0</v>
      </c>
      <c r="M173" s="197">
        <v>0</v>
      </c>
      <c r="N173" s="197">
        <v>0</v>
      </c>
      <c r="O173" s="197">
        <v>0</v>
      </c>
      <c r="P173" s="197">
        <v>0</v>
      </c>
      <c r="Q173" s="197">
        <v>0</v>
      </c>
      <c r="R173" s="197">
        <v>0</v>
      </c>
      <c r="S173" s="197">
        <v>0</v>
      </c>
      <c r="T173" s="197">
        <v>0</v>
      </c>
      <c r="U173" s="197">
        <v>0</v>
      </c>
      <c r="V173" s="197">
        <v>0</v>
      </c>
      <c r="W173" s="197">
        <v>0</v>
      </c>
      <c r="X173" s="197">
        <v>0</v>
      </c>
      <c r="Y173" s="197">
        <v>0</v>
      </c>
      <c r="Z173" s="199">
        <f t="shared" ref="Z173:Z181" si="41">SUM(I173:Y173)</f>
        <v>15</v>
      </c>
      <c r="AA173" s="199">
        <f t="shared" ref="AA173:AA181" si="42">SUM(H173,Z173)</f>
        <v>15</v>
      </c>
    </row>
    <row r="174" spans="1:27" s="187" customFormat="1" ht="30" customHeight="1">
      <c r="A174" s="197">
        <v>2</v>
      </c>
      <c r="B174" s="198" t="s">
        <v>215</v>
      </c>
      <c r="C174" s="197">
        <v>0</v>
      </c>
      <c r="D174" s="197">
        <v>0</v>
      </c>
      <c r="E174" s="197">
        <v>0</v>
      </c>
      <c r="F174" s="197">
        <v>0</v>
      </c>
      <c r="G174" s="197">
        <v>0</v>
      </c>
      <c r="H174" s="199">
        <f t="shared" si="40"/>
        <v>0</v>
      </c>
      <c r="I174" s="197">
        <v>0</v>
      </c>
      <c r="J174" s="197">
        <v>0</v>
      </c>
      <c r="K174" s="197">
        <v>0</v>
      </c>
      <c r="L174" s="197">
        <v>0</v>
      </c>
      <c r="M174" s="197">
        <v>0</v>
      </c>
      <c r="N174" s="197">
        <v>0</v>
      </c>
      <c r="O174" s="197">
        <v>0</v>
      </c>
      <c r="P174" s="197">
        <v>0</v>
      </c>
      <c r="Q174" s="197">
        <v>0</v>
      </c>
      <c r="R174" s="197">
        <v>0</v>
      </c>
      <c r="S174" s="197">
        <v>0</v>
      </c>
      <c r="T174" s="197">
        <v>0</v>
      </c>
      <c r="U174" s="197">
        <v>0</v>
      </c>
      <c r="V174" s="197">
        <v>0</v>
      </c>
      <c r="W174" s="197">
        <v>0</v>
      </c>
      <c r="X174" s="197">
        <v>0</v>
      </c>
      <c r="Y174" s="197">
        <v>5</v>
      </c>
      <c r="Z174" s="199">
        <f t="shared" si="41"/>
        <v>5</v>
      </c>
      <c r="AA174" s="199">
        <f t="shared" si="42"/>
        <v>5</v>
      </c>
    </row>
    <row r="175" spans="1:27" s="187" customFormat="1" ht="30" customHeight="1">
      <c r="A175" s="197">
        <v>3</v>
      </c>
      <c r="B175" s="205" t="s">
        <v>218</v>
      </c>
      <c r="C175" s="204">
        <v>0</v>
      </c>
      <c r="D175" s="204">
        <v>0</v>
      </c>
      <c r="E175" s="204">
        <v>0</v>
      </c>
      <c r="F175" s="204">
        <v>0</v>
      </c>
      <c r="G175" s="204">
        <v>0</v>
      </c>
      <c r="H175" s="199">
        <f t="shared" si="40"/>
        <v>0</v>
      </c>
      <c r="I175" s="204">
        <v>0</v>
      </c>
      <c r="J175" s="204">
        <v>0</v>
      </c>
      <c r="K175" s="204">
        <v>0</v>
      </c>
      <c r="L175" s="204">
        <v>0</v>
      </c>
      <c r="M175" s="204">
        <v>0</v>
      </c>
      <c r="N175" s="204">
        <v>0</v>
      </c>
      <c r="O175" s="204">
        <v>0</v>
      </c>
      <c r="P175" s="204">
        <v>0</v>
      </c>
      <c r="Q175" s="197">
        <v>0</v>
      </c>
      <c r="R175" s="204">
        <v>0</v>
      </c>
      <c r="S175" s="204">
        <v>0</v>
      </c>
      <c r="T175" s="204">
        <v>0</v>
      </c>
      <c r="U175" s="204">
        <v>0</v>
      </c>
      <c r="V175" s="204">
        <v>0</v>
      </c>
      <c r="W175" s="204">
        <v>0</v>
      </c>
      <c r="X175" s="197">
        <v>0</v>
      </c>
      <c r="Y175" s="204">
        <v>0</v>
      </c>
      <c r="Z175" s="199">
        <f t="shared" si="41"/>
        <v>0</v>
      </c>
      <c r="AA175" s="199">
        <f t="shared" si="42"/>
        <v>0</v>
      </c>
    </row>
    <row r="176" spans="1:27" s="187" customFormat="1" ht="30" customHeight="1">
      <c r="A176" s="197">
        <v>4</v>
      </c>
      <c r="B176" s="198" t="s">
        <v>317</v>
      </c>
      <c r="C176" s="197">
        <v>0</v>
      </c>
      <c r="D176" s="197">
        <v>1</v>
      </c>
      <c r="E176" s="197">
        <v>1</v>
      </c>
      <c r="F176" s="204">
        <v>4</v>
      </c>
      <c r="G176" s="204">
        <v>0</v>
      </c>
      <c r="H176" s="199">
        <f t="shared" si="40"/>
        <v>6</v>
      </c>
      <c r="I176" s="197">
        <v>0</v>
      </c>
      <c r="J176" s="197">
        <v>0</v>
      </c>
      <c r="K176" s="197">
        <v>0</v>
      </c>
      <c r="L176" s="197">
        <v>0</v>
      </c>
      <c r="M176" s="197">
        <v>0</v>
      </c>
      <c r="N176" s="197">
        <v>0</v>
      </c>
      <c r="O176" s="197">
        <v>0</v>
      </c>
      <c r="P176" s="197">
        <v>0</v>
      </c>
      <c r="Q176" s="197">
        <v>0</v>
      </c>
      <c r="R176" s="197">
        <v>0</v>
      </c>
      <c r="S176" s="197">
        <v>0</v>
      </c>
      <c r="T176" s="197">
        <v>0</v>
      </c>
      <c r="U176" s="197">
        <v>0</v>
      </c>
      <c r="V176" s="197">
        <v>0</v>
      </c>
      <c r="W176" s="197">
        <v>0</v>
      </c>
      <c r="X176" s="197">
        <v>0</v>
      </c>
      <c r="Y176" s="197">
        <v>0</v>
      </c>
      <c r="Z176" s="199">
        <f t="shared" si="41"/>
        <v>0</v>
      </c>
      <c r="AA176" s="199">
        <f t="shared" si="42"/>
        <v>6</v>
      </c>
    </row>
    <row r="177" spans="1:27" s="187" customFormat="1" ht="30" customHeight="1">
      <c r="A177" s="197">
        <v>5</v>
      </c>
      <c r="B177" s="198" t="s">
        <v>318</v>
      </c>
      <c r="C177" s="197">
        <v>0</v>
      </c>
      <c r="D177" s="197">
        <v>1</v>
      </c>
      <c r="E177" s="197">
        <v>1</v>
      </c>
      <c r="F177" s="197">
        <v>3</v>
      </c>
      <c r="G177" s="197">
        <v>0</v>
      </c>
      <c r="H177" s="199">
        <f t="shared" si="40"/>
        <v>5</v>
      </c>
      <c r="I177" s="197">
        <v>0</v>
      </c>
      <c r="J177" s="197">
        <v>0</v>
      </c>
      <c r="K177" s="197">
        <v>0</v>
      </c>
      <c r="L177" s="197">
        <v>0</v>
      </c>
      <c r="M177" s="197">
        <v>0</v>
      </c>
      <c r="N177" s="197">
        <v>0</v>
      </c>
      <c r="O177" s="197">
        <v>0</v>
      </c>
      <c r="P177" s="197">
        <v>0</v>
      </c>
      <c r="Q177" s="197">
        <v>0</v>
      </c>
      <c r="R177" s="197">
        <v>0</v>
      </c>
      <c r="S177" s="197">
        <v>0</v>
      </c>
      <c r="T177" s="197">
        <v>0</v>
      </c>
      <c r="U177" s="197">
        <v>0</v>
      </c>
      <c r="V177" s="197">
        <v>0</v>
      </c>
      <c r="W177" s="197">
        <v>0</v>
      </c>
      <c r="X177" s="197">
        <v>0</v>
      </c>
      <c r="Y177" s="197">
        <v>0</v>
      </c>
      <c r="Z177" s="199">
        <f t="shared" si="41"/>
        <v>0</v>
      </c>
      <c r="AA177" s="199">
        <f t="shared" si="42"/>
        <v>5</v>
      </c>
    </row>
    <row r="178" spans="1:27" s="187" customFormat="1" ht="30" customHeight="1">
      <c r="A178" s="197">
        <v>6</v>
      </c>
      <c r="B178" s="205" t="s">
        <v>228</v>
      </c>
      <c r="C178" s="197">
        <v>0</v>
      </c>
      <c r="D178" s="197">
        <v>0</v>
      </c>
      <c r="E178" s="197">
        <v>0</v>
      </c>
      <c r="F178" s="204">
        <v>0</v>
      </c>
      <c r="G178" s="204">
        <v>0</v>
      </c>
      <c r="H178" s="199">
        <f t="shared" si="40"/>
        <v>0</v>
      </c>
      <c r="I178" s="197">
        <v>0</v>
      </c>
      <c r="J178" s="197">
        <v>0</v>
      </c>
      <c r="K178" s="197">
        <v>0</v>
      </c>
      <c r="L178" s="197">
        <v>0</v>
      </c>
      <c r="M178" s="197">
        <v>0</v>
      </c>
      <c r="N178" s="197">
        <v>0</v>
      </c>
      <c r="O178" s="197">
        <v>0</v>
      </c>
      <c r="P178" s="197">
        <v>0</v>
      </c>
      <c r="Q178" s="197">
        <v>0</v>
      </c>
      <c r="R178" s="197">
        <v>0</v>
      </c>
      <c r="S178" s="197">
        <v>0</v>
      </c>
      <c r="T178" s="197">
        <v>0</v>
      </c>
      <c r="U178" s="197">
        <v>0</v>
      </c>
      <c r="V178" s="197">
        <v>0</v>
      </c>
      <c r="W178" s="197">
        <v>0</v>
      </c>
      <c r="X178" s="197">
        <v>0</v>
      </c>
      <c r="Y178" s="197">
        <v>3</v>
      </c>
      <c r="Z178" s="199">
        <f t="shared" si="41"/>
        <v>3</v>
      </c>
      <c r="AA178" s="199">
        <f t="shared" si="42"/>
        <v>3</v>
      </c>
    </row>
    <row r="179" spans="1:27" s="187" customFormat="1" ht="30" customHeight="1">
      <c r="A179" s="197">
        <v>7</v>
      </c>
      <c r="B179" s="198" t="s">
        <v>414</v>
      </c>
      <c r="C179" s="197">
        <v>0</v>
      </c>
      <c r="D179" s="197">
        <v>0</v>
      </c>
      <c r="E179" s="197">
        <v>0</v>
      </c>
      <c r="F179" s="204">
        <v>0</v>
      </c>
      <c r="G179" s="204">
        <v>0</v>
      </c>
      <c r="H179" s="199">
        <f t="shared" si="40"/>
        <v>0</v>
      </c>
      <c r="I179" s="197">
        <v>0</v>
      </c>
      <c r="J179" s="197">
        <v>0</v>
      </c>
      <c r="K179" s="197">
        <v>0</v>
      </c>
      <c r="L179" s="197">
        <v>0</v>
      </c>
      <c r="M179" s="197">
        <v>0</v>
      </c>
      <c r="N179" s="197">
        <v>0</v>
      </c>
      <c r="O179" s="197">
        <v>0</v>
      </c>
      <c r="P179" s="197">
        <v>0</v>
      </c>
      <c r="Q179" s="197">
        <v>0</v>
      </c>
      <c r="R179" s="197">
        <v>0</v>
      </c>
      <c r="S179" s="197">
        <v>0</v>
      </c>
      <c r="T179" s="197">
        <v>0</v>
      </c>
      <c r="U179" s="197">
        <v>0</v>
      </c>
      <c r="V179" s="197">
        <v>0</v>
      </c>
      <c r="W179" s="197">
        <v>0</v>
      </c>
      <c r="X179" s="197">
        <v>0</v>
      </c>
      <c r="Y179" s="197">
        <v>0</v>
      </c>
      <c r="Z179" s="199">
        <f t="shared" si="41"/>
        <v>0</v>
      </c>
      <c r="AA179" s="199">
        <f t="shared" si="42"/>
        <v>0</v>
      </c>
    </row>
    <row r="180" spans="1:27" s="187" customFormat="1" ht="30" customHeight="1">
      <c r="A180" s="197">
        <v>8</v>
      </c>
      <c r="B180" s="198" t="s">
        <v>219</v>
      </c>
      <c r="C180" s="197">
        <v>0</v>
      </c>
      <c r="D180" s="197">
        <v>1</v>
      </c>
      <c r="E180" s="197">
        <v>4</v>
      </c>
      <c r="F180" s="204">
        <v>0</v>
      </c>
      <c r="G180" s="204">
        <v>0</v>
      </c>
      <c r="H180" s="199">
        <f t="shared" si="40"/>
        <v>5</v>
      </c>
      <c r="I180" s="197">
        <v>0</v>
      </c>
      <c r="J180" s="197">
        <v>0</v>
      </c>
      <c r="K180" s="197">
        <v>0</v>
      </c>
      <c r="L180" s="197">
        <v>0</v>
      </c>
      <c r="M180" s="197">
        <v>0</v>
      </c>
      <c r="N180" s="197">
        <v>0</v>
      </c>
      <c r="O180" s="197">
        <v>0</v>
      </c>
      <c r="P180" s="197">
        <v>0</v>
      </c>
      <c r="Q180" s="197">
        <v>0</v>
      </c>
      <c r="R180" s="197">
        <v>0</v>
      </c>
      <c r="S180" s="197">
        <v>0</v>
      </c>
      <c r="T180" s="197">
        <v>0</v>
      </c>
      <c r="U180" s="197">
        <v>0</v>
      </c>
      <c r="V180" s="197">
        <v>0</v>
      </c>
      <c r="W180" s="197">
        <v>0</v>
      </c>
      <c r="X180" s="197">
        <v>0</v>
      </c>
      <c r="Y180" s="197">
        <v>5</v>
      </c>
      <c r="Z180" s="199">
        <f t="shared" si="41"/>
        <v>5</v>
      </c>
      <c r="AA180" s="199">
        <f t="shared" si="42"/>
        <v>10</v>
      </c>
    </row>
    <row r="181" spans="1:27" s="187" customFormat="1" ht="30" customHeight="1">
      <c r="A181" s="197">
        <v>9</v>
      </c>
      <c r="B181" s="198" t="s">
        <v>311</v>
      </c>
      <c r="C181" s="197">
        <v>0</v>
      </c>
      <c r="D181" s="197">
        <v>0</v>
      </c>
      <c r="E181" s="197">
        <v>0</v>
      </c>
      <c r="F181" s="204">
        <v>0</v>
      </c>
      <c r="G181" s="204">
        <v>0</v>
      </c>
      <c r="H181" s="199">
        <f t="shared" si="40"/>
        <v>0</v>
      </c>
      <c r="I181" s="197">
        <v>0</v>
      </c>
      <c r="J181" s="197">
        <v>0</v>
      </c>
      <c r="K181" s="197">
        <v>0</v>
      </c>
      <c r="L181" s="197">
        <v>0</v>
      </c>
      <c r="M181" s="197">
        <v>0</v>
      </c>
      <c r="N181" s="197">
        <v>0</v>
      </c>
      <c r="O181" s="197">
        <v>0</v>
      </c>
      <c r="P181" s="197">
        <v>0</v>
      </c>
      <c r="Q181" s="197">
        <v>0</v>
      </c>
      <c r="R181" s="197">
        <v>0</v>
      </c>
      <c r="S181" s="197">
        <v>0</v>
      </c>
      <c r="T181" s="197">
        <v>0</v>
      </c>
      <c r="U181" s="197">
        <v>0</v>
      </c>
      <c r="V181" s="197">
        <v>0</v>
      </c>
      <c r="W181" s="197">
        <v>0</v>
      </c>
      <c r="X181" s="197">
        <v>0</v>
      </c>
      <c r="Y181" s="197">
        <v>0</v>
      </c>
      <c r="Z181" s="199">
        <f t="shared" si="41"/>
        <v>0</v>
      </c>
      <c r="AA181" s="199">
        <f t="shared" si="42"/>
        <v>0</v>
      </c>
    </row>
    <row r="182" spans="1:27" s="187" customFormat="1" ht="30" customHeight="1">
      <c r="A182" s="174"/>
      <c r="B182" s="200" t="s">
        <v>319</v>
      </c>
      <c r="C182" s="199">
        <f t="shared" ref="C182:I182" si="43">SUM(C173:C181)</f>
        <v>0</v>
      </c>
      <c r="D182" s="199">
        <f t="shared" si="43"/>
        <v>3</v>
      </c>
      <c r="E182" s="199">
        <f t="shared" si="43"/>
        <v>6</v>
      </c>
      <c r="F182" s="199">
        <f t="shared" si="43"/>
        <v>7</v>
      </c>
      <c r="G182" s="199">
        <f t="shared" si="43"/>
        <v>0</v>
      </c>
      <c r="H182" s="199">
        <f t="shared" si="43"/>
        <v>16</v>
      </c>
      <c r="I182" s="199">
        <f t="shared" si="43"/>
        <v>0</v>
      </c>
      <c r="J182" s="199">
        <f t="shared" ref="J182:Y182" si="44">SUM(J173:J181)</f>
        <v>15</v>
      </c>
      <c r="K182" s="199">
        <f t="shared" si="44"/>
        <v>0</v>
      </c>
      <c r="L182" s="199">
        <f t="shared" si="44"/>
        <v>0</v>
      </c>
      <c r="M182" s="199">
        <f t="shared" si="44"/>
        <v>0</v>
      </c>
      <c r="N182" s="199">
        <f t="shared" si="44"/>
        <v>0</v>
      </c>
      <c r="O182" s="199">
        <f t="shared" si="44"/>
        <v>0</v>
      </c>
      <c r="P182" s="199">
        <f t="shared" si="44"/>
        <v>0</v>
      </c>
      <c r="Q182" s="199">
        <f t="shared" si="44"/>
        <v>0</v>
      </c>
      <c r="R182" s="199">
        <f t="shared" si="44"/>
        <v>0</v>
      </c>
      <c r="S182" s="199">
        <f t="shared" si="44"/>
        <v>0</v>
      </c>
      <c r="T182" s="199">
        <f t="shared" si="44"/>
        <v>0</v>
      </c>
      <c r="U182" s="199">
        <f t="shared" si="44"/>
        <v>0</v>
      </c>
      <c r="V182" s="199">
        <f t="shared" si="44"/>
        <v>0</v>
      </c>
      <c r="W182" s="199">
        <f t="shared" si="44"/>
        <v>0</v>
      </c>
      <c r="X182" s="199">
        <f t="shared" si="44"/>
        <v>0</v>
      </c>
      <c r="Y182" s="199">
        <f t="shared" si="44"/>
        <v>13</v>
      </c>
      <c r="Z182" s="199">
        <f>SUM(Z173:Z181)</f>
        <v>28</v>
      </c>
      <c r="AA182" s="199">
        <f>SUM(AA173:AA181)</f>
        <v>44</v>
      </c>
    </row>
    <row r="183" spans="1:27" s="51" customFormat="1" ht="18" customHeight="1">
      <c r="B183" s="180"/>
      <c r="C183" s="180"/>
      <c r="D183" s="180"/>
      <c r="E183" s="180"/>
      <c r="F183" s="180"/>
      <c r="G183" s="180"/>
      <c r="H183" s="180"/>
      <c r="I183" s="180"/>
      <c r="J183" s="180"/>
      <c r="K183" s="180"/>
      <c r="L183" s="180"/>
      <c r="M183" s="180"/>
      <c r="N183" s="180"/>
      <c r="O183" s="180"/>
      <c r="P183" s="180"/>
      <c r="Q183" s="180"/>
      <c r="R183" s="180"/>
      <c r="S183" s="180"/>
      <c r="T183" s="180"/>
      <c r="U183" s="180"/>
      <c r="V183" s="180"/>
      <c r="W183" s="180"/>
      <c r="X183" s="180"/>
      <c r="Y183" s="180"/>
    </row>
    <row r="184" spans="1:27" s="51" customFormat="1" ht="18" customHeight="1">
      <c r="B184" s="180"/>
      <c r="C184" s="180"/>
      <c r="D184" s="180"/>
      <c r="E184" s="180"/>
      <c r="F184" s="180"/>
      <c r="G184" s="180"/>
      <c r="H184" s="180"/>
      <c r="I184" s="180"/>
      <c r="J184" s="180"/>
      <c r="K184" s="180"/>
      <c r="L184" s="180"/>
      <c r="M184" s="180"/>
      <c r="N184" s="180"/>
      <c r="O184" s="180"/>
      <c r="P184" s="180"/>
      <c r="Q184" s="180"/>
      <c r="R184" s="180"/>
      <c r="S184" s="180"/>
      <c r="T184" s="180"/>
      <c r="U184" s="180"/>
      <c r="V184" s="180"/>
      <c r="W184" s="180"/>
      <c r="X184" s="180"/>
      <c r="Y184" s="180"/>
    </row>
    <row r="185" spans="1:27" s="51" customFormat="1" ht="18" customHeight="1">
      <c r="B185" s="180"/>
      <c r="C185" s="180"/>
      <c r="D185" s="180"/>
      <c r="E185" s="180"/>
      <c r="F185" s="180"/>
      <c r="G185" s="180"/>
      <c r="H185" s="180"/>
      <c r="I185" s="180"/>
      <c r="J185" s="180"/>
      <c r="K185" s="180"/>
      <c r="L185" s="180"/>
      <c r="M185" s="180"/>
      <c r="N185" s="180"/>
      <c r="O185" s="180"/>
      <c r="P185" s="180"/>
      <c r="Q185" s="180"/>
      <c r="R185" s="180"/>
      <c r="S185" s="180"/>
      <c r="T185" s="180"/>
      <c r="U185" s="180"/>
      <c r="V185" s="180"/>
      <c r="W185" s="180"/>
      <c r="X185" s="180"/>
      <c r="Y185" s="180"/>
    </row>
    <row r="186" spans="1:27" s="51" customFormat="1" ht="18" customHeight="1">
      <c r="B186" s="180"/>
      <c r="C186" s="180"/>
      <c r="D186" s="180"/>
      <c r="E186" s="180"/>
      <c r="F186" s="180"/>
      <c r="G186" s="180"/>
      <c r="H186" s="180"/>
      <c r="I186" s="180"/>
      <c r="J186" s="180"/>
      <c r="K186" s="180"/>
      <c r="L186" s="180"/>
      <c r="M186" s="180"/>
      <c r="N186" s="180"/>
      <c r="O186" s="180"/>
      <c r="P186" s="180"/>
      <c r="Q186" s="180"/>
      <c r="R186" s="180"/>
      <c r="S186" s="180"/>
      <c r="T186" s="180"/>
      <c r="U186" s="180"/>
      <c r="V186" s="180"/>
      <c r="W186" s="180"/>
      <c r="X186" s="180"/>
      <c r="Y186" s="180"/>
    </row>
    <row r="187" spans="1:27" s="187" customFormat="1" ht="30" customHeight="1">
      <c r="A187" s="748" t="s">
        <v>316</v>
      </c>
      <c r="B187" s="748"/>
      <c r="C187" s="748"/>
      <c r="D187" s="748"/>
      <c r="E187" s="748"/>
      <c r="F187" s="748"/>
      <c r="G187" s="748"/>
      <c r="H187" s="748"/>
      <c r="I187" s="748"/>
      <c r="J187" s="748"/>
      <c r="K187" s="748"/>
      <c r="L187" s="748"/>
      <c r="M187" s="748"/>
      <c r="N187" s="748"/>
      <c r="O187" s="748"/>
      <c r="P187" s="748"/>
      <c r="Q187" s="748"/>
      <c r="R187" s="748"/>
      <c r="S187" s="748"/>
      <c r="T187" s="748"/>
      <c r="U187" s="748"/>
      <c r="V187" s="748"/>
      <c r="W187" s="748"/>
      <c r="X187" s="748"/>
      <c r="Y187" s="748"/>
      <c r="Z187" s="748"/>
      <c r="AA187" s="748"/>
    </row>
    <row r="188" spans="1:27" s="187" customFormat="1" ht="24.95" customHeight="1">
      <c r="A188" s="748" t="s">
        <v>1589</v>
      </c>
      <c r="B188" s="748"/>
      <c r="C188" s="748"/>
      <c r="D188" s="748"/>
      <c r="E188" s="748"/>
      <c r="F188" s="748"/>
      <c r="G188" s="748"/>
      <c r="H188" s="748"/>
      <c r="I188" s="748"/>
      <c r="J188" s="748"/>
      <c r="K188" s="748"/>
      <c r="L188" s="748"/>
      <c r="M188" s="748"/>
      <c r="N188" s="748"/>
      <c r="O188" s="748"/>
      <c r="P188" s="748"/>
      <c r="Q188" s="748"/>
      <c r="R188" s="748"/>
      <c r="S188" s="748"/>
      <c r="T188" s="748"/>
      <c r="U188" s="748"/>
      <c r="V188" s="748"/>
      <c r="W188" s="748"/>
      <c r="X188" s="748"/>
      <c r="Y188" s="748"/>
      <c r="Z188" s="748"/>
      <c r="AA188" s="748"/>
    </row>
    <row r="189" spans="1:27" s="187" customFormat="1" ht="15">
      <c r="A189" s="88"/>
      <c r="B189" s="190"/>
      <c r="C189" s="190"/>
      <c r="D189" s="190"/>
      <c r="E189" s="190"/>
      <c r="F189" s="190"/>
      <c r="G189" s="190"/>
      <c r="H189" s="190"/>
      <c r="I189" s="190"/>
      <c r="J189" s="190"/>
      <c r="K189" s="190"/>
      <c r="L189" s="190"/>
      <c r="M189" s="190"/>
      <c r="N189" s="190"/>
      <c r="O189" s="190"/>
      <c r="P189" s="190"/>
      <c r="Q189" s="190"/>
      <c r="R189" s="190"/>
      <c r="S189" s="190"/>
      <c r="T189" s="190"/>
      <c r="U189" s="190"/>
      <c r="V189" s="190"/>
      <c r="W189" s="190"/>
      <c r="X189" s="190"/>
      <c r="Y189" s="190"/>
      <c r="Z189" s="88"/>
      <c r="AA189" s="88"/>
    </row>
    <row r="190" spans="1:27" s="187" customFormat="1" ht="30" customHeight="1">
      <c r="A190" s="749" t="s">
        <v>213</v>
      </c>
      <c r="B190" s="750" t="s">
        <v>188</v>
      </c>
      <c r="C190" s="752" t="s">
        <v>189</v>
      </c>
      <c r="D190" s="753"/>
      <c r="E190" s="753"/>
      <c r="F190" s="753"/>
      <c r="G190" s="754"/>
      <c r="H190" s="755" t="s">
        <v>411</v>
      </c>
      <c r="I190" s="757" t="s">
        <v>190</v>
      </c>
      <c r="J190" s="757"/>
      <c r="K190" s="757"/>
      <c r="L190" s="757"/>
      <c r="M190" s="757"/>
      <c r="N190" s="757"/>
      <c r="O190" s="757"/>
      <c r="P190" s="757"/>
      <c r="Q190" s="757"/>
      <c r="R190" s="757"/>
      <c r="S190" s="757"/>
      <c r="T190" s="757"/>
      <c r="U190" s="757"/>
      <c r="V190" s="757"/>
      <c r="W190" s="757"/>
      <c r="X190" s="757"/>
      <c r="Y190" s="757"/>
      <c r="Z190" s="758" t="s">
        <v>412</v>
      </c>
      <c r="AA190" s="758" t="s">
        <v>413</v>
      </c>
    </row>
    <row r="191" spans="1:27" s="187" customFormat="1" ht="30" customHeight="1">
      <c r="A191" s="749"/>
      <c r="B191" s="751"/>
      <c r="C191" s="364" t="s">
        <v>415</v>
      </c>
      <c r="D191" s="364" t="s">
        <v>416</v>
      </c>
      <c r="E191" s="364" t="s">
        <v>856</v>
      </c>
      <c r="F191" s="364" t="s">
        <v>1327</v>
      </c>
      <c r="G191" s="364" t="s">
        <v>868</v>
      </c>
      <c r="H191" s="756"/>
      <c r="I191" s="364" t="s">
        <v>417</v>
      </c>
      <c r="J191" s="364" t="s">
        <v>418</v>
      </c>
      <c r="K191" s="364" t="s">
        <v>419</v>
      </c>
      <c r="L191" s="364" t="s">
        <v>420</v>
      </c>
      <c r="M191" s="364" t="s">
        <v>421</v>
      </c>
      <c r="N191" s="364" t="s">
        <v>869</v>
      </c>
      <c r="O191" s="364" t="s">
        <v>870</v>
      </c>
      <c r="P191" s="364" t="s">
        <v>871</v>
      </c>
      <c r="Q191" s="364" t="s">
        <v>872</v>
      </c>
      <c r="R191" s="364" t="s">
        <v>923</v>
      </c>
      <c r="S191" s="364" t="s">
        <v>1328</v>
      </c>
      <c r="T191" s="364" t="s">
        <v>1329</v>
      </c>
      <c r="U191" s="364" t="s">
        <v>1330</v>
      </c>
      <c r="V191" s="364" t="s">
        <v>1331</v>
      </c>
      <c r="W191" s="364" t="s">
        <v>1332</v>
      </c>
      <c r="X191" s="364" t="s">
        <v>873</v>
      </c>
      <c r="Y191" s="364" t="s">
        <v>954</v>
      </c>
      <c r="Z191" s="759"/>
      <c r="AA191" s="760"/>
    </row>
    <row r="192" spans="1:27" s="187" customFormat="1" ht="30" customHeight="1">
      <c r="A192" s="197">
        <v>1</v>
      </c>
      <c r="B192" s="205" t="s">
        <v>217</v>
      </c>
      <c r="C192" s="197"/>
      <c r="D192" s="197">
        <v>0</v>
      </c>
      <c r="E192" s="197">
        <v>0</v>
      </c>
      <c r="F192" s="197">
        <v>0</v>
      </c>
      <c r="G192" s="197">
        <v>0</v>
      </c>
      <c r="H192" s="199">
        <f t="shared" ref="H192:H200" si="45">SUM(C192:G192)</f>
        <v>0</v>
      </c>
      <c r="I192" s="197">
        <v>0</v>
      </c>
      <c r="J192" s="197">
        <v>0</v>
      </c>
      <c r="K192" s="197">
        <v>0</v>
      </c>
      <c r="L192" s="197">
        <v>0</v>
      </c>
      <c r="M192" s="197">
        <v>0</v>
      </c>
      <c r="N192" s="197"/>
      <c r="O192" s="197">
        <v>0</v>
      </c>
      <c r="P192" s="197">
        <v>0</v>
      </c>
      <c r="Q192" s="197">
        <v>0</v>
      </c>
      <c r="R192" s="197">
        <v>0</v>
      </c>
      <c r="S192" s="197">
        <v>0</v>
      </c>
      <c r="T192" s="197">
        <v>0</v>
      </c>
      <c r="U192" s="197">
        <v>0</v>
      </c>
      <c r="V192" s="197">
        <v>0</v>
      </c>
      <c r="W192" s="197">
        <v>0</v>
      </c>
      <c r="X192" s="197">
        <v>0</v>
      </c>
      <c r="Y192" s="197">
        <v>0</v>
      </c>
      <c r="Z192" s="199">
        <f t="shared" ref="Z192:Z200" si="46">SUM(I192:Y192)</f>
        <v>0</v>
      </c>
      <c r="AA192" s="199">
        <f t="shared" ref="AA192:AA200" si="47">SUM(H192,Z192)</f>
        <v>0</v>
      </c>
    </row>
    <row r="193" spans="1:27" s="187" customFormat="1" ht="30" customHeight="1">
      <c r="A193" s="197">
        <v>2</v>
      </c>
      <c r="B193" s="198" t="s">
        <v>215</v>
      </c>
      <c r="C193" s="197"/>
      <c r="D193" s="197">
        <v>0</v>
      </c>
      <c r="E193" s="197">
        <v>0</v>
      </c>
      <c r="F193" s="197">
        <v>0</v>
      </c>
      <c r="G193" s="197">
        <v>0</v>
      </c>
      <c r="H193" s="199">
        <f t="shared" si="45"/>
        <v>0</v>
      </c>
      <c r="I193" s="197">
        <v>0</v>
      </c>
      <c r="J193" s="197"/>
      <c r="K193" s="197">
        <v>0</v>
      </c>
      <c r="L193" s="197">
        <v>0</v>
      </c>
      <c r="M193" s="197">
        <v>0</v>
      </c>
      <c r="N193" s="197">
        <v>0</v>
      </c>
      <c r="O193" s="197"/>
      <c r="P193" s="197">
        <v>0</v>
      </c>
      <c r="Q193" s="197">
        <v>0</v>
      </c>
      <c r="R193" s="197">
        <v>0</v>
      </c>
      <c r="S193" s="197">
        <v>0</v>
      </c>
      <c r="T193" s="197">
        <v>0</v>
      </c>
      <c r="U193" s="197">
        <v>0</v>
      </c>
      <c r="V193" s="197">
        <v>0</v>
      </c>
      <c r="W193" s="197">
        <v>0</v>
      </c>
      <c r="X193" s="197">
        <v>0</v>
      </c>
      <c r="Y193" s="197">
        <v>0</v>
      </c>
      <c r="Z193" s="199">
        <f t="shared" si="46"/>
        <v>0</v>
      </c>
      <c r="AA193" s="199">
        <f t="shared" si="47"/>
        <v>0</v>
      </c>
    </row>
    <row r="194" spans="1:27" s="187" customFormat="1" ht="30" customHeight="1">
      <c r="A194" s="197">
        <v>3</v>
      </c>
      <c r="B194" s="205" t="s">
        <v>218</v>
      </c>
      <c r="C194" s="204">
        <v>0</v>
      </c>
      <c r="D194" s="204">
        <v>0</v>
      </c>
      <c r="E194" s="204">
        <v>13</v>
      </c>
      <c r="F194" s="204">
        <v>0</v>
      </c>
      <c r="G194" s="204">
        <v>0</v>
      </c>
      <c r="H194" s="199">
        <f t="shared" si="45"/>
        <v>13</v>
      </c>
      <c r="I194" s="204">
        <v>0</v>
      </c>
      <c r="J194" s="204">
        <v>20</v>
      </c>
      <c r="K194" s="204">
        <v>4</v>
      </c>
      <c r="L194" s="204">
        <v>0</v>
      </c>
      <c r="M194" s="204">
        <v>0</v>
      </c>
      <c r="N194" s="204">
        <v>0</v>
      </c>
      <c r="O194" s="204">
        <v>0</v>
      </c>
      <c r="P194" s="204">
        <v>0</v>
      </c>
      <c r="Q194" s="197">
        <v>0</v>
      </c>
      <c r="R194" s="204">
        <v>0</v>
      </c>
      <c r="S194" s="204">
        <v>0</v>
      </c>
      <c r="T194" s="204">
        <v>0</v>
      </c>
      <c r="U194" s="204">
        <v>0</v>
      </c>
      <c r="V194" s="204">
        <v>0</v>
      </c>
      <c r="W194" s="204">
        <v>0</v>
      </c>
      <c r="X194" s="197">
        <v>2</v>
      </c>
      <c r="Y194" s="204">
        <v>9</v>
      </c>
      <c r="Z194" s="199">
        <f t="shared" si="46"/>
        <v>35</v>
      </c>
      <c r="AA194" s="199">
        <f t="shared" si="47"/>
        <v>48</v>
      </c>
    </row>
    <row r="195" spans="1:27" s="187" customFormat="1" ht="30" customHeight="1">
      <c r="A195" s="197">
        <v>4</v>
      </c>
      <c r="B195" s="198" t="s">
        <v>317</v>
      </c>
      <c r="C195" s="197">
        <v>0</v>
      </c>
      <c r="D195" s="197">
        <v>0</v>
      </c>
      <c r="E195" s="197">
        <v>0</v>
      </c>
      <c r="F195" s="204">
        <v>0</v>
      </c>
      <c r="G195" s="204">
        <v>0</v>
      </c>
      <c r="H195" s="199">
        <f t="shared" si="45"/>
        <v>0</v>
      </c>
      <c r="I195" s="197">
        <v>0</v>
      </c>
      <c r="J195" s="197">
        <v>0</v>
      </c>
      <c r="K195" s="197">
        <v>0</v>
      </c>
      <c r="L195" s="197">
        <v>0</v>
      </c>
      <c r="M195" s="197">
        <v>0</v>
      </c>
      <c r="N195" s="197">
        <v>0</v>
      </c>
      <c r="O195" s="197">
        <v>0</v>
      </c>
      <c r="P195" s="197">
        <v>0</v>
      </c>
      <c r="Q195" s="197">
        <v>0</v>
      </c>
      <c r="R195" s="197">
        <v>0</v>
      </c>
      <c r="S195" s="197">
        <v>0</v>
      </c>
      <c r="T195" s="197">
        <v>0</v>
      </c>
      <c r="U195" s="197">
        <v>0</v>
      </c>
      <c r="V195" s="197">
        <v>0</v>
      </c>
      <c r="W195" s="197">
        <v>0</v>
      </c>
      <c r="X195" s="197">
        <v>0</v>
      </c>
      <c r="Y195" s="197">
        <v>8</v>
      </c>
      <c r="Z195" s="199">
        <f t="shared" si="46"/>
        <v>8</v>
      </c>
      <c r="AA195" s="199">
        <f t="shared" si="47"/>
        <v>8</v>
      </c>
    </row>
    <row r="196" spans="1:27" s="187" customFormat="1" ht="30" customHeight="1">
      <c r="A196" s="197">
        <v>5</v>
      </c>
      <c r="B196" s="198" t="s">
        <v>318</v>
      </c>
      <c r="C196" s="197">
        <v>0</v>
      </c>
      <c r="D196" s="197">
        <v>0</v>
      </c>
      <c r="E196" s="197">
        <v>0</v>
      </c>
      <c r="F196" s="197">
        <v>0</v>
      </c>
      <c r="G196" s="197">
        <v>0</v>
      </c>
      <c r="H196" s="199">
        <f t="shared" si="45"/>
        <v>0</v>
      </c>
      <c r="I196" s="197">
        <v>0</v>
      </c>
      <c r="J196" s="197">
        <v>0</v>
      </c>
      <c r="K196" s="197">
        <v>0</v>
      </c>
      <c r="L196" s="197">
        <v>0</v>
      </c>
      <c r="M196" s="197">
        <v>0</v>
      </c>
      <c r="N196" s="197">
        <v>0</v>
      </c>
      <c r="O196" s="197">
        <v>0</v>
      </c>
      <c r="P196" s="197">
        <v>0</v>
      </c>
      <c r="Q196" s="197">
        <v>0</v>
      </c>
      <c r="R196" s="197">
        <v>0</v>
      </c>
      <c r="S196" s="197">
        <v>0</v>
      </c>
      <c r="T196" s="197">
        <v>0</v>
      </c>
      <c r="U196" s="197">
        <v>0</v>
      </c>
      <c r="V196" s="197">
        <v>0</v>
      </c>
      <c r="W196" s="197">
        <v>0</v>
      </c>
      <c r="X196" s="197">
        <v>0</v>
      </c>
      <c r="Y196" s="197">
        <v>0</v>
      </c>
      <c r="Z196" s="199">
        <f t="shared" si="46"/>
        <v>0</v>
      </c>
      <c r="AA196" s="199">
        <f t="shared" si="47"/>
        <v>0</v>
      </c>
    </row>
    <row r="197" spans="1:27" s="187" customFormat="1" ht="30" customHeight="1">
      <c r="A197" s="197">
        <v>6</v>
      </c>
      <c r="B197" s="205" t="s">
        <v>228</v>
      </c>
      <c r="C197" s="197"/>
      <c r="D197" s="197">
        <v>0</v>
      </c>
      <c r="E197" s="197">
        <v>10</v>
      </c>
      <c r="F197" s="204">
        <v>0</v>
      </c>
      <c r="G197" s="204">
        <v>0</v>
      </c>
      <c r="H197" s="199">
        <f t="shared" si="45"/>
        <v>10</v>
      </c>
      <c r="I197" s="197">
        <v>0</v>
      </c>
      <c r="J197" s="197">
        <v>2</v>
      </c>
      <c r="K197" s="197">
        <v>0</v>
      </c>
      <c r="L197" s="197">
        <v>0</v>
      </c>
      <c r="M197" s="197">
        <v>0</v>
      </c>
      <c r="N197" s="197">
        <v>0</v>
      </c>
      <c r="O197" s="197">
        <v>0</v>
      </c>
      <c r="P197" s="197">
        <v>0</v>
      </c>
      <c r="Q197" s="197">
        <v>0</v>
      </c>
      <c r="R197" s="197">
        <v>0</v>
      </c>
      <c r="S197" s="197">
        <v>0</v>
      </c>
      <c r="T197" s="197">
        <v>0</v>
      </c>
      <c r="U197" s="197">
        <v>0</v>
      </c>
      <c r="V197" s="197">
        <v>0</v>
      </c>
      <c r="W197" s="197">
        <v>0</v>
      </c>
      <c r="X197" s="197">
        <v>0</v>
      </c>
      <c r="Y197" s="197">
        <v>0</v>
      </c>
      <c r="Z197" s="199">
        <f t="shared" si="46"/>
        <v>2</v>
      </c>
      <c r="AA197" s="199">
        <f t="shared" si="47"/>
        <v>12</v>
      </c>
    </row>
    <row r="198" spans="1:27" s="187" customFormat="1" ht="30" customHeight="1">
      <c r="A198" s="197">
        <v>7</v>
      </c>
      <c r="B198" s="198" t="s">
        <v>414</v>
      </c>
      <c r="C198" s="197"/>
      <c r="D198" s="197">
        <v>0</v>
      </c>
      <c r="E198" s="197">
        <v>8</v>
      </c>
      <c r="F198" s="204">
        <v>0</v>
      </c>
      <c r="G198" s="204">
        <v>0</v>
      </c>
      <c r="H198" s="199">
        <f t="shared" si="45"/>
        <v>8</v>
      </c>
      <c r="I198" s="197">
        <v>0</v>
      </c>
      <c r="J198" s="197">
        <v>0</v>
      </c>
      <c r="K198" s="197">
        <v>0</v>
      </c>
      <c r="L198" s="197">
        <v>0</v>
      </c>
      <c r="M198" s="197">
        <v>0</v>
      </c>
      <c r="N198" s="197">
        <v>0</v>
      </c>
      <c r="O198" s="197">
        <v>0</v>
      </c>
      <c r="P198" s="197">
        <v>0</v>
      </c>
      <c r="Q198" s="197">
        <v>0</v>
      </c>
      <c r="R198" s="197">
        <v>0</v>
      </c>
      <c r="S198" s="197">
        <v>0</v>
      </c>
      <c r="T198" s="197">
        <v>0</v>
      </c>
      <c r="U198" s="197">
        <v>0</v>
      </c>
      <c r="V198" s="197">
        <v>0</v>
      </c>
      <c r="W198" s="197">
        <v>0</v>
      </c>
      <c r="X198" s="197">
        <v>0</v>
      </c>
      <c r="Y198" s="197">
        <v>0</v>
      </c>
      <c r="Z198" s="199">
        <f t="shared" si="46"/>
        <v>0</v>
      </c>
      <c r="AA198" s="199">
        <f t="shared" si="47"/>
        <v>8</v>
      </c>
    </row>
    <row r="199" spans="1:27" s="187" customFormat="1" ht="30" customHeight="1">
      <c r="A199" s="197">
        <v>8</v>
      </c>
      <c r="B199" s="198" t="s">
        <v>219</v>
      </c>
      <c r="C199" s="197">
        <v>0</v>
      </c>
      <c r="D199" s="197">
        <v>0</v>
      </c>
      <c r="E199" s="197">
        <v>0</v>
      </c>
      <c r="F199" s="204">
        <v>0</v>
      </c>
      <c r="G199" s="204">
        <v>0</v>
      </c>
      <c r="H199" s="199">
        <f t="shared" si="45"/>
        <v>0</v>
      </c>
      <c r="I199" s="197">
        <v>0</v>
      </c>
      <c r="J199" s="197">
        <v>0</v>
      </c>
      <c r="K199" s="197">
        <v>0</v>
      </c>
      <c r="L199" s="197">
        <v>0</v>
      </c>
      <c r="M199" s="197">
        <v>0</v>
      </c>
      <c r="N199" s="197">
        <v>0</v>
      </c>
      <c r="O199" s="197">
        <v>0</v>
      </c>
      <c r="P199" s="197">
        <v>0</v>
      </c>
      <c r="Q199" s="197">
        <v>0</v>
      </c>
      <c r="R199" s="197">
        <v>0</v>
      </c>
      <c r="S199" s="197">
        <v>0</v>
      </c>
      <c r="T199" s="197">
        <v>0</v>
      </c>
      <c r="U199" s="197">
        <v>0</v>
      </c>
      <c r="V199" s="197">
        <v>0</v>
      </c>
      <c r="W199" s="197">
        <v>0</v>
      </c>
      <c r="X199" s="197">
        <v>0</v>
      </c>
      <c r="Y199" s="197">
        <v>0</v>
      </c>
      <c r="Z199" s="199">
        <f t="shared" si="46"/>
        <v>0</v>
      </c>
      <c r="AA199" s="199">
        <f t="shared" si="47"/>
        <v>0</v>
      </c>
    </row>
    <row r="200" spans="1:27" s="187" customFormat="1" ht="30" customHeight="1">
      <c r="A200" s="197">
        <v>9</v>
      </c>
      <c r="B200" s="198" t="s">
        <v>311</v>
      </c>
      <c r="C200" s="197">
        <v>0</v>
      </c>
      <c r="D200" s="197">
        <v>0</v>
      </c>
      <c r="E200" s="197">
        <v>0</v>
      </c>
      <c r="F200" s="204">
        <v>0</v>
      </c>
      <c r="G200" s="204">
        <v>0</v>
      </c>
      <c r="H200" s="199">
        <f t="shared" si="45"/>
        <v>0</v>
      </c>
      <c r="I200" s="197">
        <v>0</v>
      </c>
      <c r="J200" s="197">
        <v>0</v>
      </c>
      <c r="K200" s="197">
        <v>0</v>
      </c>
      <c r="L200" s="197">
        <v>0</v>
      </c>
      <c r="M200" s="197">
        <v>0</v>
      </c>
      <c r="N200" s="197">
        <v>0</v>
      </c>
      <c r="O200" s="197">
        <v>0</v>
      </c>
      <c r="P200" s="197">
        <v>0</v>
      </c>
      <c r="Q200" s="197">
        <v>0</v>
      </c>
      <c r="R200" s="197">
        <v>0</v>
      </c>
      <c r="S200" s="197">
        <v>0</v>
      </c>
      <c r="T200" s="197">
        <v>0</v>
      </c>
      <c r="U200" s="197">
        <v>0</v>
      </c>
      <c r="V200" s="197">
        <v>0</v>
      </c>
      <c r="W200" s="197">
        <v>0</v>
      </c>
      <c r="X200" s="197">
        <v>0</v>
      </c>
      <c r="Y200" s="197">
        <v>0</v>
      </c>
      <c r="Z200" s="199">
        <f t="shared" si="46"/>
        <v>0</v>
      </c>
      <c r="AA200" s="199">
        <f t="shared" si="47"/>
        <v>0</v>
      </c>
    </row>
    <row r="201" spans="1:27" s="187" customFormat="1" ht="30" customHeight="1">
      <c r="A201" s="174"/>
      <c r="B201" s="200" t="s">
        <v>319</v>
      </c>
      <c r="C201" s="199">
        <f t="shared" ref="C201:I201" si="48">SUM(C192:C200)</f>
        <v>0</v>
      </c>
      <c r="D201" s="199">
        <f t="shared" si="48"/>
        <v>0</v>
      </c>
      <c r="E201" s="199">
        <f t="shared" si="48"/>
        <v>31</v>
      </c>
      <c r="F201" s="199">
        <f t="shared" si="48"/>
        <v>0</v>
      </c>
      <c r="G201" s="199">
        <f t="shared" si="48"/>
        <v>0</v>
      </c>
      <c r="H201" s="199">
        <f t="shared" si="48"/>
        <v>31</v>
      </c>
      <c r="I201" s="199">
        <f t="shared" si="48"/>
        <v>0</v>
      </c>
      <c r="J201" s="199">
        <f t="shared" ref="J201:Y201" si="49">SUM(J192:J200)</f>
        <v>22</v>
      </c>
      <c r="K201" s="199">
        <f t="shared" si="49"/>
        <v>4</v>
      </c>
      <c r="L201" s="199">
        <f t="shared" si="49"/>
        <v>0</v>
      </c>
      <c r="M201" s="199">
        <f t="shared" si="49"/>
        <v>0</v>
      </c>
      <c r="N201" s="199">
        <f t="shared" si="49"/>
        <v>0</v>
      </c>
      <c r="O201" s="199">
        <f t="shared" si="49"/>
        <v>0</v>
      </c>
      <c r="P201" s="199">
        <f t="shared" si="49"/>
        <v>0</v>
      </c>
      <c r="Q201" s="199">
        <f t="shared" si="49"/>
        <v>0</v>
      </c>
      <c r="R201" s="199">
        <f t="shared" si="49"/>
        <v>0</v>
      </c>
      <c r="S201" s="199">
        <f t="shared" si="49"/>
        <v>0</v>
      </c>
      <c r="T201" s="199">
        <f t="shared" si="49"/>
        <v>0</v>
      </c>
      <c r="U201" s="199">
        <f t="shared" si="49"/>
        <v>0</v>
      </c>
      <c r="V201" s="199">
        <f t="shared" si="49"/>
        <v>0</v>
      </c>
      <c r="W201" s="199">
        <f t="shared" si="49"/>
        <v>0</v>
      </c>
      <c r="X201" s="199">
        <f t="shared" si="49"/>
        <v>2</v>
      </c>
      <c r="Y201" s="199">
        <f t="shared" si="49"/>
        <v>17</v>
      </c>
      <c r="Z201" s="199">
        <f>SUM(Z192:Z200)</f>
        <v>45</v>
      </c>
      <c r="AA201" s="199">
        <f>SUM(AA192:AA200)</f>
        <v>76</v>
      </c>
    </row>
    <row r="202" spans="1:27" s="51" customFormat="1" ht="18" customHeight="1">
      <c r="B202" s="180"/>
      <c r="C202" s="180"/>
      <c r="D202" s="180"/>
      <c r="E202" s="180"/>
      <c r="F202" s="180"/>
      <c r="G202" s="180"/>
      <c r="H202" s="180"/>
      <c r="I202" s="180"/>
      <c r="J202" s="180"/>
      <c r="K202" s="180"/>
      <c r="L202" s="180"/>
      <c r="M202" s="180"/>
      <c r="N202" s="180"/>
      <c r="O202" s="180"/>
      <c r="P202" s="180"/>
      <c r="Q202" s="180"/>
      <c r="R202" s="180"/>
      <c r="S202" s="180"/>
      <c r="T202" s="180"/>
      <c r="U202" s="180"/>
      <c r="V202" s="180"/>
      <c r="W202" s="180"/>
      <c r="X202" s="180"/>
      <c r="Y202" s="180"/>
    </row>
    <row r="203" spans="1:27" s="51" customFormat="1" ht="18" customHeight="1">
      <c r="B203" s="180"/>
      <c r="C203" s="180"/>
      <c r="D203" s="180"/>
      <c r="E203" s="180"/>
      <c r="F203" s="180"/>
      <c r="G203" s="180"/>
      <c r="H203" s="180"/>
      <c r="I203" s="180"/>
      <c r="J203" s="180"/>
      <c r="K203" s="180"/>
      <c r="L203" s="180"/>
      <c r="M203" s="180"/>
      <c r="N203" s="180"/>
      <c r="O203" s="180"/>
      <c r="P203" s="180"/>
      <c r="Q203" s="180"/>
      <c r="R203" s="180"/>
      <c r="S203" s="180"/>
      <c r="T203" s="180"/>
      <c r="U203" s="180"/>
      <c r="V203" s="180"/>
      <c r="W203" s="180"/>
      <c r="X203" s="180"/>
      <c r="Y203" s="180"/>
    </row>
    <row r="204" spans="1:27" s="51" customFormat="1" ht="18" customHeight="1">
      <c r="B204" s="180"/>
      <c r="C204" s="180"/>
      <c r="D204" s="180"/>
      <c r="E204" s="180"/>
      <c r="F204" s="180"/>
      <c r="G204" s="180"/>
      <c r="H204" s="180"/>
      <c r="I204" s="180"/>
      <c r="J204" s="180"/>
      <c r="K204" s="180"/>
      <c r="L204" s="180"/>
      <c r="M204" s="180"/>
      <c r="N204" s="180"/>
      <c r="O204" s="180"/>
      <c r="P204" s="180"/>
      <c r="Q204" s="180"/>
      <c r="R204" s="180"/>
      <c r="S204" s="180"/>
      <c r="T204" s="180"/>
      <c r="U204" s="180"/>
      <c r="V204" s="180"/>
      <c r="W204" s="180"/>
      <c r="X204" s="180"/>
      <c r="Y204" s="180"/>
    </row>
    <row r="205" spans="1:27" s="51" customFormat="1" ht="18" customHeight="1">
      <c r="B205" s="180"/>
      <c r="C205" s="180"/>
      <c r="D205" s="180"/>
      <c r="E205" s="180"/>
      <c r="F205" s="180"/>
      <c r="G205" s="180"/>
      <c r="H205" s="180"/>
      <c r="I205" s="180"/>
      <c r="J205" s="180"/>
      <c r="K205" s="180"/>
      <c r="L205" s="180"/>
      <c r="M205" s="180"/>
      <c r="N205" s="180"/>
      <c r="O205" s="180"/>
      <c r="P205" s="180"/>
      <c r="Q205" s="180"/>
      <c r="R205" s="180"/>
      <c r="S205" s="180"/>
      <c r="T205" s="180"/>
      <c r="U205" s="180"/>
      <c r="V205" s="180"/>
      <c r="W205" s="180"/>
      <c r="X205" s="180"/>
      <c r="Y205" s="180"/>
    </row>
    <row r="206" spans="1:27" s="187" customFormat="1" ht="30" customHeight="1">
      <c r="A206" s="748" t="s">
        <v>316</v>
      </c>
      <c r="B206" s="748"/>
      <c r="C206" s="748"/>
      <c r="D206" s="748"/>
      <c r="E206" s="748"/>
      <c r="F206" s="748"/>
      <c r="G206" s="748"/>
      <c r="H206" s="748"/>
      <c r="I206" s="748"/>
      <c r="J206" s="748"/>
      <c r="K206" s="748"/>
      <c r="L206" s="748"/>
      <c r="M206" s="748"/>
      <c r="N206" s="748"/>
      <c r="O206" s="748"/>
      <c r="P206" s="748"/>
      <c r="Q206" s="748"/>
      <c r="R206" s="748"/>
      <c r="S206" s="748"/>
      <c r="T206" s="748"/>
      <c r="U206" s="748"/>
      <c r="V206" s="748"/>
      <c r="W206" s="748"/>
      <c r="X206" s="748"/>
      <c r="Y206" s="748"/>
      <c r="Z206" s="748"/>
      <c r="AA206" s="748"/>
    </row>
    <row r="207" spans="1:27" s="187" customFormat="1" ht="24.95" customHeight="1">
      <c r="A207" s="748" t="s">
        <v>1212</v>
      </c>
      <c r="B207" s="748"/>
      <c r="C207" s="748"/>
      <c r="D207" s="748"/>
      <c r="E207" s="748"/>
      <c r="F207" s="748"/>
      <c r="G207" s="748"/>
      <c r="H207" s="748"/>
      <c r="I207" s="748"/>
      <c r="J207" s="748"/>
      <c r="K207" s="748"/>
      <c r="L207" s="748"/>
      <c r="M207" s="748"/>
      <c r="N207" s="748"/>
      <c r="O207" s="748"/>
      <c r="P207" s="748"/>
      <c r="Q207" s="748"/>
      <c r="R207" s="748"/>
      <c r="S207" s="748"/>
      <c r="T207" s="748"/>
      <c r="U207" s="748"/>
      <c r="V207" s="748"/>
      <c r="W207" s="748"/>
      <c r="X207" s="748"/>
      <c r="Y207" s="748"/>
      <c r="Z207" s="748"/>
      <c r="AA207" s="748"/>
    </row>
    <row r="208" spans="1:27" s="187" customFormat="1" ht="15">
      <c r="A208" s="88"/>
      <c r="B208" s="190"/>
      <c r="C208" s="190"/>
      <c r="D208" s="190"/>
      <c r="E208" s="190"/>
      <c r="F208" s="190"/>
      <c r="G208" s="190"/>
      <c r="H208" s="190"/>
      <c r="I208" s="190"/>
      <c r="J208" s="190"/>
      <c r="K208" s="190"/>
      <c r="L208" s="190"/>
      <c r="M208" s="190"/>
      <c r="N208" s="190"/>
      <c r="O208" s="190"/>
      <c r="P208" s="190"/>
      <c r="Q208" s="190"/>
      <c r="R208" s="190"/>
      <c r="S208" s="190"/>
      <c r="T208" s="190"/>
      <c r="U208" s="190"/>
      <c r="V208" s="190"/>
      <c r="W208" s="190"/>
      <c r="X208" s="190"/>
      <c r="Y208" s="190"/>
      <c r="Z208" s="88"/>
      <c r="AA208" s="88"/>
    </row>
    <row r="209" spans="1:27" s="187" customFormat="1" ht="30" customHeight="1">
      <c r="A209" s="749" t="s">
        <v>213</v>
      </c>
      <c r="B209" s="750" t="s">
        <v>188</v>
      </c>
      <c r="C209" s="752" t="s">
        <v>189</v>
      </c>
      <c r="D209" s="753"/>
      <c r="E209" s="753"/>
      <c r="F209" s="753"/>
      <c r="G209" s="754"/>
      <c r="H209" s="755" t="s">
        <v>411</v>
      </c>
      <c r="I209" s="757" t="s">
        <v>190</v>
      </c>
      <c r="J209" s="757"/>
      <c r="K209" s="757"/>
      <c r="L209" s="757"/>
      <c r="M209" s="757"/>
      <c r="N209" s="757"/>
      <c r="O209" s="757"/>
      <c r="P209" s="757"/>
      <c r="Q209" s="757"/>
      <c r="R209" s="757"/>
      <c r="S209" s="757"/>
      <c r="T209" s="757"/>
      <c r="U209" s="757"/>
      <c r="V209" s="757"/>
      <c r="W209" s="757"/>
      <c r="X209" s="757"/>
      <c r="Y209" s="757"/>
      <c r="Z209" s="758" t="s">
        <v>412</v>
      </c>
      <c r="AA209" s="758" t="s">
        <v>413</v>
      </c>
    </row>
    <row r="210" spans="1:27" s="187" customFormat="1" ht="30" customHeight="1">
      <c r="A210" s="749"/>
      <c r="B210" s="751"/>
      <c r="C210" s="292" t="s">
        <v>415</v>
      </c>
      <c r="D210" s="292" t="s">
        <v>416</v>
      </c>
      <c r="E210" s="292" t="s">
        <v>856</v>
      </c>
      <c r="F210" s="292" t="s">
        <v>1327</v>
      </c>
      <c r="G210" s="292" t="s">
        <v>868</v>
      </c>
      <c r="H210" s="756"/>
      <c r="I210" s="333" t="s">
        <v>417</v>
      </c>
      <c r="J210" s="333" t="s">
        <v>418</v>
      </c>
      <c r="K210" s="333" t="s">
        <v>419</v>
      </c>
      <c r="L210" s="333" t="s">
        <v>420</v>
      </c>
      <c r="M210" s="333" t="s">
        <v>421</v>
      </c>
      <c r="N210" s="333" t="s">
        <v>869</v>
      </c>
      <c r="O210" s="333" t="s">
        <v>870</v>
      </c>
      <c r="P210" s="333" t="s">
        <v>871</v>
      </c>
      <c r="Q210" s="333" t="s">
        <v>872</v>
      </c>
      <c r="R210" s="333" t="s">
        <v>923</v>
      </c>
      <c r="S210" s="333" t="s">
        <v>1328</v>
      </c>
      <c r="T210" s="333" t="s">
        <v>1329</v>
      </c>
      <c r="U210" s="333" t="s">
        <v>1330</v>
      </c>
      <c r="V210" s="333" t="s">
        <v>1331</v>
      </c>
      <c r="W210" s="333" t="s">
        <v>1332</v>
      </c>
      <c r="X210" s="333" t="s">
        <v>873</v>
      </c>
      <c r="Y210" s="333" t="s">
        <v>954</v>
      </c>
      <c r="Z210" s="759"/>
      <c r="AA210" s="760"/>
    </row>
    <row r="211" spans="1:27" s="187" customFormat="1" ht="30" customHeight="1">
      <c r="A211" s="197">
        <v>1</v>
      </c>
      <c r="B211" s="205" t="s">
        <v>217</v>
      </c>
      <c r="C211" s="197">
        <v>9</v>
      </c>
      <c r="D211" s="197">
        <v>0</v>
      </c>
      <c r="E211" s="197">
        <v>0</v>
      </c>
      <c r="F211" s="197">
        <v>0</v>
      </c>
      <c r="G211" s="197">
        <v>0</v>
      </c>
      <c r="H211" s="199">
        <f t="shared" ref="H211:H219" si="50">SUM(C211:G211)</f>
        <v>9</v>
      </c>
      <c r="I211" s="197">
        <v>0</v>
      </c>
      <c r="J211" s="197">
        <v>0</v>
      </c>
      <c r="K211" s="197">
        <v>0</v>
      </c>
      <c r="L211" s="197">
        <v>0</v>
      </c>
      <c r="M211" s="197">
        <v>0</v>
      </c>
      <c r="N211" s="197">
        <v>2</v>
      </c>
      <c r="O211" s="197">
        <v>0</v>
      </c>
      <c r="P211" s="197">
        <v>0</v>
      </c>
      <c r="Q211" s="197">
        <v>0</v>
      </c>
      <c r="R211" s="197">
        <v>0</v>
      </c>
      <c r="S211" s="197">
        <v>0</v>
      </c>
      <c r="T211" s="197">
        <v>0</v>
      </c>
      <c r="U211" s="197">
        <v>0</v>
      </c>
      <c r="V211" s="197">
        <v>0</v>
      </c>
      <c r="W211" s="197">
        <v>0</v>
      </c>
      <c r="X211" s="197">
        <v>0</v>
      </c>
      <c r="Y211" s="197">
        <v>0</v>
      </c>
      <c r="Z211" s="199">
        <f t="shared" ref="Z211:Z219" si="51">SUM(I211:Y211)</f>
        <v>2</v>
      </c>
      <c r="AA211" s="199">
        <f t="shared" ref="AA211:AA219" si="52">SUM(H211,Z211)</f>
        <v>11</v>
      </c>
    </row>
    <row r="212" spans="1:27" s="187" customFormat="1" ht="30" customHeight="1">
      <c r="A212" s="197">
        <v>2</v>
      </c>
      <c r="B212" s="198" t="s">
        <v>215</v>
      </c>
      <c r="C212" s="197">
        <v>2</v>
      </c>
      <c r="D212" s="197">
        <v>0</v>
      </c>
      <c r="E212" s="197">
        <v>0</v>
      </c>
      <c r="F212" s="197">
        <v>0</v>
      </c>
      <c r="G212" s="197">
        <v>0</v>
      </c>
      <c r="H212" s="199">
        <f t="shared" si="50"/>
        <v>2</v>
      </c>
      <c r="I212" s="197">
        <v>0</v>
      </c>
      <c r="J212" s="197">
        <v>4</v>
      </c>
      <c r="K212" s="197">
        <v>0</v>
      </c>
      <c r="L212" s="197">
        <v>0</v>
      </c>
      <c r="M212" s="197">
        <v>0</v>
      </c>
      <c r="N212" s="197">
        <v>0</v>
      </c>
      <c r="O212" s="197">
        <v>4</v>
      </c>
      <c r="P212" s="197">
        <v>0</v>
      </c>
      <c r="Q212" s="197">
        <v>0</v>
      </c>
      <c r="R212" s="197">
        <v>0</v>
      </c>
      <c r="S212" s="197">
        <v>0</v>
      </c>
      <c r="T212" s="197">
        <v>0</v>
      </c>
      <c r="U212" s="197">
        <v>0</v>
      </c>
      <c r="V212" s="197">
        <v>0</v>
      </c>
      <c r="W212" s="197">
        <v>0</v>
      </c>
      <c r="X212" s="197">
        <v>0</v>
      </c>
      <c r="Y212" s="197">
        <v>0</v>
      </c>
      <c r="Z212" s="199">
        <f t="shared" si="51"/>
        <v>8</v>
      </c>
      <c r="AA212" s="199">
        <f t="shared" si="52"/>
        <v>10</v>
      </c>
    </row>
    <row r="213" spans="1:27" s="187" customFormat="1" ht="30" customHeight="1">
      <c r="A213" s="197">
        <v>3</v>
      </c>
      <c r="B213" s="205" t="s">
        <v>218</v>
      </c>
      <c r="C213" s="204">
        <v>0</v>
      </c>
      <c r="D213" s="204">
        <v>0</v>
      </c>
      <c r="E213" s="204">
        <v>0</v>
      </c>
      <c r="F213" s="204">
        <v>0</v>
      </c>
      <c r="G213" s="204">
        <v>0</v>
      </c>
      <c r="H213" s="199">
        <f t="shared" si="50"/>
        <v>0</v>
      </c>
      <c r="I213" s="204">
        <v>0</v>
      </c>
      <c r="J213" s="204">
        <v>0</v>
      </c>
      <c r="K213" s="204">
        <v>0</v>
      </c>
      <c r="L213" s="204">
        <v>0</v>
      </c>
      <c r="M213" s="204">
        <v>0</v>
      </c>
      <c r="N213" s="204">
        <v>0</v>
      </c>
      <c r="O213" s="204">
        <v>0</v>
      </c>
      <c r="P213" s="204">
        <v>7</v>
      </c>
      <c r="Q213" s="197">
        <v>0</v>
      </c>
      <c r="R213" s="204">
        <v>0</v>
      </c>
      <c r="S213" s="204">
        <v>0</v>
      </c>
      <c r="T213" s="204">
        <v>0</v>
      </c>
      <c r="U213" s="204">
        <v>0</v>
      </c>
      <c r="V213" s="204">
        <v>0</v>
      </c>
      <c r="W213" s="204">
        <v>0</v>
      </c>
      <c r="X213" s="197">
        <v>0</v>
      </c>
      <c r="Y213" s="204">
        <v>10</v>
      </c>
      <c r="Z213" s="199">
        <f t="shared" si="51"/>
        <v>17</v>
      </c>
      <c r="AA213" s="199">
        <f t="shared" si="52"/>
        <v>17</v>
      </c>
    </row>
    <row r="214" spans="1:27" s="187" customFormat="1" ht="30" customHeight="1">
      <c r="A214" s="197">
        <v>4</v>
      </c>
      <c r="B214" s="198" t="s">
        <v>317</v>
      </c>
      <c r="C214" s="197">
        <v>0</v>
      </c>
      <c r="D214" s="197">
        <v>10</v>
      </c>
      <c r="E214" s="197">
        <v>4</v>
      </c>
      <c r="F214" s="204">
        <v>0</v>
      </c>
      <c r="G214" s="204">
        <v>0</v>
      </c>
      <c r="H214" s="199">
        <f t="shared" si="50"/>
        <v>14</v>
      </c>
      <c r="I214" s="197">
        <v>0</v>
      </c>
      <c r="J214" s="197">
        <v>0</v>
      </c>
      <c r="K214" s="197">
        <v>0</v>
      </c>
      <c r="L214" s="197">
        <v>0</v>
      </c>
      <c r="M214" s="197">
        <v>0</v>
      </c>
      <c r="N214" s="197">
        <v>7</v>
      </c>
      <c r="O214" s="197">
        <v>0</v>
      </c>
      <c r="P214" s="197">
        <v>0</v>
      </c>
      <c r="Q214" s="197">
        <v>0</v>
      </c>
      <c r="R214" s="197">
        <v>0</v>
      </c>
      <c r="S214" s="197">
        <v>0</v>
      </c>
      <c r="T214" s="197">
        <v>0</v>
      </c>
      <c r="U214" s="197">
        <v>0</v>
      </c>
      <c r="V214" s="197">
        <v>0</v>
      </c>
      <c r="W214" s="197">
        <v>0</v>
      </c>
      <c r="X214" s="197">
        <v>0</v>
      </c>
      <c r="Y214" s="197">
        <v>8</v>
      </c>
      <c r="Z214" s="199">
        <f t="shared" si="51"/>
        <v>15</v>
      </c>
      <c r="AA214" s="199">
        <f t="shared" si="52"/>
        <v>29</v>
      </c>
    </row>
    <row r="215" spans="1:27" s="187" customFormat="1" ht="30" customHeight="1">
      <c r="A215" s="197">
        <v>5</v>
      </c>
      <c r="B215" s="198" t="s">
        <v>318</v>
      </c>
      <c r="C215" s="197">
        <v>1</v>
      </c>
      <c r="D215" s="197">
        <v>1</v>
      </c>
      <c r="E215" s="197">
        <v>1</v>
      </c>
      <c r="F215" s="197">
        <v>0</v>
      </c>
      <c r="G215" s="197">
        <v>0</v>
      </c>
      <c r="H215" s="199">
        <f t="shared" si="50"/>
        <v>3</v>
      </c>
      <c r="I215" s="197">
        <v>0</v>
      </c>
      <c r="J215" s="197">
        <v>0</v>
      </c>
      <c r="K215" s="197">
        <v>0</v>
      </c>
      <c r="L215" s="197">
        <v>0</v>
      </c>
      <c r="M215" s="197">
        <v>0</v>
      </c>
      <c r="N215" s="197">
        <v>0</v>
      </c>
      <c r="O215" s="197">
        <v>0</v>
      </c>
      <c r="P215" s="197">
        <v>0</v>
      </c>
      <c r="Q215" s="197">
        <v>0</v>
      </c>
      <c r="R215" s="197">
        <v>0</v>
      </c>
      <c r="S215" s="197">
        <v>0</v>
      </c>
      <c r="T215" s="197">
        <v>0</v>
      </c>
      <c r="U215" s="197">
        <v>0</v>
      </c>
      <c r="V215" s="197">
        <v>0</v>
      </c>
      <c r="W215" s="197">
        <v>0</v>
      </c>
      <c r="X215" s="197">
        <v>0</v>
      </c>
      <c r="Y215" s="197">
        <v>0</v>
      </c>
      <c r="Z215" s="199">
        <f t="shared" si="51"/>
        <v>0</v>
      </c>
      <c r="AA215" s="199">
        <f t="shared" si="52"/>
        <v>3</v>
      </c>
    </row>
    <row r="216" spans="1:27" s="187" customFormat="1" ht="30" customHeight="1">
      <c r="A216" s="197">
        <v>6</v>
      </c>
      <c r="B216" s="205" t="s">
        <v>228</v>
      </c>
      <c r="C216" s="197">
        <v>5</v>
      </c>
      <c r="D216" s="197">
        <v>0</v>
      </c>
      <c r="E216" s="197">
        <v>0</v>
      </c>
      <c r="F216" s="204">
        <v>0</v>
      </c>
      <c r="G216" s="204">
        <v>0</v>
      </c>
      <c r="H216" s="199">
        <f t="shared" si="50"/>
        <v>5</v>
      </c>
      <c r="I216" s="197">
        <v>0</v>
      </c>
      <c r="J216" s="197">
        <v>0</v>
      </c>
      <c r="K216" s="197">
        <v>0</v>
      </c>
      <c r="L216" s="197">
        <v>0</v>
      </c>
      <c r="M216" s="197">
        <v>0</v>
      </c>
      <c r="N216" s="197">
        <v>0</v>
      </c>
      <c r="O216" s="197">
        <v>0</v>
      </c>
      <c r="P216" s="197">
        <v>0</v>
      </c>
      <c r="Q216" s="197">
        <v>0</v>
      </c>
      <c r="R216" s="197">
        <v>0</v>
      </c>
      <c r="S216" s="197">
        <v>0</v>
      </c>
      <c r="T216" s="197">
        <v>0</v>
      </c>
      <c r="U216" s="197">
        <v>0</v>
      </c>
      <c r="V216" s="197">
        <v>0</v>
      </c>
      <c r="W216" s="197">
        <v>0</v>
      </c>
      <c r="X216" s="197">
        <v>0</v>
      </c>
      <c r="Y216" s="197">
        <v>0</v>
      </c>
      <c r="Z216" s="199">
        <f t="shared" si="51"/>
        <v>0</v>
      </c>
      <c r="AA216" s="199">
        <f t="shared" si="52"/>
        <v>5</v>
      </c>
    </row>
    <row r="217" spans="1:27" s="187" customFormat="1" ht="30" customHeight="1">
      <c r="A217" s="197">
        <v>7</v>
      </c>
      <c r="B217" s="198" t="s">
        <v>414</v>
      </c>
      <c r="C217" s="197">
        <v>3</v>
      </c>
      <c r="D217" s="197">
        <v>0</v>
      </c>
      <c r="E217" s="197">
        <v>0</v>
      </c>
      <c r="F217" s="204">
        <v>0</v>
      </c>
      <c r="G217" s="204">
        <v>0</v>
      </c>
      <c r="H217" s="199">
        <f t="shared" si="50"/>
        <v>3</v>
      </c>
      <c r="I217" s="197">
        <v>0</v>
      </c>
      <c r="J217" s="197">
        <v>0</v>
      </c>
      <c r="K217" s="197">
        <v>0</v>
      </c>
      <c r="L217" s="197">
        <v>0</v>
      </c>
      <c r="M217" s="197">
        <v>0</v>
      </c>
      <c r="N217" s="197">
        <v>0</v>
      </c>
      <c r="O217" s="197">
        <v>0</v>
      </c>
      <c r="P217" s="197">
        <v>0</v>
      </c>
      <c r="Q217" s="197">
        <v>0</v>
      </c>
      <c r="R217" s="197">
        <v>0</v>
      </c>
      <c r="S217" s="197">
        <v>0</v>
      </c>
      <c r="T217" s="197">
        <v>0</v>
      </c>
      <c r="U217" s="197">
        <v>0</v>
      </c>
      <c r="V217" s="197">
        <v>0</v>
      </c>
      <c r="W217" s="197">
        <v>0</v>
      </c>
      <c r="X217" s="197">
        <v>0</v>
      </c>
      <c r="Y217" s="197">
        <v>0</v>
      </c>
      <c r="Z217" s="199">
        <f t="shared" si="51"/>
        <v>0</v>
      </c>
      <c r="AA217" s="199">
        <f t="shared" si="52"/>
        <v>3</v>
      </c>
    </row>
    <row r="218" spans="1:27" s="187" customFormat="1" ht="30" customHeight="1">
      <c r="A218" s="197">
        <v>8</v>
      </c>
      <c r="B218" s="198" t="s">
        <v>219</v>
      </c>
      <c r="C218" s="197">
        <v>1</v>
      </c>
      <c r="D218" s="197">
        <v>0</v>
      </c>
      <c r="E218" s="197">
        <v>0</v>
      </c>
      <c r="F218" s="204">
        <v>0</v>
      </c>
      <c r="G218" s="204">
        <v>0</v>
      </c>
      <c r="H218" s="199">
        <f t="shared" si="50"/>
        <v>1</v>
      </c>
      <c r="I218" s="197">
        <v>0</v>
      </c>
      <c r="J218" s="197">
        <v>0</v>
      </c>
      <c r="K218" s="197">
        <v>0</v>
      </c>
      <c r="L218" s="197">
        <v>0</v>
      </c>
      <c r="M218" s="197">
        <v>0</v>
      </c>
      <c r="N218" s="197">
        <v>0</v>
      </c>
      <c r="O218" s="197">
        <v>0</v>
      </c>
      <c r="P218" s="197">
        <v>0</v>
      </c>
      <c r="Q218" s="197">
        <v>0</v>
      </c>
      <c r="R218" s="197">
        <v>0</v>
      </c>
      <c r="S218" s="197">
        <v>0</v>
      </c>
      <c r="T218" s="197">
        <v>0</v>
      </c>
      <c r="U218" s="197">
        <v>0</v>
      </c>
      <c r="V218" s="197">
        <v>0</v>
      </c>
      <c r="W218" s="197">
        <v>0</v>
      </c>
      <c r="X218" s="197">
        <v>0</v>
      </c>
      <c r="Y218" s="197">
        <v>0</v>
      </c>
      <c r="Z218" s="199">
        <f t="shared" si="51"/>
        <v>0</v>
      </c>
      <c r="AA218" s="199">
        <f t="shared" si="52"/>
        <v>1</v>
      </c>
    </row>
    <row r="219" spans="1:27" s="187" customFormat="1" ht="30" customHeight="1">
      <c r="A219" s="197">
        <v>9</v>
      </c>
      <c r="B219" s="198" t="s">
        <v>311</v>
      </c>
      <c r="C219" s="197">
        <v>0</v>
      </c>
      <c r="D219" s="197">
        <v>0</v>
      </c>
      <c r="E219" s="197">
        <v>0</v>
      </c>
      <c r="F219" s="204">
        <v>0</v>
      </c>
      <c r="G219" s="204">
        <v>0</v>
      </c>
      <c r="H219" s="199">
        <f t="shared" si="50"/>
        <v>0</v>
      </c>
      <c r="I219" s="197">
        <v>0</v>
      </c>
      <c r="J219" s="197">
        <v>0</v>
      </c>
      <c r="K219" s="197">
        <v>0</v>
      </c>
      <c r="L219" s="197">
        <v>0</v>
      </c>
      <c r="M219" s="197">
        <v>0</v>
      </c>
      <c r="N219" s="197">
        <v>0</v>
      </c>
      <c r="O219" s="197">
        <v>0</v>
      </c>
      <c r="P219" s="197">
        <v>0</v>
      </c>
      <c r="Q219" s="197">
        <v>0</v>
      </c>
      <c r="R219" s="197">
        <v>0</v>
      </c>
      <c r="S219" s="197">
        <v>0</v>
      </c>
      <c r="T219" s="197">
        <v>0</v>
      </c>
      <c r="U219" s="197">
        <v>0</v>
      </c>
      <c r="V219" s="197">
        <v>0</v>
      </c>
      <c r="W219" s="197">
        <v>0</v>
      </c>
      <c r="X219" s="197">
        <v>0</v>
      </c>
      <c r="Y219" s="197">
        <v>0</v>
      </c>
      <c r="Z219" s="199">
        <f t="shared" si="51"/>
        <v>0</v>
      </c>
      <c r="AA219" s="199">
        <f t="shared" si="52"/>
        <v>0</v>
      </c>
    </row>
    <row r="220" spans="1:27" s="187" customFormat="1" ht="30" customHeight="1">
      <c r="A220" s="174"/>
      <c r="B220" s="200" t="s">
        <v>319</v>
      </c>
      <c r="C220" s="199">
        <f t="shared" ref="C220:I220" si="53">SUM(C211:C219)</f>
        <v>21</v>
      </c>
      <c r="D220" s="199">
        <f t="shared" si="53"/>
        <v>11</v>
      </c>
      <c r="E220" s="199">
        <f t="shared" si="53"/>
        <v>5</v>
      </c>
      <c r="F220" s="199">
        <f t="shared" si="53"/>
        <v>0</v>
      </c>
      <c r="G220" s="199">
        <f t="shared" si="53"/>
        <v>0</v>
      </c>
      <c r="H220" s="199">
        <f t="shared" si="53"/>
        <v>37</v>
      </c>
      <c r="I220" s="199">
        <f t="shared" si="53"/>
        <v>0</v>
      </c>
      <c r="J220" s="199">
        <f t="shared" ref="J220:Y220" si="54">SUM(J211:J219)</f>
        <v>4</v>
      </c>
      <c r="K220" s="199">
        <f t="shared" si="54"/>
        <v>0</v>
      </c>
      <c r="L220" s="199">
        <f t="shared" si="54"/>
        <v>0</v>
      </c>
      <c r="M220" s="199">
        <f t="shared" si="54"/>
        <v>0</v>
      </c>
      <c r="N220" s="199">
        <f t="shared" si="54"/>
        <v>9</v>
      </c>
      <c r="O220" s="199">
        <f t="shared" si="54"/>
        <v>4</v>
      </c>
      <c r="P220" s="199">
        <f t="shared" si="54"/>
        <v>7</v>
      </c>
      <c r="Q220" s="199">
        <f t="shared" si="54"/>
        <v>0</v>
      </c>
      <c r="R220" s="199">
        <f t="shared" si="54"/>
        <v>0</v>
      </c>
      <c r="S220" s="199">
        <f t="shared" si="54"/>
        <v>0</v>
      </c>
      <c r="T220" s="199">
        <f t="shared" si="54"/>
        <v>0</v>
      </c>
      <c r="U220" s="199">
        <f t="shared" si="54"/>
        <v>0</v>
      </c>
      <c r="V220" s="199">
        <f t="shared" si="54"/>
        <v>0</v>
      </c>
      <c r="W220" s="199">
        <f t="shared" si="54"/>
        <v>0</v>
      </c>
      <c r="X220" s="199">
        <f t="shared" si="54"/>
        <v>0</v>
      </c>
      <c r="Y220" s="199">
        <f t="shared" si="54"/>
        <v>18</v>
      </c>
      <c r="Z220" s="199">
        <f>SUM(Z211:Z219)</f>
        <v>42</v>
      </c>
      <c r="AA220" s="199">
        <f>SUM(AA211:AA219)</f>
        <v>79</v>
      </c>
    </row>
    <row r="221" spans="1:27" s="51" customFormat="1" ht="18" customHeight="1">
      <c r="B221" s="180"/>
      <c r="C221" s="180"/>
      <c r="D221" s="180"/>
      <c r="E221" s="180"/>
      <c r="F221" s="180"/>
      <c r="G221" s="180"/>
      <c r="H221" s="180"/>
      <c r="I221" s="180"/>
      <c r="J221" s="180"/>
      <c r="K221" s="180"/>
      <c r="L221" s="180"/>
      <c r="M221" s="180"/>
      <c r="N221" s="180"/>
      <c r="O221" s="180"/>
      <c r="P221" s="180"/>
      <c r="Q221" s="180"/>
      <c r="R221" s="180"/>
      <c r="S221" s="180"/>
      <c r="T221" s="180"/>
      <c r="U221" s="180"/>
      <c r="V221" s="180"/>
      <c r="W221" s="180"/>
      <c r="X221" s="180"/>
      <c r="Y221" s="180"/>
    </row>
    <row r="222" spans="1:27" s="51" customFormat="1" ht="18" customHeight="1">
      <c r="B222" s="180"/>
      <c r="C222" s="180"/>
      <c r="D222" s="180"/>
      <c r="E222" s="180"/>
      <c r="F222" s="180"/>
      <c r="G222" s="180"/>
      <c r="H222" s="180"/>
      <c r="I222" s="180"/>
      <c r="J222" s="180"/>
      <c r="K222" s="180"/>
      <c r="L222" s="180"/>
      <c r="M222" s="180"/>
      <c r="N222" s="180"/>
      <c r="O222" s="180"/>
      <c r="P222" s="180"/>
      <c r="Q222" s="180"/>
      <c r="R222" s="180"/>
      <c r="S222" s="180"/>
      <c r="T222" s="180"/>
      <c r="U222" s="180"/>
      <c r="V222" s="180"/>
      <c r="W222" s="180"/>
      <c r="X222" s="180"/>
      <c r="Y222" s="180"/>
    </row>
    <row r="223" spans="1:27" s="51" customFormat="1" ht="18" customHeight="1">
      <c r="B223" s="180"/>
      <c r="C223" s="180"/>
      <c r="D223" s="180"/>
      <c r="E223" s="180"/>
      <c r="F223" s="180"/>
      <c r="G223" s="180"/>
      <c r="H223" s="180"/>
      <c r="I223" s="180"/>
      <c r="J223" s="180"/>
      <c r="K223" s="180"/>
      <c r="L223" s="180"/>
      <c r="M223" s="180"/>
      <c r="N223" s="180"/>
      <c r="O223" s="180"/>
      <c r="P223" s="180"/>
      <c r="Q223" s="180"/>
      <c r="R223" s="180"/>
      <c r="S223" s="180"/>
      <c r="T223" s="180"/>
      <c r="U223" s="180"/>
      <c r="V223" s="180"/>
      <c r="W223" s="180"/>
      <c r="X223" s="180"/>
      <c r="Y223" s="180"/>
    </row>
    <row r="224" spans="1:27" s="51" customFormat="1" ht="18" customHeight="1">
      <c r="B224" s="180"/>
      <c r="C224" s="180"/>
      <c r="D224" s="180"/>
      <c r="E224" s="180"/>
      <c r="F224" s="180"/>
      <c r="G224" s="180"/>
      <c r="H224" s="180"/>
      <c r="I224" s="180"/>
      <c r="J224" s="180"/>
      <c r="K224" s="180"/>
      <c r="L224" s="180"/>
      <c r="M224" s="180"/>
      <c r="N224" s="180"/>
      <c r="O224" s="180"/>
      <c r="P224" s="180"/>
      <c r="Q224" s="180"/>
      <c r="R224" s="180"/>
      <c r="S224" s="180"/>
      <c r="T224" s="180"/>
      <c r="U224" s="180"/>
      <c r="V224" s="180"/>
      <c r="W224" s="180"/>
      <c r="X224" s="180"/>
      <c r="Y224" s="180"/>
    </row>
    <row r="225" spans="2:25" s="51" customFormat="1" ht="18" customHeight="1">
      <c r="B225" s="180"/>
      <c r="C225" s="180"/>
      <c r="D225" s="180"/>
      <c r="E225" s="180"/>
      <c r="F225" s="180"/>
      <c r="G225" s="180"/>
      <c r="H225" s="180"/>
      <c r="I225" s="180"/>
      <c r="J225" s="180"/>
      <c r="K225" s="180"/>
      <c r="L225" s="180"/>
      <c r="M225" s="180"/>
      <c r="N225" s="180"/>
      <c r="O225" s="180"/>
      <c r="P225" s="180"/>
      <c r="Q225" s="180"/>
      <c r="R225" s="180"/>
      <c r="S225" s="180"/>
      <c r="T225" s="180"/>
      <c r="U225" s="180"/>
      <c r="V225" s="180"/>
      <c r="W225" s="180"/>
      <c r="X225" s="180"/>
      <c r="Y225" s="180"/>
    </row>
    <row r="226" spans="2:25" s="51" customFormat="1" ht="18" customHeight="1">
      <c r="B226" s="180"/>
      <c r="C226" s="180"/>
      <c r="D226" s="180"/>
      <c r="E226" s="180"/>
      <c r="F226" s="180"/>
      <c r="G226" s="180"/>
      <c r="H226" s="180"/>
      <c r="I226" s="180"/>
      <c r="J226" s="180"/>
      <c r="K226" s="180"/>
      <c r="L226" s="180"/>
      <c r="M226" s="180"/>
      <c r="N226" s="180"/>
      <c r="O226" s="180"/>
      <c r="P226" s="180"/>
      <c r="Q226" s="180"/>
      <c r="R226" s="180"/>
      <c r="S226" s="180"/>
      <c r="T226" s="180"/>
      <c r="U226" s="180"/>
      <c r="V226" s="180"/>
      <c r="W226" s="180"/>
      <c r="X226" s="180"/>
      <c r="Y226" s="180"/>
    </row>
    <row r="227" spans="2:25" s="51" customFormat="1" ht="18" customHeight="1">
      <c r="B227" s="180"/>
      <c r="C227" s="180"/>
      <c r="D227" s="180"/>
      <c r="E227" s="180"/>
      <c r="F227" s="180"/>
      <c r="G227" s="180"/>
      <c r="H227" s="180"/>
      <c r="I227" s="180"/>
      <c r="J227" s="180"/>
      <c r="K227" s="180"/>
      <c r="L227" s="180"/>
      <c r="M227" s="180"/>
      <c r="N227" s="180"/>
      <c r="O227" s="180"/>
      <c r="P227" s="180"/>
      <c r="Q227" s="180"/>
      <c r="R227" s="180"/>
      <c r="S227" s="180"/>
      <c r="T227" s="180"/>
      <c r="U227" s="180"/>
      <c r="V227" s="180"/>
      <c r="W227" s="180"/>
      <c r="X227" s="180"/>
      <c r="Y227" s="180"/>
    </row>
    <row r="228" spans="2:25" s="51" customFormat="1" ht="18" customHeight="1">
      <c r="B228" s="180"/>
      <c r="C228" s="180"/>
      <c r="D228" s="180"/>
      <c r="E228" s="180"/>
      <c r="F228" s="180"/>
      <c r="G228" s="180"/>
      <c r="H228" s="180"/>
      <c r="I228" s="180"/>
      <c r="J228" s="180"/>
      <c r="K228" s="180"/>
      <c r="L228" s="180"/>
      <c r="M228" s="180"/>
      <c r="N228" s="180"/>
      <c r="O228" s="180"/>
      <c r="P228" s="180"/>
      <c r="Q228" s="180"/>
      <c r="R228" s="180"/>
      <c r="S228" s="180"/>
      <c r="T228" s="180"/>
      <c r="U228" s="180"/>
      <c r="V228" s="180"/>
      <c r="W228" s="180"/>
      <c r="X228" s="180"/>
      <c r="Y228" s="180"/>
    </row>
    <row r="229" spans="2:25" s="51" customFormat="1" ht="18" customHeight="1">
      <c r="B229" s="180"/>
      <c r="C229" s="180"/>
      <c r="D229" s="180"/>
      <c r="E229" s="180"/>
      <c r="F229" s="180"/>
      <c r="G229" s="180"/>
      <c r="H229" s="180"/>
      <c r="I229" s="180"/>
      <c r="J229" s="180"/>
      <c r="K229" s="180"/>
      <c r="L229" s="180"/>
      <c r="M229" s="180"/>
      <c r="N229" s="180"/>
      <c r="O229" s="180"/>
      <c r="P229" s="180"/>
      <c r="Q229" s="180"/>
      <c r="R229" s="180"/>
      <c r="S229" s="180"/>
      <c r="T229" s="180"/>
      <c r="U229" s="180"/>
      <c r="V229" s="180"/>
      <c r="W229" s="180"/>
      <c r="X229" s="180"/>
      <c r="Y229" s="180"/>
    </row>
  </sheetData>
  <mergeCells count="99">
    <mergeCell ref="A1:AA1"/>
    <mergeCell ref="A2:AA2"/>
    <mergeCell ref="A4:A5"/>
    <mergeCell ref="B4:B5"/>
    <mergeCell ref="C4:G4"/>
    <mergeCell ref="H4:H5"/>
    <mergeCell ref="I4:Y4"/>
    <mergeCell ref="Z4:Z5"/>
    <mergeCell ref="AA4:AA5"/>
    <mergeCell ref="A23:AA23"/>
    <mergeCell ref="A24:AA24"/>
    <mergeCell ref="A26:A27"/>
    <mergeCell ref="B26:B27"/>
    <mergeCell ref="C26:G26"/>
    <mergeCell ref="H26:H27"/>
    <mergeCell ref="I26:Y26"/>
    <mergeCell ref="Z26:Z27"/>
    <mergeCell ref="AA26:AA27"/>
    <mergeCell ref="A89:AA89"/>
    <mergeCell ref="A90:AA90"/>
    <mergeCell ref="A92:A93"/>
    <mergeCell ref="B92:B93"/>
    <mergeCell ref="C92:G92"/>
    <mergeCell ref="H92:H93"/>
    <mergeCell ref="I92:Y92"/>
    <mergeCell ref="Z92:Z93"/>
    <mergeCell ref="AA92:AA93"/>
    <mergeCell ref="A206:AA206"/>
    <mergeCell ref="A207:AA207"/>
    <mergeCell ref="A209:A210"/>
    <mergeCell ref="B209:B210"/>
    <mergeCell ref="C209:G209"/>
    <mergeCell ref="H209:H210"/>
    <mergeCell ref="I209:Y209"/>
    <mergeCell ref="Z209:Z210"/>
    <mergeCell ref="AA209:AA210"/>
    <mergeCell ref="A187:AA187"/>
    <mergeCell ref="A188:AA188"/>
    <mergeCell ref="A190:A191"/>
    <mergeCell ref="B190:B191"/>
    <mergeCell ref="C190:G190"/>
    <mergeCell ref="H190:H191"/>
    <mergeCell ref="I190:Y190"/>
    <mergeCell ref="Z190:Z191"/>
    <mergeCell ref="AA190:AA191"/>
    <mergeCell ref="A168:AA168"/>
    <mergeCell ref="A169:AA169"/>
    <mergeCell ref="A171:A172"/>
    <mergeCell ref="B171:B172"/>
    <mergeCell ref="C171:G171"/>
    <mergeCell ref="H171:H172"/>
    <mergeCell ref="I171:Y171"/>
    <mergeCell ref="Z171:Z172"/>
    <mergeCell ref="AA171:AA172"/>
    <mergeCell ref="A149:AA149"/>
    <mergeCell ref="A150:AA150"/>
    <mergeCell ref="A152:A153"/>
    <mergeCell ref="B152:B153"/>
    <mergeCell ref="C152:G152"/>
    <mergeCell ref="H152:H153"/>
    <mergeCell ref="I152:Y152"/>
    <mergeCell ref="Z152:Z153"/>
    <mergeCell ref="AA152:AA153"/>
    <mergeCell ref="A130:AA130"/>
    <mergeCell ref="A131:AA131"/>
    <mergeCell ref="A133:A134"/>
    <mergeCell ref="B133:B134"/>
    <mergeCell ref="C133:G133"/>
    <mergeCell ref="H133:H134"/>
    <mergeCell ref="I133:Y133"/>
    <mergeCell ref="Z133:Z134"/>
    <mergeCell ref="AA133:AA134"/>
    <mergeCell ref="A111:AA111"/>
    <mergeCell ref="A112:AA112"/>
    <mergeCell ref="A114:A115"/>
    <mergeCell ref="B114:B115"/>
    <mergeCell ref="C114:G114"/>
    <mergeCell ref="H114:H115"/>
    <mergeCell ref="I114:Y114"/>
    <mergeCell ref="Z114:Z115"/>
    <mergeCell ref="AA114:AA115"/>
    <mergeCell ref="A67:AA67"/>
    <mergeCell ref="A68:AA68"/>
    <mergeCell ref="A70:A71"/>
    <mergeCell ref="B70:B71"/>
    <mergeCell ref="C70:G70"/>
    <mergeCell ref="H70:H71"/>
    <mergeCell ref="I70:Y70"/>
    <mergeCell ref="Z70:Z71"/>
    <mergeCell ref="AA70:AA71"/>
    <mergeCell ref="A45:AA45"/>
    <mergeCell ref="A46:AA46"/>
    <mergeCell ref="A48:A49"/>
    <mergeCell ref="B48:B49"/>
    <mergeCell ref="C48:G48"/>
    <mergeCell ref="H48:H49"/>
    <mergeCell ref="I48:Y48"/>
    <mergeCell ref="Z48:Z49"/>
    <mergeCell ref="AA48:AA49"/>
  </mergeCells>
  <pageMargins left="0.5" right="0.25" top="0.5" bottom="0.5" header="0" footer="0.25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6"/>
  <sheetViews>
    <sheetView view="pageBreakPreview" zoomScaleNormal="100" workbookViewId="0">
      <selection activeCell="H4" sqref="H4"/>
    </sheetView>
  </sheetViews>
  <sheetFormatPr defaultRowHeight="15"/>
  <cols>
    <col min="1" max="1" width="4.625" style="61" customWidth="1"/>
    <col min="2" max="2" width="8.625" style="61" customWidth="1"/>
    <col min="3" max="3" width="18.625" style="4" customWidth="1"/>
    <col min="4" max="4" width="7.625" style="4" customWidth="1"/>
    <col min="5" max="5" width="11.625" style="61" customWidth="1"/>
    <col min="6" max="6" width="25.625" style="4" customWidth="1"/>
    <col min="7" max="7" width="22.625" style="4" customWidth="1"/>
    <col min="8" max="8" width="28.75" style="4" bestFit="1" customWidth="1"/>
    <col min="9" max="16384" width="9" style="4"/>
  </cols>
  <sheetData>
    <row r="1" spans="1:8" s="15" customFormat="1" ht="54.95" customHeight="1">
      <c r="A1" s="704" t="s">
        <v>5755</v>
      </c>
      <c r="B1" s="691"/>
      <c r="C1" s="705"/>
      <c r="D1" s="705"/>
      <c r="E1" s="705"/>
      <c r="F1" s="705"/>
      <c r="G1" s="705"/>
    </row>
    <row r="2" spans="1:8" s="10" customFormat="1" ht="24.95" customHeight="1">
      <c r="A2" s="741" t="s">
        <v>1532</v>
      </c>
      <c r="B2" s="731"/>
      <c r="C2" s="731"/>
      <c r="D2" s="731"/>
      <c r="E2" s="731"/>
      <c r="F2" s="731"/>
      <c r="G2" s="731"/>
    </row>
    <row r="3" spans="1:8" s="10" customFormat="1" ht="35.1" customHeight="1">
      <c r="A3" s="732" t="s">
        <v>6332</v>
      </c>
      <c r="B3" s="732"/>
      <c r="C3" s="732"/>
      <c r="D3" s="732"/>
      <c r="E3" s="732"/>
      <c r="F3" s="732"/>
      <c r="G3" s="732"/>
    </row>
    <row r="4" spans="1:8" ht="15" customHeight="1">
      <c r="A4" s="6"/>
      <c r="B4" s="6"/>
      <c r="C4" s="6"/>
      <c r="D4" s="6"/>
      <c r="E4" s="6"/>
      <c r="F4" s="179"/>
      <c r="G4" s="202" t="s">
        <v>6330</v>
      </c>
      <c r="H4" s="88" t="s">
        <v>6333</v>
      </c>
    </row>
    <row r="5" spans="1:8" s="8" customFormat="1" ht="24.95" customHeight="1">
      <c r="A5" s="195" t="s">
        <v>20</v>
      </c>
      <c r="B5" s="659" t="s">
        <v>5</v>
      </c>
      <c r="C5" s="694" t="s">
        <v>23</v>
      </c>
      <c r="D5" s="695"/>
      <c r="E5" s="195" t="s">
        <v>24</v>
      </c>
      <c r="F5" s="195" t="s">
        <v>25</v>
      </c>
      <c r="G5" s="195" t="s">
        <v>26</v>
      </c>
      <c r="H5" s="602" t="s">
        <v>5343</v>
      </c>
    </row>
    <row r="6" spans="1:8" s="8" customFormat="1" ht="21.95" customHeight="1">
      <c r="A6" s="195"/>
      <c r="B6" s="694" t="s">
        <v>2</v>
      </c>
      <c r="C6" s="728"/>
      <c r="D6" s="660">
        <f>A19</f>
        <v>13</v>
      </c>
      <c r="E6" s="42"/>
      <c r="F6" s="42"/>
      <c r="G6" s="196"/>
      <c r="H6" s="195"/>
    </row>
    <row r="7" spans="1:8" s="10" customFormat="1" ht="21.95" customHeight="1">
      <c r="A7" s="43">
        <v>1</v>
      </c>
      <c r="B7" s="86" t="s">
        <v>5835</v>
      </c>
      <c r="C7" s="336" t="s">
        <v>2905</v>
      </c>
      <c r="D7" s="337" t="s">
        <v>853</v>
      </c>
      <c r="E7" s="92" t="s">
        <v>1550</v>
      </c>
      <c r="F7" s="66" t="s">
        <v>5353</v>
      </c>
      <c r="G7" s="196" t="s">
        <v>5841</v>
      </c>
      <c r="H7" s="36" t="s">
        <v>255</v>
      </c>
    </row>
    <row r="8" spans="1:8" s="10" customFormat="1" ht="21.95" customHeight="1">
      <c r="A8" s="43">
        <v>2</v>
      </c>
      <c r="B8" s="86" t="s">
        <v>5836</v>
      </c>
      <c r="C8" s="336" t="s">
        <v>5837</v>
      </c>
      <c r="D8" s="337" t="s">
        <v>127</v>
      </c>
      <c r="E8" s="92" t="s">
        <v>1550</v>
      </c>
      <c r="F8" s="66" t="s">
        <v>3393</v>
      </c>
      <c r="G8" s="143" t="s">
        <v>1</v>
      </c>
      <c r="H8" s="36" t="s">
        <v>255</v>
      </c>
    </row>
    <row r="9" spans="1:8" s="10" customFormat="1" ht="21.95" customHeight="1">
      <c r="A9" s="43">
        <v>3</v>
      </c>
      <c r="B9" s="86" t="s">
        <v>5838</v>
      </c>
      <c r="C9" s="336" t="s">
        <v>1369</v>
      </c>
      <c r="D9" s="337" t="s">
        <v>186</v>
      </c>
      <c r="E9" s="92" t="s">
        <v>1550</v>
      </c>
      <c r="F9" s="66" t="s">
        <v>3393</v>
      </c>
      <c r="G9" s="143" t="s">
        <v>1</v>
      </c>
      <c r="H9" s="36" t="s">
        <v>255</v>
      </c>
    </row>
    <row r="10" spans="1:8" s="10" customFormat="1" ht="21.95" customHeight="1">
      <c r="A10" s="43">
        <v>4</v>
      </c>
      <c r="B10" s="86" t="s">
        <v>5839</v>
      </c>
      <c r="C10" s="336" t="s">
        <v>5840</v>
      </c>
      <c r="D10" s="337" t="s">
        <v>13</v>
      </c>
      <c r="E10" s="92" t="s">
        <v>1550</v>
      </c>
      <c r="F10" s="66" t="s">
        <v>3393</v>
      </c>
      <c r="G10" s="143" t="s">
        <v>1</v>
      </c>
      <c r="H10" s="36" t="s">
        <v>255</v>
      </c>
    </row>
    <row r="11" spans="1:8" s="10" customFormat="1" ht="21.95" customHeight="1">
      <c r="A11" s="43">
        <v>5</v>
      </c>
      <c r="B11" s="49" t="s">
        <v>6129</v>
      </c>
      <c r="C11" s="231" t="s">
        <v>1369</v>
      </c>
      <c r="D11" s="232" t="s">
        <v>153</v>
      </c>
      <c r="E11" s="41" t="s">
        <v>2847</v>
      </c>
      <c r="F11" s="66" t="s">
        <v>3393</v>
      </c>
      <c r="G11" s="196" t="s">
        <v>3166</v>
      </c>
      <c r="H11" s="36" t="s">
        <v>255</v>
      </c>
    </row>
    <row r="12" spans="1:8" s="10" customFormat="1" ht="21.95" customHeight="1">
      <c r="A12" s="43">
        <v>6</v>
      </c>
      <c r="B12" s="86" t="s">
        <v>6130</v>
      </c>
      <c r="C12" s="229" t="s">
        <v>110</v>
      </c>
      <c r="D12" s="230" t="s">
        <v>137</v>
      </c>
      <c r="E12" s="41" t="s">
        <v>2847</v>
      </c>
      <c r="F12" s="66" t="s">
        <v>3393</v>
      </c>
      <c r="G12" s="143" t="s">
        <v>1</v>
      </c>
      <c r="H12" s="36" t="s">
        <v>255</v>
      </c>
    </row>
    <row r="13" spans="1:8" s="10" customFormat="1" ht="21.95" customHeight="1">
      <c r="A13" s="43">
        <v>7</v>
      </c>
      <c r="B13" s="49" t="s">
        <v>6131</v>
      </c>
      <c r="C13" s="231" t="s">
        <v>440</v>
      </c>
      <c r="D13" s="232" t="s">
        <v>147</v>
      </c>
      <c r="E13" s="41" t="s">
        <v>2847</v>
      </c>
      <c r="F13" s="66" t="s">
        <v>3393</v>
      </c>
      <c r="G13" s="143" t="s">
        <v>1</v>
      </c>
      <c r="H13" s="36" t="s">
        <v>255</v>
      </c>
    </row>
    <row r="14" spans="1:8" s="10" customFormat="1" ht="21.95" customHeight="1">
      <c r="A14" s="43">
        <v>8</v>
      </c>
      <c r="B14" s="49" t="s">
        <v>6196</v>
      </c>
      <c r="C14" s="82" t="s">
        <v>6019</v>
      </c>
      <c r="D14" s="83" t="s">
        <v>152</v>
      </c>
      <c r="E14" s="41" t="s">
        <v>1156</v>
      </c>
      <c r="F14" s="66" t="s">
        <v>6202</v>
      </c>
      <c r="G14" s="196" t="s">
        <v>6203</v>
      </c>
      <c r="H14" s="36" t="s">
        <v>256</v>
      </c>
    </row>
    <row r="15" spans="1:8" s="10" customFormat="1" ht="21.95" customHeight="1">
      <c r="A15" s="43">
        <v>9</v>
      </c>
      <c r="B15" s="49" t="s">
        <v>6197</v>
      </c>
      <c r="C15" s="231" t="s">
        <v>103</v>
      </c>
      <c r="D15" s="232" t="s">
        <v>9</v>
      </c>
      <c r="E15" s="41" t="s">
        <v>1156</v>
      </c>
      <c r="F15" s="66" t="s">
        <v>6202</v>
      </c>
      <c r="G15" s="143" t="s">
        <v>1</v>
      </c>
      <c r="H15" s="36" t="s">
        <v>256</v>
      </c>
    </row>
    <row r="16" spans="1:8" s="10" customFormat="1" ht="21.95" customHeight="1">
      <c r="A16" s="43">
        <v>10</v>
      </c>
      <c r="B16" s="49" t="s">
        <v>6198</v>
      </c>
      <c r="C16" s="231" t="s">
        <v>6199</v>
      </c>
      <c r="D16" s="232" t="s">
        <v>153</v>
      </c>
      <c r="E16" s="41" t="s">
        <v>1156</v>
      </c>
      <c r="F16" s="66" t="s">
        <v>6202</v>
      </c>
      <c r="G16" s="143" t="s">
        <v>1</v>
      </c>
      <c r="H16" s="36" t="s">
        <v>256</v>
      </c>
    </row>
    <row r="17" spans="1:8" s="10" customFormat="1" ht="21.95" customHeight="1">
      <c r="A17" s="43">
        <v>11</v>
      </c>
      <c r="B17" s="49" t="s">
        <v>6200</v>
      </c>
      <c r="C17" s="231" t="s">
        <v>381</v>
      </c>
      <c r="D17" s="232" t="s">
        <v>133</v>
      </c>
      <c r="E17" s="41" t="s">
        <v>1156</v>
      </c>
      <c r="F17" s="66" t="s">
        <v>6202</v>
      </c>
      <c r="G17" s="143" t="s">
        <v>1</v>
      </c>
      <c r="H17" s="36" t="s">
        <v>256</v>
      </c>
    </row>
    <row r="18" spans="1:8" s="10" customFormat="1" ht="21.95" customHeight="1">
      <c r="A18" s="43">
        <v>12</v>
      </c>
      <c r="B18" s="86" t="s">
        <v>6201</v>
      </c>
      <c r="C18" s="229" t="s">
        <v>130</v>
      </c>
      <c r="D18" s="230" t="s">
        <v>127</v>
      </c>
      <c r="E18" s="41" t="s">
        <v>1156</v>
      </c>
      <c r="F18" s="66" t="s">
        <v>6202</v>
      </c>
      <c r="G18" s="143" t="s">
        <v>1</v>
      </c>
      <c r="H18" s="36" t="s">
        <v>256</v>
      </c>
    </row>
    <row r="19" spans="1:8" s="10" customFormat="1" ht="21.95" customHeight="1">
      <c r="A19" s="43">
        <v>13</v>
      </c>
      <c r="B19" s="49" t="s">
        <v>6132</v>
      </c>
      <c r="C19" s="231" t="s">
        <v>36</v>
      </c>
      <c r="D19" s="232" t="s">
        <v>184</v>
      </c>
      <c r="E19" s="41" t="s">
        <v>1929</v>
      </c>
      <c r="F19" s="66" t="s">
        <v>3165</v>
      </c>
      <c r="G19" s="196" t="s">
        <v>3166</v>
      </c>
      <c r="H19" s="36" t="s">
        <v>256</v>
      </c>
    </row>
    <row r="20" spans="1:8" s="8" customFormat="1" ht="21.95" customHeight="1">
      <c r="A20" s="43"/>
      <c r="B20" s="694" t="s">
        <v>3</v>
      </c>
      <c r="C20" s="728"/>
      <c r="D20" s="660">
        <f>A24</f>
        <v>4</v>
      </c>
      <c r="E20" s="42"/>
      <c r="F20" s="42"/>
      <c r="G20" s="196"/>
      <c r="H20" s="195"/>
    </row>
    <row r="21" spans="1:8" s="10" customFormat="1" ht="21.95" customHeight="1">
      <c r="A21" s="43">
        <v>1</v>
      </c>
      <c r="B21" s="49" t="s">
        <v>5842</v>
      </c>
      <c r="C21" s="82" t="s">
        <v>5843</v>
      </c>
      <c r="D21" s="83" t="s">
        <v>124</v>
      </c>
      <c r="E21" s="41" t="s">
        <v>2978</v>
      </c>
      <c r="F21" s="66" t="s">
        <v>5844</v>
      </c>
      <c r="G21" s="196"/>
      <c r="H21" s="36" t="s">
        <v>256</v>
      </c>
    </row>
    <row r="22" spans="1:8" s="10" customFormat="1" ht="21.95" customHeight="1">
      <c r="A22" s="43">
        <v>2</v>
      </c>
      <c r="B22" s="49" t="s">
        <v>5845</v>
      </c>
      <c r="C22" s="82" t="s">
        <v>5846</v>
      </c>
      <c r="D22" s="83" t="s">
        <v>11</v>
      </c>
      <c r="E22" s="41" t="s">
        <v>2119</v>
      </c>
      <c r="F22" s="66" t="s">
        <v>3393</v>
      </c>
      <c r="G22" s="196"/>
      <c r="H22" s="36" t="s">
        <v>258</v>
      </c>
    </row>
    <row r="23" spans="1:8" s="10" customFormat="1" ht="21.95" customHeight="1">
      <c r="A23" s="43">
        <v>3</v>
      </c>
      <c r="B23" s="49" t="s">
        <v>6268</v>
      </c>
      <c r="C23" s="231" t="s">
        <v>390</v>
      </c>
      <c r="D23" s="232" t="s">
        <v>101</v>
      </c>
      <c r="E23" s="41" t="s">
        <v>1113</v>
      </c>
      <c r="F23" s="66" t="s">
        <v>6128</v>
      </c>
      <c r="G23" s="196"/>
      <c r="H23" s="36" t="s">
        <v>255</v>
      </c>
    </row>
    <row r="24" spans="1:8" s="10" customFormat="1" ht="21.95" customHeight="1">
      <c r="A24" s="43">
        <v>4</v>
      </c>
      <c r="B24" s="49" t="s">
        <v>6269</v>
      </c>
      <c r="C24" s="231" t="s">
        <v>6270</v>
      </c>
      <c r="D24" s="232" t="s">
        <v>64</v>
      </c>
      <c r="E24" s="41" t="s">
        <v>1113</v>
      </c>
      <c r="F24" s="66" t="s">
        <v>6128</v>
      </c>
      <c r="G24" s="196"/>
      <c r="H24" s="36" t="s">
        <v>255</v>
      </c>
    </row>
    <row r="25" spans="1:8" s="10" customFormat="1" ht="24.95" customHeight="1">
      <c r="A25" s="699" t="s">
        <v>28</v>
      </c>
      <c r="B25" s="700"/>
      <c r="C25" s="700"/>
      <c r="D25" s="182">
        <f>SUM(D6,D20)</f>
        <v>17</v>
      </c>
      <c r="E25" s="662" t="s">
        <v>231</v>
      </c>
      <c r="F25" s="729"/>
      <c r="G25" s="730"/>
    </row>
    <row r="26" spans="1:8" ht="24.95" customHeight="1">
      <c r="A26" s="661"/>
      <c r="B26" s="27"/>
      <c r="C26" s="28"/>
      <c r="D26" s="234"/>
      <c r="E26" s="87" t="s">
        <v>85</v>
      </c>
      <c r="F26" s="201"/>
      <c r="G26" s="88"/>
    </row>
    <row r="27" spans="1:8" ht="20.100000000000001" customHeight="1">
      <c r="A27" s="661"/>
      <c r="B27" s="33"/>
      <c r="C27" s="34"/>
      <c r="D27" s="34"/>
      <c r="E27" s="190"/>
      <c r="F27" s="88"/>
    </row>
    <row r="28" spans="1:8" ht="20.100000000000001" customHeight="1">
      <c r="A28" s="661"/>
      <c r="B28" s="33"/>
      <c r="C28" s="34"/>
      <c r="D28" s="34"/>
      <c r="E28" s="190"/>
      <c r="F28" s="88"/>
    </row>
    <row r="29" spans="1:8" ht="20.100000000000001" customHeight="1">
      <c r="A29" s="661"/>
      <c r="B29" s="33"/>
      <c r="C29" s="34"/>
      <c r="D29" s="34"/>
      <c r="E29" s="190"/>
      <c r="F29" s="88"/>
    </row>
    <row r="30" spans="1:8" ht="20.100000000000001" customHeight="1">
      <c r="A30" s="674"/>
      <c r="B30" s="33"/>
      <c r="C30" s="34"/>
      <c r="D30" s="34"/>
      <c r="E30" s="190"/>
      <c r="F30" s="88"/>
    </row>
    <row r="31" spans="1:8" ht="20.100000000000001" customHeight="1">
      <c r="A31" s="674"/>
      <c r="B31" s="33"/>
      <c r="C31" s="34"/>
      <c r="D31" s="34"/>
      <c r="E31" s="190"/>
      <c r="F31" s="88"/>
    </row>
    <row r="32" spans="1:8" ht="20.100000000000001" customHeight="1">
      <c r="A32" s="674"/>
      <c r="B32" s="33"/>
      <c r="C32" s="34"/>
      <c r="D32" s="34"/>
      <c r="E32" s="190"/>
      <c r="F32" s="88"/>
    </row>
    <row r="33" spans="1:8" ht="20.100000000000001" customHeight="1">
      <c r="A33" s="674"/>
      <c r="B33" s="33"/>
      <c r="C33" s="34"/>
      <c r="D33" s="34"/>
      <c r="E33" s="190"/>
      <c r="F33" s="88"/>
    </row>
    <row r="34" spans="1:8" ht="20.100000000000001" customHeight="1">
      <c r="A34" s="674"/>
      <c r="B34" s="33"/>
      <c r="C34" s="34"/>
      <c r="D34" s="34"/>
      <c r="E34" s="190"/>
      <c r="F34" s="88"/>
    </row>
    <row r="35" spans="1:8" ht="20.100000000000001" customHeight="1">
      <c r="A35" s="674"/>
      <c r="B35" s="33"/>
      <c r="C35" s="34"/>
      <c r="D35" s="34"/>
      <c r="E35" s="190"/>
      <c r="F35" s="88"/>
    </row>
    <row r="36" spans="1:8" s="15" customFormat="1" ht="54.95" customHeight="1">
      <c r="A36" s="704" t="s">
        <v>5694</v>
      </c>
      <c r="B36" s="691"/>
      <c r="C36" s="705"/>
      <c r="D36" s="705"/>
      <c r="E36" s="705"/>
      <c r="F36" s="705"/>
      <c r="G36" s="705"/>
    </row>
    <row r="37" spans="1:8" s="10" customFormat="1" ht="24.95" customHeight="1">
      <c r="A37" s="741" t="s">
        <v>5735</v>
      </c>
      <c r="B37" s="731"/>
      <c r="C37" s="731"/>
      <c r="D37" s="731"/>
      <c r="E37" s="731"/>
      <c r="F37" s="731"/>
      <c r="G37" s="731"/>
    </row>
    <row r="38" spans="1:8" s="10" customFormat="1" ht="35.1" customHeight="1">
      <c r="A38" s="732" t="s">
        <v>5747</v>
      </c>
      <c r="B38" s="732"/>
      <c r="C38" s="732"/>
      <c r="D38" s="732"/>
      <c r="E38" s="732"/>
      <c r="F38" s="732"/>
      <c r="G38" s="732"/>
    </row>
    <row r="39" spans="1:8" ht="15" customHeight="1">
      <c r="A39" s="6"/>
      <c r="B39" s="6"/>
      <c r="C39" s="6"/>
      <c r="D39" s="6"/>
      <c r="E39" s="6"/>
      <c r="F39" s="179"/>
      <c r="G39" s="202" t="s">
        <v>5748</v>
      </c>
      <c r="H39" s="88" t="s">
        <v>5746</v>
      </c>
    </row>
    <row r="40" spans="1:8" s="8" customFormat="1" ht="30" customHeight="1">
      <c r="A40" s="195" t="s">
        <v>20</v>
      </c>
      <c r="B40" s="633" t="s">
        <v>5</v>
      </c>
      <c r="C40" s="694" t="s">
        <v>23</v>
      </c>
      <c r="D40" s="695"/>
      <c r="E40" s="195" t="s">
        <v>24</v>
      </c>
      <c r="F40" s="195" t="s">
        <v>25</v>
      </c>
      <c r="G40" s="195" t="s">
        <v>26</v>
      </c>
      <c r="H40" s="602" t="s">
        <v>5343</v>
      </c>
    </row>
    <row r="41" spans="1:8" s="10" customFormat="1" ht="30" customHeight="1">
      <c r="A41" s="43">
        <v>1</v>
      </c>
      <c r="B41" s="49" t="s">
        <v>5731</v>
      </c>
      <c r="C41" s="231" t="s">
        <v>65</v>
      </c>
      <c r="D41" s="232" t="s">
        <v>140</v>
      </c>
      <c r="E41" s="41" t="s">
        <v>4160</v>
      </c>
      <c r="F41" s="66" t="s">
        <v>5733</v>
      </c>
      <c r="G41" s="196"/>
      <c r="H41" s="36" t="s">
        <v>258</v>
      </c>
    </row>
    <row r="42" spans="1:8" s="10" customFormat="1" ht="30" customHeight="1">
      <c r="A42" s="43">
        <v>2</v>
      </c>
      <c r="B42" s="49" t="s">
        <v>5732</v>
      </c>
      <c r="C42" s="231" t="s">
        <v>187</v>
      </c>
      <c r="D42" s="232" t="s">
        <v>385</v>
      </c>
      <c r="E42" s="41" t="s">
        <v>4160</v>
      </c>
      <c r="F42" s="66" t="s">
        <v>5734</v>
      </c>
      <c r="G42" s="196"/>
      <c r="H42" s="36" t="s">
        <v>258</v>
      </c>
    </row>
    <row r="43" spans="1:8" s="10" customFormat="1" ht="30" customHeight="1">
      <c r="A43" s="699" t="s">
        <v>28</v>
      </c>
      <c r="B43" s="700"/>
      <c r="C43" s="700"/>
      <c r="D43" s="182">
        <f>A42</f>
        <v>2</v>
      </c>
      <c r="E43" s="634" t="s">
        <v>231</v>
      </c>
      <c r="F43" s="729"/>
      <c r="G43" s="730"/>
    </row>
    <row r="44" spans="1:8" ht="30" customHeight="1">
      <c r="A44" s="632"/>
      <c r="B44" s="27"/>
      <c r="C44" s="28"/>
      <c r="D44" s="234"/>
      <c r="E44" s="87" t="s">
        <v>85</v>
      </c>
      <c r="F44" s="201"/>
      <c r="G44" s="88"/>
    </row>
    <row r="45" spans="1:8" ht="18" customHeight="1">
      <c r="A45" s="632"/>
      <c r="B45" s="33"/>
      <c r="C45" s="34"/>
      <c r="D45" s="34"/>
      <c r="E45" s="190"/>
      <c r="F45" s="88"/>
    </row>
    <row r="46" spans="1:8" s="15" customFormat="1" ht="54.95" customHeight="1">
      <c r="A46" s="704" t="s">
        <v>5365</v>
      </c>
      <c r="B46" s="691"/>
      <c r="C46" s="705"/>
      <c r="D46" s="705"/>
      <c r="E46" s="705"/>
      <c r="F46" s="705"/>
      <c r="G46" s="705"/>
    </row>
    <row r="47" spans="1:8" s="10" customFormat="1" ht="24.95" customHeight="1">
      <c r="A47" s="741" t="s">
        <v>1532</v>
      </c>
      <c r="B47" s="731"/>
      <c r="C47" s="731"/>
      <c r="D47" s="731"/>
      <c r="E47" s="731"/>
      <c r="F47" s="731"/>
      <c r="G47" s="731"/>
    </row>
    <row r="48" spans="1:8" s="10" customFormat="1" ht="35.1" customHeight="1">
      <c r="A48" s="732" t="s">
        <v>5679</v>
      </c>
      <c r="B48" s="732"/>
      <c r="C48" s="732"/>
      <c r="D48" s="732"/>
      <c r="E48" s="732"/>
      <c r="F48" s="732"/>
      <c r="G48" s="732"/>
    </row>
    <row r="49" spans="1:8" ht="15" customHeight="1">
      <c r="A49" s="6"/>
      <c r="B49" s="6"/>
      <c r="C49" s="6"/>
      <c r="D49" s="6"/>
      <c r="E49" s="6"/>
      <c r="F49" s="179"/>
      <c r="G49" s="202" t="s">
        <v>5677</v>
      </c>
      <c r="H49" s="88" t="s">
        <v>5680</v>
      </c>
    </row>
    <row r="50" spans="1:8" s="8" customFormat="1" ht="24.95" customHeight="1">
      <c r="A50" s="195" t="s">
        <v>20</v>
      </c>
      <c r="B50" s="608" t="s">
        <v>5</v>
      </c>
      <c r="C50" s="694" t="s">
        <v>23</v>
      </c>
      <c r="D50" s="695"/>
      <c r="E50" s="195" t="s">
        <v>24</v>
      </c>
      <c r="F50" s="195" t="s">
        <v>25</v>
      </c>
      <c r="G50" s="195" t="s">
        <v>26</v>
      </c>
      <c r="H50" s="602" t="s">
        <v>5343</v>
      </c>
    </row>
    <row r="51" spans="1:8" s="8" customFormat="1" ht="24.95" customHeight="1">
      <c r="A51" s="195"/>
      <c r="B51" s="694" t="s">
        <v>2</v>
      </c>
      <c r="C51" s="728"/>
      <c r="D51" s="609">
        <f>A53</f>
        <v>2</v>
      </c>
      <c r="E51" s="42"/>
      <c r="F51" s="42"/>
      <c r="G51" s="196"/>
      <c r="H51" s="195"/>
    </row>
    <row r="52" spans="1:8" s="10" customFormat="1" ht="24.95" customHeight="1">
      <c r="A52" s="43">
        <v>1</v>
      </c>
      <c r="B52" s="49" t="s">
        <v>5597</v>
      </c>
      <c r="C52" s="231" t="s">
        <v>182</v>
      </c>
      <c r="D52" s="232" t="s">
        <v>186</v>
      </c>
      <c r="E52" s="41" t="s">
        <v>1156</v>
      </c>
      <c r="F52" s="66" t="s">
        <v>5499</v>
      </c>
      <c r="G52" s="196" t="s">
        <v>5674</v>
      </c>
      <c r="H52" s="36" t="s">
        <v>256</v>
      </c>
    </row>
    <row r="53" spans="1:8" s="10" customFormat="1" ht="24.95" customHeight="1">
      <c r="A53" s="43">
        <v>2</v>
      </c>
      <c r="B53" s="49" t="s">
        <v>5598</v>
      </c>
      <c r="C53" s="231" t="s">
        <v>183</v>
      </c>
      <c r="D53" s="232" t="s">
        <v>147</v>
      </c>
      <c r="E53" s="41" t="s">
        <v>1156</v>
      </c>
      <c r="F53" s="66" t="s">
        <v>5599</v>
      </c>
      <c r="G53" s="196" t="s">
        <v>5673</v>
      </c>
      <c r="H53" s="36" t="s">
        <v>256</v>
      </c>
    </row>
    <row r="54" spans="1:8" s="8" customFormat="1" ht="24.95" customHeight="1">
      <c r="A54" s="43"/>
      <c r="B54" s="694" t="s">
        <v>3</v>
      </c>
      <c r="C54" s="728"/>
      <c r="D54" s="609">
        <f>A60</f>
        <v>6</v>
      </c>
      <c r="E54" s="42"/>
      <c r="F54" s="42"/>
      <c r="G54" s="196"/>
      <c r="H54" s="195"/>
    </row>
    <row r="55" spans="1:8" s="10" customFormat="1" ht="24.95" customHeight="1">
      <c r="A55" s="43">
        <v>1</v>
      </c>
      <c r="B55" s="49" t="s">
        <v>5561</v>
      </c>
      <c r="C55" s="231" t="s">
        <v>5562</v>
      </c>
      <c r="D55" s="232" t="s">
        <v>140</v>
      </c>
      <c r="E55" s="41" t="s">
        <v>2622</v>
      </c>
      <c r="F55" s="66" t="s">
        <v>5564</v>
      </c>
      <c r="G55" s="196"/>
      <c r="H55" s="36" t="s">
        <v>255</v>
      </c>
    </row>
    <row r="56" spans="1:8" s="10" customFormat="1" ht="24.95" customHeight="1">
      <c r="A56" s="43">
        <v>2</v>
      </c>
      <c r="B56" s="86" t="s">
        <v>5563</v>
      </c>
      <c r="C56" s="231" t="s">
        <v>4198</v>
      </c>
      <c r="D56" s="232" t="s">
        <v>70</v>
      </c>
      <c r="E56" s="41" t="s">
        <v>2627</v>
      </c>
      <c r="F56" s="66" t="s">
        <v>5564</v>
      </c>
      <c r="G56" s="196"/>
      <c r="H56" s="36" t="s">
        <v>256</v>
      </c>
    </row>
    <row r="57" spans="1:8" s="10" customFormat="1" ht="24.95" customHeight="1">
      <c r="A57" s="43">
        <v>3</v>
      </c>
      <c r="B57" s="86" t="s">
        <v>5659</v>
      </c>
      <c r="C57" s="231" t="s">
        <v>3763</v>
      </c>
      <c r="D57" s="232" t="s">
        <v>46</v>
      </c>
      <c r="E57" s="41" t="s">
        <v>5192</v>
      </c>
      <c r="F57" s="66" t="s">
        <v>3742</v>
      </c>
      <c r="G57" s="196"/>
      <c r="H57" s="36" t="s">
        <v>257</v>
      </c>
    </row>
    <row r="58" spans="1:8" s="10" customFormat="1" ht="24.95" customHeight="1">
      <c r="A58" s="43">
        <v>4</v>
      </c>
      <c r="B58" s="86" t="s">
        <v>5660</v>
      </c>
      <c r="C58" s="231" t="s">
        <v>76</v>
      </c>
      <c r="D58" s="232" t="s">
        <v>71</v>
      </c>
      <c r="E58" s="41" t="s">
        <v>5192</v>
      </c>
      <c r="F58" s="66" t="s">
        <v>3742</v>
      </c>
      <c r="G58" s="196"/>
      <c r="H58" s="36" t="s">
        <v>257</v>
      </c>
    </row>
    <row r="59" spans="1:8" s="10" customFormat="1" ht="24.95" customHeight="1">
      <c r="A59" s="43">
        <v>5</v>
      </c>
      <c r="B59" s="49" t="s">
        <v>5661</v>
      </c>
      <c r="C59" s="231" t="s">
        <v>5662</v>
      </c>
      <c r="D59" s="232" t="s">
        <v>134</v>
      </c>
      <c r="E59" s="41" t="s">
        <v>5192</v>
      </c>
      <c r="F59" s="66" t="s">
        <v>3742</v>
      </c>
      <c r="G59" s="196"/>
      <c r="H59" s="36" t="s">
        <v>257</v>
      </c>
    </row>
    <row r="60" spans="1:8" s="10" customFormat="1" ht="24.95" customHeight="1">
      <c r="A60" s="43">
        <v>6</v>
      </c>
      <c r="B60" s="86" t="s">
        <v>5663</v>
      </c>
      <c r="C60" s="231" t="s">
        <v>1543</v>
      </c>
      <c r="D60" s="232" t="s">
        <v>322</v>
      </c>
      <c r="E60" s="41" t="s">
        <v>5192</v>
      </c>
      <c r="F60" s="66" t="s">
        <v>3742</v>
      </c>
      <c r="G60" s="196"/>
      <c r="H60" s="36" t="s">
        <v>257</v>
      </c>
    </row>
    <row r="61" spans="1:8" s="10" customFormat="1" ht="24.95" customHeight="1">
      <c r="A61" s="699" t="s">
        <v>28</v>
      </c>
      <c r="B61" s="700"/>
      <c r="C61" s="700"/>
      <c r="D61" s="182">
        <f>SUM(D51,D54)</f>
        <v>8</v>
      </c>
      <c r="E61" s="610" t="s">
        <v>231</v>
      </c>
      <c r="F61" s="729"/>
      <c r="G61" s="730"/>
    </row>
    <row r="62" spans="1:8" ht="24.95" customHeight="1">
      <c r="A62" s="607"/>
      <c r="B62" s="27"/>
      <c r="C62" s="28"/>
      <c r="D62" s="234"/>
      <c r="E62" s="87" t="s">
        <v>85</v>
      </c>
      <c r="F62" s="201"/>
      <c r="G62" s="88"/>
    </row>
    <row r="63" spans="1:8" ht="18" customHeight="1">
      <c r="A63" s="607"/>
      <c r="B63" s="33"/>
      <c r="C63" s="34"/>
      <c r="D63" s="34"/>
      <c r="E63" s="190"/>
      <c r="F63" s="88"/>
    </row>
    <row r="64" spans="1:8" ht="18" customHeight="1">
      <c r="A64" s="607"/>
      <c r="B64" s="33"/>
      <c r="C64" s="34"/>
      <c r="D64" s="34"/>
      <c r="E64" s="190"/>
      <c r="F64" s="88"/>
    </row>
    <row r="65" spans="1:8" ht="18" customHeight="1">
      <c r="A65" s="607"/>
      <c r="B65" s="33"/>
      <c r="C65" s="34"/>
      <c r="D65" s="34"/>
      <c r="E65" s="190"/>
      <c r="F65" s="88"/>
    </row>
    <row r="66" spans="1:8" s="15" customFormat="1" ht="45" customHeight="1">
      <c r="A66" s="704" t="s">
        <v>4465</v>
      </c>
      <c r="B66" s="691"/>
      <c r="C66" s="705"/>
      <c r="D66" s="705"/>
      <c r="E66" s="705"/>
      <c r="F66" s="705"/>
      <c r="G66" s="705"/>
    </row>
    <row r="67" spans="1:8" s="10" customFormat="1" ht="21.95" customHeight="1">
      <c r="A67" s="741" t="s">
        <v>1532</v>
      </c>
      <c r="B67" s="731"/>
      <c r="C67" s="731"/>
      <c r="D67" s="731"/>
      <c r="E67" s="731"/>
      <c r="F67" s="731"/>
      <c r="G67" s="731"/>
    </row>
    <row r="68" spans="1:8" s="10" customFormat="1" ht="30" customHeight="1">
      <c r="A68" s="732" t="s">
        <v>5342</v>
      </c>
      <c r="B68" s="732"/>
      <c r="C68" s="732"/>
      <c r="D68" s="732"/>
      <c r="E68" s="732"/>
      <c r="F68" s="732"/>
      <c r="G68" s="732"/>
    </row>
    <row r="69" spans="1:8" ht="15" customHeight="1">
      <c r="A69" s="6"/>
      <c r="B69" s="6"/>
      <c r="C69" s="6"/>
      <c r="D69" s="6"/>
      <c r="E69" s="6"/>
      <c r="F69" s="179"/>
      <c r="G69" s="202" t="s">
        <v>5348</v>
      </c>
      <c r="H69" s="96" t="s">
        <v>4514</v>
      </c>
    </row>
    <row r="70" spans="1:8" s="8" customFormat="1" ht="20.100000000000001" customHeight="1">
      <c r="A70" s="195" t="s">
        <v>20</v>
      </c>
      <c r="B70" s="540" t="s">
        <v>5</v>
      </c>
      <c r="C70" s="694" t="s">
        <v>23</v>
      </c>
      <c r="D70" s="695"/>
      <c r="E70" s="195" t="s">
        <v>24</v>
      </c>
      <c r="F70" s="195" t="s">
        <v>25</v>
      </c>
      <c r="G70" s="195" t="s">
        <v>26</v>
      </c>
      <c r="H70" s="10" t="s">
        <v>5343</v>
      </c>
    </row>
    <row r="71" spans="1:8" s="8" customFormat="1" ht="18" customHeight="1">
      <c r="A71" s="195"/>
      <c r="B71" s="694" t="s">
        <v>2</v>
      </c>
      <c r="C71" s="728"/>
      <c r="D71" s="541">
        <f>A83</f>
        <v>12</v>
      </c>
      <c r="E71" s="42"/>
      <c r="F71" s="42"/>
      <c r="G71" s="196"/>
      <c r="H71" s="195"/>
    </row>
    <row r="72" spans="1:8" s="10" customFormat="1" ht="15.95" customHeight="1">
      <c r="A72" s="43">
        <v>1</v>
      </c>
      <c r="B72" s="49" t="s">
        <v>5090</v>
      </c>
      <c r="C72" s="231" t="s">
        <v>5091</v>
      </c>
      <c r="D72" s="232" t="s">
        <v>11</v>
      </c>
      <c r="E72" s="41" t="s">
        <v>2847</v>
      </c>
      <c r="F72" s="66" t="s">
        <v>3393</v>
      </c>
      <c r="G72" s="196" t="s">
        <v>3822</v>
      </c>
      <c r="H72" s="36" t="s">
        <v>255</v>
      </c>
    </row>
    <row r="73" spans="1:8" s="10" customFormat="1" ht="15.95" customHeight="1">
      <c r="A73" s="43">
        <v>2</v>
      </c>
      <c r="B73" s="49" t="s">
        <v>5092</v>
      </c>
      <c r="C73" s="231" t="s">
        <v>5093</v>
      </c>
      <c r="D73" s="232" t="s">
        <v>70</v>
      </c>
      <c r="E73" s="41" t="s">
        <v>2847</v>
      </c>
      <c r="F73" s="66" t="s">
        <v>3393</v>
      </c>
      <c r="G73" s="143" t="s">
        <v>1</v>
      </c>
      <c r="H73" s="36" t="s">
        <v>255</v>
      </c>
    </row>
    <row r="74" spans="1:8" s="10" customFormat="1" ht="15.95" customHeight="1">
      <c r="A74" s="43">
        <v>3</v>
      </c>
      <c r="B74" s="49" t="s">
        <v>5094</v>
      </c>
      <c r="C74" s="231" t="s">
        <v>5095</v>
      </c>
      <c r="D74" s="232" t="s">
        <v>409</v>
      </c>
      <c r="E74" s="41" t="s">
        <v>2847</v>
      </c>
      <c r="F74" s="66" t="s">
        <v>3393</v>
      </c>
      <c r="G74" s="143" t="s">
        <v>1</v>
      </c>
      <c r="H74" s="36" t="s">
        <v>255</v>
      </c>
    </row>
    <row r="75" spans="1:8" s="10" customFormat="1" ht="15.95" customHeight="1">
      <c r="A75" s="43">
        <v>4</v>
      </c>
      <c r="B75" s="49" t="s">
        <v>5096</v>
      </c>
      <c r="C75" s="231" t="s">
        <v>5097</v>
      </c>
      <c r="D75" s="232" t="s">
        <v>409</v>
      </c>
      <c r="E75" s="41" t="s">
        <v>2847</v>
      </c>
      <c r="F75" s="66" t="s">
        <v>3393</v>
      </c>
      <c r="G75" s="143" t="s">
        <v>1</v>
      </c>
      <c r="H75" s="36" t="s">
        <v>255</v>
      </c>
    </row>
    <row r="76" spans="1:8" s="10" customFormat="1" ht="15.95" customHeight="1">
      <c r="A76" s="43">
        <v>5</v>
      </c>
      <c r="B76" s="49" t="s">
        <v>5098</v>
      </c>
      <c r="C76" s="231" t="s">
        <v>5099</v>
      </c>
      <c r="D76" s="232" t="s">
        <v>155</v>
      </c>
      <c r="E76" s="41" t="s">
        <v>2847</v>
      </c>
      <c r="F76" s="66" t="s">
        <v>3393</v>
      </c>
      <c r="G76" s="143" t="s">
        <v>1</v>
      </c>
      <c r="H76" s="36" t="s">
        <v>255</v>
      </c>
    </row>
    <row r="77" spans="1:8" s="10" customFormat="1" ht="15.95" customHeight="1">
      <c r="A77" s="43">
        <v>6</v>
      </c>
      <c r="B77" s="49" t="s">
        <v>5100</v>
      </c>
      <c r="C77" s="231" t="s">
        <v>5101</v>
      </c>
      <c r="D77" s="232" t="s">
        <v>60</v>
      </c>
      <c r="E77" s="41" t="s">
        <v>2847</v>
      </c>
      <c r="F77" s="66" t="s">
        <v>3393</v>
      </c>
      <c r="G77" s="143" t="s">
        <v>1</v>
      </c>
      <c r="H77" s="36" t="s">
        <v>255</v>
      </c>
    </row>
    <row r="78" spans="1:8" s="10" customFormat="1" ht="15.95" customHeight="1">
      <c r="A78" s="43">
        <v>7</v>
      </c>
      <c r="B78" s="49" t="s">
        <v>5057</v>
      </c>
      <c r="C78" s="231" t="s">
        <v>5058</v>
      </c>
      <c r="D78" s="232" t="s">
        <v>186</v>
      </c>
      <c r="E78" s="41" t="s">
        <v>1156</v>
      </c>
      <c r="F78" s="66" t="s">
        <v>5060</v>
      </c>
      <c r="G78" s="196" t="s">
        <v>5061</v>
      </c>
      <c r="H78" s="36" t="s">
        <v>256</v>
      </c>
    </row>
    <row r="79" spans="1:8" s="10" customFormat="1" ht="15.95" customHeight="1">
      <c r="A79" s="43">
        <v>8</v>
      </c>
      <c r="B79" s="49" t="s">
        <v>5059</v>
      </c>
      <c r="C79" s="231" t="s">
        <v>172</v>
      </c>
      <c r="D79" s="232" t="s">
        <v>186</v>
      </c>
      <c r="E79" s="41" t="s">
        <v>1156</v>
      </c>
      <c r="F79" s="66" t="s">
        <v>5060</v>
      </c>
      <c r="G79" s="143" t="s">
        <v>1</v>
      </c>
      <c r="H79" s="36" t="s">
        <v>256</v>
      </c>
    </row>
    <row r="80" spans="1:8" s="10" customFormat="1" ht="15.95" customHeight="1">
      <c r="A80" s="43">
        <v>9</v>
      </c>
      <c r="B80" s="86" t="s">
        <v>5062</v>
      </c>
      <c r="C80" s="229" t="s">
        <v>167</v>
      </c>
      <c r="D80" s="230" t="s">
        <v>1855</v>
      </c>
      <c r="E80" s="41" t="s">
        <v>1929</v>
      </c>
      <c r="F80" s="66" t="s">
        <v>5068</v>
      </c>
      <c r="G80" s="196" t="s">
        <v>5069</v>
      </c>
      <c r="H80" s="36" t="s">
        <v>256</v>
      </c>
    </row>
    <row r="81" spans="1:8" s="10" customFormat="1" ht="15.95" customHeight="1">
      <c r="A81" s="43">
        <v>10</v>
      </c>
      <c r="B81" s="49" t="s">
        <v>5063</v>
      </c>
      <c r="C81" s="231" t="s">
        <v>3237</v>
      </c>
      <c r="D81" s="232" t="s">
        <v>57</v>
      </c>
      <c r="E81" s="41" t="s">
        <v>1929</v>
      </c>
      <c r="F81" s="66" t="s">
        <v>5067</v>
      </c>
      <c r="G81" s="143" t="s">
        <v>1</v>
      </c>
      <c r="H81" s="36" t="s">
        <v>256</v>
      </c>
    </row>
    <row r="82" spans="1:8" s="10" customFormat="1" ht="15.95" customHeight="1">
      <c r="A82" s="43">
        <v>11</v>
      </c>
      <c r="B82" s="49" t="s">
        <v>5064</v>
      </c>
      <c r="C82" s="231" t="s">
        <v>5065</v>
      </c>
      <c r="D82" s="232" t="s">
        <v>101</v>
      </c>
      <c r="E82" s="41" t="s">
        <v>1929</v>
      </c>
      <c r="F82" s="66" t="s">
        <v>4049</v>
      </c>
      <c r="G82" s="143" t="s">
        <v>1</v>
      </c>
      <c r="H82" s="36" t="s">
        <v>256</v>
      </c>
    </row>
    <row r="83" spans="1:8" s="10" customFormat="1" ht="15.95" customHeight="1">
      <c r="A83" s="43">
        <v>12</v>
      </c>
      <c r="B83" s="49" t="s">
        <v>5066</v>
      </c>
      <c r="C83" s="231" t="s">
        <v>163</v>
      </c>
      <c r="D83" s="232" t="s">
        <v>100</v>
      </c>
      <c r="E83" s="41" t="s">
        <v>1929</v>
      </c>
      <c r="F83" s="66" t="s">
        <v>4049</v>
      </c>
      <c r="G83" s="143" t="s">
        <v>1</v>
      </c>
      <c r="H83" s="36" t="s">
        <v>256</v>
      </c>
    </row>
    <row r="84" spans="1:8" s="8" customFormat="1" ht="18" customHeight="1">
      <c r="A84" s="43"/>
      <c r="B84" s="694" t="s">
        <v>3</v>
      </c>
      <c r="C84" s="728"/>
      <c r="D84" s="541">
        <f>A107</f>
        <v>23</v>
      </c>
      <c r="E84" s="42"/>
      <c r="F84" s="42"/>
      <c r="G84" s="196"/>
      <c r="H84" s="195"/>
    </row>
    <row r="85" spans="1:8" s="10" customFormat="1" ht="17.100000000000001" customHeight="1">
      <c r="A85" s="43">
        <v>1</v>
      </c>
      <c r="B85" s="49" t="s">
        <v>4929</v>
      </c>
      <c r="C85" s="231" t="s">
        <v>185</v>
      </c>
      <c r="D85" s="232" t="s">
        <v>70</v>
      </c>
      <c r="E85" s="41" t="s">
        <v>4942</v>
      </c>
      <c r="F85" s="66" t="s">
        <v>1558</v>
      </c>
      <c r="G85" s="196"/>
      <c r="H85" s="36" t="s">
        <v>255</v>
      </c>
    </row>
    <row r="86" spans="1:8" s="10" customFormat="1" ht="17.100000000000001" customHeight="1">
      <c r="A86" s="43">
        <v>2</v>
      </c>
      <c r="B86" s="49" t="s">
        <v>4930</v>
      </c>
      <c r="C86" s="231" t="s">
        <v>39</v>
      </c>
      <c r="D86" s="232" t="s">
        <v>52</v>
      </c>
      <c r="E86" s="41" t="s">
        <v>4942</v>
      </c>
      <c r="F86" s="66" t="s">
        <v>1558</v>
      </c>
      <c r="G86" s="196"/>
      <c r="H86" s="36" t="s">
        <v>255</v>
      </c>
    </row>
    <row r="87" spans="1:8" s="10" customFormat="1" ht="17.100000000000001" customHeight="1">
      <c r="A87" s="43">
        <v>3</v>
      </c>
      <c r="B87" s="49" t="s">
        <v>4931</v>
      </c>
      <c r="C87" s="231" t="s">
        <v>36</v>
      </c>
      <c r="D87" s="232" t="s">
        <v>57</v>
      </c>
      <c r="E87" s="41" t="s">
        <v>4942</v>
      </c>
      <c r="F87" s="66" t="s">
        <v>1558</v>
      </c>
      <c r="G87" s="196"/>
      <c r="H87" s="36" t="s">
        <v>255</v>
      </c>
    </row>
    <row r="88" spans="1:8" s="10" customFormat="1" ht="17.100000000000001" customHeight="1">
      <c r="A88" s="43">
        <v>4</v>
      </c>
      <c r="B88" s="49" t="s">
        <v>4932</v>
      </c>
      <c r="C88" s="231" t="s">
        <v>4933</v>
      </c>
      <c r="D88" s="232" t="s">
        <v>111</v>
      </c>
      <c r="E88" s="41" t="s">
        <v>4942</v>
      </c>
      <c r="F88" s="66" t="s">
        <v>1558</v>
      </c>
      <c r="G88" s="196"/>
      <c r="H88" s="36" t="s">
        <v>255</v>
      </c>
    </row>
    <row r="89" spans="1:8" s="10" customFormat="1" ht="17.100000000000001" customHeight="1">
      <c r="A89" s="43">
        <v>5</v>
      </c>
      <c r="B89" s="49" t="s">
        <v>4934</v>
      </c>
      <c r="C89" s="231" t="s">
        <v>130</v>
      </c>
      <c r="D89" s="232" t="s">
        <v>4935</v>
      </c>
      <c r="E89" s="41" t="s">
        <v>4942</v>
      </c>
      <c r="F89" s="66" t="s">
        <v>1558</v>
      </c>
      <c r="G89" s="196"/>
      <c r="H89" s="36" t="s">
        <v>255</v>
      </c>
    </row>
    <row r="90" spans="1:8" s="10" customFormat="1" ht="17.100000000000001" customHeight="1">
      <c r="A90" s="43">
        <v>6</v>
      </c>
      <c r="B90" s="49" t="s">
        <v>4936</v>
      </c>
      <c r="C90" s="231" t="s">
        <v>3190</v>
      </c>
      <c r="D90" s="232" t="s">
        <v>127</v>
      </c>
      <c r="E90" s="41" t="s">
        <v>4942</v>
      </c>
      <c r="F90" s="66" t="s">
        <v>1558</v>
      </c>
      <c r="G90" s="196"/>
      <c r="H90" s="36" t="s">
        <v>255</v>
      </c>
    </row>
    <row r="91" spans="1:8" s="10" customFormat="1" ht="17.100000000000001" customHeight="1">
      <c r="A91" s="43">
        <v>7</v>
      </c>
      <c r="B91" s="49" t="s">
        <v>4937</v>
      </c>
      <c r="C91" s="231" t="s">
        <v>938</v>
      </c>
      <c r="D91" s="232" t="s">
        <v>74</v>
      </c>
      <c r="E91" s="41" t="s">
        <v>4942</v>
      </c>
      <c r="F91" s="66" t="s">
        <v>1558</v>
      </c>
      <c r="G91" s="196"/>
      <c r="H91" s="36" t="s">
        <v>255</v>
      </c>
    </row>
    <row r="92" spans="1:8" s="10" customFormat="1" ht="17.100000000000001" customHeight="1">
      <c r="A92" s="43">
        <v>8</v>
      </c>
      <c r="B92" s="49" t="s">
        <v>4938</v>
      </c>
      <c r="C92" s="231" t="s">
        <v>238</v>
      </c>
      <c r="D92" s="232" t="s">
        <v>147</v>
      </c>
      <c r="E92" s="41" t="s">
        <v>4942</v>
      </c>
      <c r="F92" s="66" t="s">
        <v>1558</v>
      </c>
      <c r="G92" s="196"/>
      <c r="H92" s="36" t="s">
        <v>255</v>
      </c>
    </row>
    <row r="93" spans="1:8" s="10" customFormat="1" ht="17.100000000000001" customHeight="1">
      <c r="A93" s="43">
        <v>9</v>
      </c>
      <c r="B93" s="49" t="s">
        <v>4939</v>
      </c>
      <c r="C93" s="231" t="s">
        <v>4940</v>
      </c>
      <c r="D93" s="232" t="s">
        <v>41</v>
      </c>
      <c r="E93" s="41" t="s">
        <v>4942</v>
      </c>
      <c r="F93" s="66" t="s">
        <v>1558</v>
      </c>
      <c r="G93" s="196"/>
      <c r="H93" s="36" t="s">
        <v>255</v>
      </c>
    </row>
    <row r="94" spans="1:8" s="10" customFormat="1" ht="17.100000000000001" customHeight="1">
      <c r="A94" s="43">
        <v>10</v>
      </c>
      <c r="B94" s="49" t="s">
        <v>4941</v>
      </c>
      <c r="C94" s="231" t="s">
        <v>305</v>
      </c>
      <c r="D94" s="232" t="s">
        <v>101</v>
      </c>
      <c r="E94" s="41" t="s">
        <v>4942</v>
      </c>
      <c r="F94" s="66" t="s">
        <v>1558</v>
      </c>
      <c r="G94" s="196"/>
      <c r="H94" s="36" t="s">
        <v>255</v>
      </c>
    </row>
    <row r="95" spans="1:8" s="10" customFormat="1" ht="17.100000000000001" customHeight="1">
      <c r="A95" s="43">
        <v>11</v>
      </c>
      <c r="B95" s="49" t="s">
        <v>4639</v>
      </c>
      <c r="C95" s="231" t="s">
        <v>3506</v>
      </c>
      <c r="D95" s="232" t="s">
        <v>387</v>
      </c>
      <c r="E95" s="41" t="s">
        <v>2121</v>
      </c>
      <c r="F95" s="66" t="s">
        <v>1558</v>
      </c>
      <c r="G95" s="196"/>
      <c r="H95" s="36" t="s">
        <v>256</v>
      </c>
    </row>
    <row r="96" spans="1:8" s="10" customFormat="1" ht="17.100000000000001" customHeight="1">
      <c r="A96" s="43">
        <v>12</v>
      </c>
      <c r="B96" s="49" t="s">
        <v>4640</v>
      </c>
      <c r="C96" s="231" t="s">
        <v>4641</v>
      </c>
      <c r="D96" s="232" t="s">
        <v>124</v>
      </c>
      <c r="E96" s="41" t="s">
        <v>2121</v>
      </c>
      <c r="F96" s="66" t="s">
        <v>1558</v>
      </c>
      <c r="G96" s="196"/>
      <c r="H96" s="36" t="s">
        <v>256</v>
      </c>
    </row>
    <row r="97" spans="1:8" s="10" customFormat="1" ht="17.100000000000001" customHeight="1">
      <c r="A97" s="43">
        <v>13</v>
      </c>
      <c r="B97" s="49" t="s">
        <v>4642</v>
      </c>
      <c r="C97" s="231" t="s">
        <v>68</v>
      </c>
      <c r="D97" s="232" t="s">
        <v>131</v>
      </c>
      <c r="E97" s="41" t="s">
        <v>2121</v>
      </c>
      <c r="F97" s="66" t="s">
        <v>1558</v>
      </c>
      <c r="G97" s="196"/>
      <c r="H97" s="36" t="s">
        <v>256</v>
      </c>
    </row>
    <row r="98" spans="1:8" s="10" customFormat="1" ht="17.100000000000001" customHeight="1">
      <c r="A98" s="43">
        <v>14</v>
      </c>
      <c r="B98" s="49" t="s">
        <v>4643</v>
      </c>
      <c r="C98" s="231" t="s">
        <v>2345</v>
      </c>
      <c r="D98" s="232" t="s">
        <v>181</v>
      </c>
      <c r="E98" s="41" t="s">
        <v>2121</v>
      </c>
      <c r="F98" s="522" t="s">
        <v>5236</v>
      </c>
      <c r="G98" s="582" t="s">
        <v>193</v>
      </c>
      <c r="H98" s="36" t="s">
        <v>256</v>
      </c>
    </row>
    <row r="99" spans="1:8" s="10" customFormat="1" ht="17.100000000000001" customHeight="1">
      <c r="A99" s="43">
        <v>15</v>
      </c>
      <c r="B99" s="49" t="s">
        <v>4644</v>
      </c>
      <c r="C99" s="231" t="s">
        <v>4645</v>
      </c>
      <c r="D99" s="232" t="s">
        <v>104</v>
      </c>
      <c r="E99" s="41" t="s">
        <v>2121</v>
      </c>
      <c r="F99" s="66" t="s">
        <v>1558</v>
      </c>
      <c r="G99" s="196"/>
      <c r="H99" s="36" t="s">
        <v>256</v>
      </c>
    </row>
    <row r="100" spans="1:8" s="10" customFormat="1" ht="17.100000000000001" customHeight="1">
      <c r="A100" s="43">
        <v>16</v>
      </c>
      <c r="B100" s="49" t="s">
        <v>4646</v>
      </c>
      <c r="C100" s="231" t="s">
        <v>2434</v>
      </c>
      <c r="D100" s="232" t="s">
        <v>147</v>
      </c>
      <c r="E100" s="41" t="s">
        <v>2121</v>
      </c>
      <c r="F100" s="66" t="s">
        <v>1558</v>
      </c>
      <c r="G100" s="196"/>
      <c r="H100" s="36" t="s">
        <v>256</v>
      </c>
    </row>
    <row r="101" spans="1:8" s="10" customFormat="1" ht="17.100000000000001" customHeight="1">
      <c r="A101" s="43">
        <v>17</v>
      </c>
      <c r="B101" s="49" t="s">
        <v>4647</v>
      </c>
      <c r="C101" s="231" t="s">
        <v>991</v>
      </c>
      <c r="D101" s="232" t="s">
        <v>4648</v>
      </c>
      <c r="E101" s="41" t="s">
        <v>2121</v>
      </c>
      <c r="F101" s="66" t="s">
        <v>1558</v>
      </c>
      <c r="G101" s="196"/>
      <c r="H101" s="36" t="s">
        <v>256</v>
      </c>
    </row>
    <row r="102" spans="1:8" s="10" customFormat="1" ht="17.100000000000001" customHeight="1">
      <c r="A102" s="43">
        <v>18</v>
      </c>
      <c r="B102" s="49" t="s">
        <v>4649</v>
      </c>
      <c r="C102" s="231" t="s">
        <v>4650</v>
      </c>
      <c r="D102" s="232" t="s">
        <v>140</v>
      </c>
      <c r="E102" s="41" t="s">
        <v>2121</v>
      </c>
      <c r="F102" s="66" t="s">
        <v>1558</v>
      </c>
      <c r="G102" s="196"/>
      <c r="H102" s="36" t="s">
        <v>256</v>
      </c>
    </row>
    <row r="103" spans="1:8" s="10" customFormat="1" ht="17.100000000000001" customHeight="1">
      <c r="A103" s="43">
        <v>19</v>
      </c>
      <c r="B103" s="49" t="s">
        <v>4651</v>
      </c>
      <c r="C103" s="231" t="s">
        <v>141</v>
      </c>
      <c r="D103" s="232" t="s">
        <v>101</v>
      </c>
      <c r="E103" s="41" t="s">
        <v>2121</v>
      </c>
      <c r="F103" s="66" t="s">
        <v>1558</v>
      </c>
      <c r="G103" s="196"/>
      <c r="H103" s="36" t="s">
        <v>256</v>
      </c>
    </row>
    <row r="104" spans="1:8" s="10" customFormat="1" ht="17.100000000000001" customHeight="1">
      <c r="A104" s="43">
        <v>20</v>
      </c>
      <c r="B104" s="49" t="s">
        <v>4652</v>
      </c>
      <c r="C104" s="231" t="s">
        <v>4653</v>
      </c>
      <c r="D104" s="232" t="s">
        <v>105</v>
      </c>
      <c r="E104" s="41" t="s">
        <v>2121</v>
      </c>
      <c r="F104" s="522" t="s">
        <v>5132</v>
      </c>
      <c r="G104" s="582" t="s">
        <v>193</v>
      </c>
      <c r="H104" s="36" t="s">
        <v>256</v>
      </c>
    </row>
    <row r="105" spans="1:8" s="10" customFormat="1" ht="17.100000000000001" customHeight="1">
      <c r="A105" s="43">
        <v>21</v>
      </c>
      <c r="B105" s="86" t="s">
        <v>5187</v>
      </c>
      <c r="C105" s="231" t="s">
        <v>76</v>
      </c>
      <c r="D105" s="232" t="s">
        <v>152</v>
      </c>
      <c r="E105" s="41" t="s">
        <v>2622</v>
      </c>
      <c r="F105" s="522" t="s">
        <v>5225</v>
      </c>
      <c r="G105" s="582" t="s">
        <v>5238</v>
      </c>
      <c r="H105" s="36" t="s">
        <v>255</v>
      </c>
    </row>
    <row r="106" spans="1:8" s="10" customFormat="1" ht="17.100000000000001" customHeight="1">
      <c r="A106" s="43">
        <v>22</v>
      </c>
      <c r="B106" s="49" t="s">
        <v>5191</v>
      </c>
      <c r="C106" s="231" t="s">
        <v>1828</v>
      </c>
      <c r="D106" s="232" t="s">
        <v>43</v>
      </c>
      <c r="E106" s="41" t="s">
        <v>5192</v>
      </c>
      <c r="F106" s="522" t="s">
        <v>5225</v>
      </c>
      <c r="G106" s="584" t="s">
        <v>1</v>
      </c>
      <c r="H106" s="36" t="s">
        <v>257</v>
      </c>
    </row>
    <row r="107" spans="1:8" s="10" customFormat="1" ht="17.100000000000001" customHeight="1">
      <c r="A107" s="43">
        <v>23</v>
      </c>
      <c r="B107" s="49" t="s">
        <v>5193</v>
      </c>
      <c r="C107" s="231" t="s">
        <v>5194</v>
      </c>
      <c r="D107" s="232" t="s">
        <v>181</v>
      </c>
      <c r="E107" s="41" t="s">
        <v>5192</v>
      </c>
      <c r="F107" s="522" t="s">
        <v>5228</v>
      </c>
      <c r="G107" s="585" t="s">
        <v>1</v>
      </c>
      <c r="H107" s="36" t="s">
        <v>257</v>
      </c>
    </row>
    <row r="108" spans="1:8" s="10" customFormat="1" ht="21.95" customHeight="1">
      <c r="A108" s="699" t="s">
        <v>28</v>
      </c>
      <c r="B108" s="700"/>
      <c r="C108" s="700"/>
      <c r="D108" s="182">
        <f>SUM(D71,D84)</f>
        <v>35</v>
      </c>
      <c r="E108" s="542" t="s">
        <v>231</v>
      </c>
      <c r="F108" s="729" t="s">
        <v>5330</v>
      </c>
      <c r="G108" s="730"/>
    </row>
    <row r="109" spans="1:8" ht="21.95" customHeight="1">
      <c r="A109" s="539"/>
      <c r="B109" s="27">
        <f>23-5</f>
        <v>18</v>
      </c>
      <c r="C109" s="28"/>
      <c r="D109" s="234"/>
      <c r="E109" s="87" t="s">
        <v>85</v>
      </c>
      <c r="F109" s="201"/>
      <c r="G109" s="88"/>
    </row>
    <row r="110" spans="1:8" ht="18" customHeight="1">
      <c r="A110" s="539"/>
      <c r="B110" s="33"/>
      <c r="C110" s="34"/>
      <c r="D110" s="34"/>
      <c r="E110" s="190"/>
      <c r="F110" s="88"/>
    </row>
    <row r="111" spans="1:8" s="15" customFormat="1" ht="45" customHeight="1">
      <c r="A111" s="704" t="s">
        <v>2862</v>
      </c>
      <c r="B111" s="691"/>
      <c r="C111" s="705"/>
      <c r="D111" s="705"/>
      <c r="E111" s="705"/>
      <c r="F111" s="705"/>
      <c r="G111" s="705"/>
    </row>
    <row r="112" spans="1:8" s="10" customFormat="1" ht="20.100000000000001" customHeight="1">
      <c r="A112" s="741" t="s">
        <v>1532</v>
      </c>
      <c r="B112" s="731"/>
      <c r="C112" s="731"/>
      <c r="D112" s="731"/>
      <c r="E112" s="731"/>
      <c r="F112" s="731"/>
      <c r="G112" s="731"/>
    </row>
    <row r="113" spans="1:8" s="10" customFormat="1" ht="30" customHeight="1">
      <c r="A113" s="732" t="s">
        <v>4505</v>
      </c>
      <c r="B113" s="732"/>
      <c r="C113" s="732"/>
      <c r="D113" s="732"/>
      <c r="E113" s="732"/>
      <c r="F113" s="732"/>
      <c r="G113" s="732"/>
    </row>
    <row r="114" spans="1:8" ht="9.9499999999999993" customHeight="1">
      <c r="A114" s="6"/>
      <c r="B114" s="6"/>
      <c r="C114" s="6"/>
      <c r="D114" s="6"/>
      <c r="E114" s="6"/>
      <c r="F114" s="179" t="s">
        <v>312</v>
      </c>
      <c r="G114" s="202" t="s">
        <v>4517</v>
      </c>
      <c r="H114" s="4" t="s">
        <v>4514</v>
      </c>
    </row>
    <row r="115" spans="1:8" s="8" customFormat="1" ht="20.100000000000001" customHeight="1">
      <c r="A115" s="195" t="s">
        <v>20</v>
      </c>
      <c r="B115" s="494" t="s">
        <v>5</v>
      </c>
      <c r="C115" s="694" t="s">
        <v>23</v>
      </c>
      <c r="D115" s="695"/>
      <c r="E115" s="195" t="s">
        <v>24</v>
      </c>
      <c r="F115" s="195" t="s">
        <v>25</v>
      </c>
      <c r="G115" s="195" t="s">
        <v>26</v>
      </c>
    </row>
    <row r="116" spans="1:8" s="8" customFormat="1" ht="15.95" customHeight="1">
      <c r="A116" s="195"/>
      <c r="B116" s="694" t="s">
        <v>2</v>
      </c>
      <c r="C116" s="728"/>
      <c r="D116" s="495">
        <f>A137</f>
        <v>21</v>
      </c>
      <c r="E116" s="42"/>
      <c r="F116" s="42"/>
      <c r="G116" s="196"/>
      <c r="H116" s="195"/>
    </row>
    <row r="117" spans="1:8" s="10" customFormat="1" ht="15" customHeight="1">
      <c r="A117" s="43">
        <v>1</v>
      </c>
      <c r="B117" s="49" t="s">
        <v>3138</v>
      </c>
      <c r="C117" s="231" t="s">
        <v>3139</v>
      </c>
      <c r="D117" s="232" t="s">
        <v>70</v>
      </c>
      <c r="E117" s="41" t="s">
        <v>1866</v>
      </c>
      <c r="F117" s="66" t="s">
        <v>1558</v>
      </c>
      <c r="G117" s="196"/>
      <c r="H117" s="36" t="s">
        <v>255</v>
      </c>
    </row>
    <row r="118" spans="1:8" s="10" customFormat="1" ht="15" customHeight="1">
      <c r="A118" s="43">
        <v>2</v>
      </c>
      <c r="B118" s="49" t="s">
        <v>3140</v>
      </c>
      <c r="C118" s="231" t="s">
        <v>3141</v>
      </c>
      <c r="D118" s="232" t="s">
        <v>3142</v>
      </c>
      <c r="E118" s="41" t="s">
        <v>1866</v>
      </c>
      <c r="F118" s="66" t="s">
        <v>1558</v>
      </c>
      <c r="G118" s="196" t="s">
        <v>3145</v>
      </c>
      <c r="H118" s="36" t="s">
        <v>255</v>
      </c>
    </row>
    <row r="119" spans="1:8" s="10" customFormat="1" ht="15" customHeight="1">
      <c r="A119" s="43">
        <v>3</v>
      </c>
      <c r="B119" s="86" t="s">
        <v>3236</v>
      </c>
      <c r="C119" s="231" t="s">
        <v>3237</v>
      </c>
      <c r="D119" s="232" t="s">
        <v>67</v>
      </c>
      <c r="E119" s="41" t="s">
        <v>1866</v>
      </c>
      <c r="F119" s="66" t="s">
        <v>1558</v>
      </c>
      <c r="G119" s="196"/>
      <c r="H119" s="36" t="s">
        <v>255</v>
      </c>
    </row>
    <row r="120" spans="1:8" s="10" customFormat="1" ht="15" customHeight="1">
      <c r="A120" s="43">
        <v>4</v>
      </c>
      <c r="B120" s="49" t="s">
        <v>3143</v>
      </c>
      <c r="C120" s="231" t="s">
        <v>3144</v>
      </c>
      <c r="D120" s="232" t="s">
        <v>138</v>
      </c>
      <c r="E120" s="41" t="s">
        <v>1866</v>
      </c>
      <c r="F120" s="66" t="s">
        <v>1558</v>
      </c>
      <c r="G120" s="196"/>
      <c r="H120" s="36" t="s">
        <v>255</v>
      </c>
    </row>
    <row r="121" spans="1:8" s="10" customFormat="1" ht="15" customHeight="1">
      <c r="A121" s="43">
        <v>5</v>
      </c>
      <c r="B121" s="49" t="s">
        <v>3146</v>
      </c>
      <c r="C121" s="231" t="s">
        <v>150</v>
      </c>
      <c r="D121" s="232" t="s">
        <v>132</v>
      </c>
      <c r="E121" s="41" t="s">
        <v>1882</v>
      </c>
      <c r="F121" s="66" t="s">
        <v>1786</v>
      </c>
      <c r="G121" s="196" t="s">
        <v>2165</v>
      </c>
      <c r="H121" s="36" t="s">
        <v>256</v>
      </c>
    </row>
    <row r="122" spans="1:8" s="10" customFormat="1" ht="15" customHeight="1">
      <c r="A122" s="43">
        <v>6</v>
      </c>
      <c r="B122" s="49" t="s">
        <v>3147</v>
      </c>
      <c r="C122" s="231" t="s">
        <v>3148</v>
      </c>
      <c r="D122" s="232" t="s">
        <v>46</v>
      </c>
      <c r="E122" s="41" t="s">
        <v>3151</v>
      </c>
      <c r="F122" s="66" t="s">
        <v>1677</v>
      </c>
      <c r="G122" s="143" t="s">
        <v>1</v>
      </c>
      <c r="H122" s="36" t="s">
        <v>258</v>
      </c>
    </row>
    <row r="123" spans="1:8" s="10" customFormat="1" ht="15" customHeight="1">
      <c r="A123" s="43">
        <v>7</v>
      </c>
      <c r="B123" s="49" t="s">
        <v>3149</v>
      </c>
      <c r="C123" s="231" t="s">
        <v>3150</v>
      </c>
      <c r="D123" s="232" t="s">
        <v>315</v>
      </c>
      <c r="E123" s="41" t="s">
        <v>3151</v>
      </c>
      <c r="F123" s="66" t="s">
        <v>1677</v>
      </c>
      <c r="G123" s="143" t="s">
        <v>1</v>
      </c>
      <c r="H123" s="36" t="s">
        <v>258</v>
      </c>
    </row>
    <row r="124" spans="1:8" s="10" customFormat="1" ht="15" customHeight="1">
      <c r="A124" s="43">
        <v>8</v>
      </c>
      <c r="B124" s="86" t="s">
        <v>3046</v>
      </c>
      <c r="C124" s="336" t="s">
        <v>434</v>
      </c>
      <c r="D124" s="337" t="s">
        <v>127</v>
      </c>
      <c r="E124" s="92" t="s">
        <v>1550</v>
      </c>
      <c r="F124" s="66" t="s">
        <v>3048</v>
      </c>
      <c r="G124" s="143" t="s">
        <v>1</v>
      </c>
      <c r="H124" s="36" t="s">
        <v>255</v>
      </c>
    </row>
    <row r="125" spans="1:8" s="10" customFormat="1" ht="15" customHeight="1">
      <c r="A125" s="43">
        <v>9</v>
      </c>
      <c r="B125" s="86" t="s">
        <v>3047</v>
      </c>
      <c r="C125" s="336" t="s">
        <v>2328</v>
      </c>
      <c r="D125" s="337" t="s">
        <v>1890</v>
      </c>
      <c r="E125" s="92" t="s">
        <v>1550</v>
      </c>
      <c r="F125" s="66" t="s">
        <v>3048</v>
      </c>
      <c r="G125" s="143" t="s">
        <v>1</v>
      </c>
      <c r="H125" s="36" t="s">
        <v>255</v>
      </c>
    </row>
    <row r="126" spans="1:8" s="10" customFormat="1" ht="15" customHeight="1">
      <c r="A126" s="43">
        <v>10</v>
      </c>
      <c r="B126" s="86" t="s">
        <v>3049</v>
      </c>
      <c r="C126" s="336" t="s">
        <v>386</v>
      </c>
      <c r="D126" s="337" t="s">
        <v>132</v>
      </c>
      <c r="E126" s="92" t="s">
        <v>1909</v>
      </c>
      <c r="F126" s="66" t="s">
        <v>3055</v>
      </c>
      <c r="G126" s="143" t="s">
        <v>1</v>
      </c>
      <c r="H126" s="36" t="s">
        <v>256</v>
      </c>
    </row>
    <row r="127" spans="1:8" s="10" customFormat="1" ht="15" customHeight="1">
      <c r="A127" s="43">
        <v>11</v>
      </c>
      <c r="B127" s="86" t="s">
        <v>3050</v>
      </c>
      <c r="C127" s="336" t="s">
        <v>62</v>
      </c>
      <c r="D127" s="337" t="s">
        <v>133</v>
      </c>
      <c r="E127" s="92" t="s">
        <v>1909</v>
      </c>
      <c r="F127" s="66" t="s">
        <v>1272</v>
      </c>
      <c r="G127" s="143" t="s">
        <v>1</v>
      </c>
      <c r="H127" s="36" t="s">
        <v>256</v>
      </c>
    </row>
    <row r="128" spans="1:8" s="10" customFormat="1" ht="15" customHeight="1">
      <c r="A128" s="43">
        <v>12</v>
      </c>
      <c r="B128" s="86" t="s">
        <v>3051</v>
      </c>
      <c r="C128" s="336" t="s">
        <v>3052</v>
      </c>
      <c r="D128" s="337" t="s">
        <v>129</v>
      </c>
      <c r="E128" s="92" t="s">
        <v>1909</v>
      </c>
      <c r="F128" s="66" t="s">
        <v>3055</v>
      </c>
      <c r="G128" s="143" t="s">
        <v>1</v>
      </c>
      <c r="H128" s="36" t="s">
        <v>256</v>
      </c>
    </row>
    <row r="129" spans="1:8" s="10" customFormat="1" ht="15" customHeight="1">
      <c r="A129" s="43">
        <v>13</v>
      </c>
      <c r="B129" s="86" t="s">
        <v>3053</v>
      </c>
      <c r="C129" s="336" t="s">
        <v>165</v>
      </c>
      <c r="D129" s="337" t="s">
        <v>100</v>
      </c>
      <c r="E129" s="92" t="s">
        <v>1909</v>
      </c>
      <c r="F129" s="66" t="s">
        <v>1272</v>
      </c>
      <c r="G129" s="143" t="s">
        <v>1</v>
      </c>
      <c r="H129" s="36" t="s">
        <v>256</v>
      </c>
    </row>
    <row r="130" spans="1:8" s="10" customFormat="1" ht="15" customHeight="1">
      <c r="A130" s="43">
        <v>14</v>
      </c>
      <c r="B130" s="86" t="s">
        <v>3054</v>
      </c>
      <c r="C130" s="229" t="s">
        <v>453</v>
      </c>
      <c r="D130" s="230" t="s">
        <v>6</v>
      </c>
      <c r="E130" s="92" t="s">
        <v>1909</v>
      </c>
      <c r="F130" s="66" t="s">
        <v>3055</v>
      </c>
      <c r="G130" s="143" t="s">
        <v>1</v>
      </c>
      <c r="H130" s="36" t="s">
        <v>256</v>
      </c>
    </row>
    <row r="131" spans="1:8" s="10" customFormat="1" ht="15" customHeight="1">
      <c r="A131" s="43">
        <v>15</v>
      </c>
      <c r="B131" s="49" t="s">
        <v>3905</v>
      </c>
      <c r="C131" s="231" t="s">
        <v>35</v>
      </c>
      <c r="D131" s="232" t="s">
        <v>137</v>
      </c>
      <c r="E131" s="41" t="s">
        <v>1156</v>
      </c>
      <c r="F131" s="66" t="s">
        <v>2518</v>
      </c>
      <c r="G131" s="196" t="s">
        <v>3910</v>
      </c>
      <c r="H131" s="36" t="s">
        <v>256</v>
      </c>
    </row>
    <row r="132" spans="1:8" s="10" customFormat="1" ht="15" customHeight="1">
      <c r="A132" s="43">
        <v>16</v>
      </c>
      <c r="B132" s="49" t="s">
        <v>3906</v>
      </c>
      <c r="C132" s="231" t="s">
        <v>185</v>
      </c>
      <c r="D132" s="232" t="s">
        <v>107</v>
      </c>
      <c r="E132" s="41" t="s">
        <v>1156</v>
      </c>
      <c r="F132" s="66" t="s">
        <v>3909</v>
      </c>
      <c r="G132" s="196" t="s">
        <v>3911</v>
      </c>
      <c r="H132" s="36" t="s">
        <v>256</v>
      </c>
    </row>
    <row r="133" spans="1:8" s="10" customFormat="1" ht="15" customHeight="1">
      <c r="A133" s="43">
        <v>17</v>
      </c>
      <c r="B133" s="86" t="s">
        <v>3907</v>
      </c>
      <c r="C133" s="229" t="s">
        <v>95</v>
      </c>
      <c r="D133" s="230" t="s">
        <v>1904</v>
      </c>
      <c r="E133" s="41" t="s">
        <v>1156</v>
      </c>
      <c r="F133" s="66" t="s">
        <v>2518</v>
      </c>
      <c r="G133" s="143"/>
      <c r="H133" s="36" t="s">
        <v>256</v>
      </c>
    </row>
    <row r="134" spans="1:8" s="10" customFormat="1" ht="15" customHeight="1">
      <c r="A134" s="43">
        <v>18</v>
      </c>
      <c r="B134" s="49" t="s">
        <v>3908</v>
      </c>
      <c r="C134" s="231" t="s">
        <v>80</v>
      </c>
      <c r="D134" s="232" t="s">
        <v>127</v>
      </c>
      <c r="E134" s="41" t="s">
        <v>1156</v>
      </c>
      <c r="F134" s="66" t="s">
        <v>3091</v>
      </c>
      <c r="G134" s="196" t="s">
        <v>3910</v>
      </c>
      <c r="H134" s="36" t="s">
        <v>256</v>
      </c>
    </row>
    <row r="135" spans="1:8" s="10" customFormat="1" ht="15" customHeight="1">
      <c r="A135" s="43">
        <v>19</v>
      </c>
      <c r="B135" s="49" t="s">
        <v>3056</v>
      </c>
      <c r="C135" s="231" t="s">
        <v>2242</v>
      </c>
      <c r="D135" s="232" t="s">
        <v>132</v>
      </c>
      <c r="E135" s="41" t="s">
        <v>1929</v>
      </c>
      <c r="F135" s="66" t="s">
        <v>3058</v>
      </c>
      <c r="G135" s="143" t="s">
        <v>1</v>
      </c>
      <c r="H135" s="36" t="s">
        <v>256</v>
      </c>
    </row>
    <row r="136" spans="1:8" s="10" customFormat="1" ht="15" customHeight="1">
      <c r="A136" s="43">
        <v>20</v>
      </c>
      <c r="B136" s="86" t="s">
        <v>3865</v>
      </c>
      <c r="C136" s="229" t="s">
        <v>39</v>
      </c>
      <c r="D136" s="230" t="s">
        <v>8</v>
      </c>
      <c r="E136" s="41" t="s">
        <v>1929</v>
      </c>
      <c r="F136" s="66" t="s">
        <v>3866</v>
      </c>
      <c r="G136" s="196" t="s">
        <v>3867</v>
      </c>
      <c r="H136" s="36" t="s">
        <v>256</v>
      </c>
    </row>
    <row r="137" spans="1:8" s="10" customFormat="1" ht="15" customHeight="1">
      <c r="A137" s="43">
        <v>21</v>
      </c>
      <c r="B137" s="49" t="s">
        <v>3057</v>
      </c>
      <c r="C137" s="231" t="s">
        <v>2038</v>
      </c>
      <c r="D137" s="232" t="s">
        <v>107</v>
      </c>
      <c r="E137" s="41" t="s">
        <v>1929</v>
      </c>
      <c r="F137" s="66" t="s">
        <v>3058</v>
      </c>
      <c r="G137" s="196" t="s">
        <v>2165</v>
      </c>
      <c r="H137" s="36" t="s">
        <v>256</v>
      </c>
    </row>
    <row r="138" spans="1:8" s="8" customFormat="1" ht="15.95" customHeight="1">
      <c r="A138" s="43"/>
      <c r="B138" s="694" t="s">
        <v>3</v>
      </c>
      <c r="C138" s="728"/>
      <c r="D138" s="495">
        <f>A158</f>
        <v>20</v>
      </c>
      <c r="E138" s="42"/>
      <c r="F138" s="42"/>
      <c r="G138" s="196"/>
      <c r="H138" s="195"/>
    </row>
    <row r="139" spans="1:8" s="10" customFormat="1" ht="15" customHeight="1">
      <c r="A139" s="43">
        <v>1</v>
      </c>
      <c r="B139" s="49" t="s">
        <v>4242</v>
      </c>
      <c r="C139" s="231" t="s">
        <v>4243</v>
      </c>
      <c r="D139" s="232" t="s">
        <v>171</v>
      </c>
      <c r="E139" s="41" t="s">
        <v>4364</v>
      </c>
      <c r="F139" s="66" t="s">
        <v>1272</v>
      </c>
      <c r="G139" s="196"/>
      <c r="H139" s="36" t="s">
        <v>255</v>
      </c>
    </row>
    <row r="140" spans="1:8" s="10" customFormat="1" ht="15" customHeight="1">
      <c r="A140" s="43">
        <v>2</v>
      </c>
      <c r="B140" s="49" t="s">
        <v>2980</v>
      </c>
      <c r="C140" s="82" t="s">
        <v>2981</v>
      </c>
      <c r="D140" s="83" t="s">
        <v>2982</v>
      </c>
      <c r="E140" s="41" t="s">
        <v>2988</v>
      </c>
      <c r="F140" s="66" t="s">
        <v>1272</v>
      </c>
      <c r="G140" s="196"/>
      <c r="H140" s="36" t="s">
        <v>255</v>
      </c>
    </row>
    <row r="141" spans="1:8" s="10" customFormat="1" ht="15" customHeight="1">
      <c r="A141" s="43">
        <v>3</v>
      </c>
      <c r="B141" s="49" t="s">
        <v>2983</v>
      </c>
      <c r="C141" s="82" t="s">
        <v>55</v>
      </c>
      <c r="D141" s="83" t="s">
        <v>8</v>
      </c>
      <c r="E141" s="41" t="s">
        <v>2988</v>
      </c>
      <c r="F141" s="66" t="s">
        <v>1272</v>
      </c>
      <c r="G141" s="196"/>
      <c r="H141" s="36" t="s">
        <v>255</v>
      </c>
    </row>
    <row r="142" spans="1:8" s="10" customFormat="1" ht="15" customHeight="1">
      <c r="A142" s="43">
        <v>4</v>
      </c>
      <c r="B142" s="49" t="s">
        <v>2984</v>
      </c>
      <c r="C142" s="82" t="s">
        <v>632</v>
      </c>
      <c r="D142" s="83" t="s">
        <v>115</v>
      </c>
      <c r="E142" s="41" t="s">
        <v>2988</v>
      </c>
      <c r="F142" s="66" t="s">
        <v>1272</v>
      </c>
      <c r="G142" s="196"/>
      <c r="H142" s="36" t="s">
        <v>255</v>
      </c>
    </row>
    <row r="143" spans="1:8" s="10" customFormat="1" ht="15" customHeight="1">
      <c r="A143" s="43">
        <v>5</v>
      </c>
      <c r="B143" s="49" t="s">
        <v>2985</v>
      </c>
      <c r="C143" s="82" t="s">
        <v>1926</v>
      </c>
      <c r="D143" s="83" t="s">
        <v>391</v>
      </c>
      <c r="E143" s="41" t="s">
        <v>2988</v>
      </c>
      <c r="F143" s="66" t="s">
        <v>1272</v>
      </c>
      <c r="G143" s="196"/>
      <c r="H143" s="36" t="s">
        <v>255</v>
      </c>
    </row>
    <row r="144" spans="1:8" s="10" customFormat="1" ht="15" customHeight="1">
      <c r="A144" s="43">
        <v>6</v>
      </c>
      <c r="B144" s="49" t="s">
        <v>2986</v>
      </c>
      <c r="C144" s="82" t="s">
        <v>2987</v>
      </c>
      <c r="D144" s="83" t="s">
        <v>45</v>
      </c>
      <c r="E144" s="41" t="s">
        <v>2988</v>
      </c>
      <c r="F144" s="66" t="s">
        <v>1272</v>
      </c>
      <c r="G144" s="196"/>
      <c r="H144" s="36" t="s">
        <v>255</v>
      </c>
    </row>
    <row r="145" spans="1:8" s="10" customFormat="1" ht="15" customHeight="1">
      <c r="A145" s="43">
        <v>7</v>
      </c>
      <c r="B145" s="49" t="s">
        <v>2969</v>
      </c>
      <c r="C145" s="82" t="s">
        <v>2970</v>
      </c>
      <c r="D145" s="83" t="s">
        <v>132</v>
      </c>
      <c r="E145" s="41" t="s">
        <v>2978</v>
      </c>
      <c r="F145" s="66" t="s">
        <v>1677</v>
      </c>
      <c r="G145" s="196"/>
      <c r="H145" s="36" t="s">
        <v>256</v>
      </c>
    </row>
    <row r="146" spans="1:8" s="10" customFormat="1" ht="15" customHeight="1">
      <c r="A146" s="43">
        <v>8</v>
      </c>
      <c r="B146" s="49" t="s">
        <v>2971</v>
      </c>
      <c r="C146" s="82" t="s">
        <v>141</v>
      </c>
      <c r="D146" s="83" t="s">
        <v>51</v>
      </c>
      <c r="E146" s="41" t="s">
        <v>2978</v>
      </c>
      <c r="F146" s="66" t="s">
        <v>1677</v>
      </c>
      <c r="G146" s="196"/>
      <c r="H146" s="36" t="s">
        <v>256</v>
      </c>
    </row>
    <row r="147" spans="1:8" s="10" customFormat="1" ht="15" customHeight="1">
      <c r="A147" s="43">
        <v>9</v>
      </c>
      <c r="B147" s="49" t="s">
        <v>2972</v>
      </c>
      <c r="C147" s="82" t="s">
        <v>2973</v>
      </c>
      <c r="D147" s="83" t="s">
        <v>168</v>
      </c>
      <c r="E147" s="41" t="s">
        <v>2978</v>
      </c>
      <c r="F147" s="66" t="s">
        <v>1677</v>
      </c>
      <c r="G147" s="196"/>
      <c r="H147" s="36" t="s">
        <v>256</v>
      </c>
    </row>
    <row r="148" spans="1:8" s="10" customFormat="1" ht="15" customHeight="1">
      <c r="A148" s="43">
        <v>10</v>
      </c>
      <c r="B148" s="49" t="s">
        <v>2974</v>
      </c>
      <c r="C148" s="82" t="s">
        <v>2975</v>
      </c>
      <c r="D148" s="83" t="s">
        <v>2160</v>
      </c>
      <c r="E148" s="41" t="s">
        <v>2978</v>
      </c>
      <c r="F148" s="66" t="s">
        <v>1677</v>
      </c>
      <c r="G148" s="196"/>
      <c r="H148" s="36" t="s">
        <v>256</v>
      </c>
    </row>
    <row r="149" spans="1:8" s="10" customFormat="1" ht="15" customHeight="1">
      <c r="A149" s="43">
        <v>11</v>
      </c>
      <c r="B149" s="49" t="s">
        <v>2976</v>
      </c>
      <c r="C149" s="82" t="s">
        <v>2977</v>
      </c>
      <c r="D149" s="83" t="s">
        <v>171</v>
      </c>
      <c r="E149" s="41" t="s">
        <v>2978</v>
      </c>
      <c r="F149" s="66" t="s">
        <v>1677</v>
      </c>
      <c r="G149" s="196"/>
      <c r="H149" s="36" t="s">
        <v>256</v>
      </c>
    </row>
    <row r="150" spans="1:8" s="10" customFormat="1" ht="15" customHeight="1">
      <c r="A150" s="43">
        <v>12</v>
      </c>
      <c r="B150" s="49" t="s">
        <v>2979</v>
      </c>
      <c r="C150" s="82" t="s">
        <v>154</v>
      </c>
      <c r="D150" s="83" t="s">
        <v>153</v>
      </c>
      <c r="E150" s="41" t="s">
        <v>2119</v>
      </c>
      <c r="F150" s="66" t="s">
        <v>1272</v>
      </c>
      <c r="G150" s="196"/>
      <c r="H150" s="36" t="s">
        <v>258</v>
      </c>
    </row>
    <row r="151" spans="1:8" s="10" customFormat="1" ht="15" customHeight="1">
      <c r="A151" s="43">
        <v>13</v>
      </c>
      <c r="B151" s="49" t="s">
        <v>4152</v>
      </c>
      <c r="C151" s="231" t="s">
        <v>4153</v>
      </c>
      <c r="D151" s="232" t="s">
        <v>152</v>
      </c>
      <c r="E151" s="41" t="s">
        <v>4160</v>
      </c>
      <c r="F151" s="66" t="s">
        <v>3234</v>
      </c>
      <c r="G151" s="573" t="s">
        <v>5133</v>
      </c>
      <c r="H151" s="36" t="s">
        <v>258</v>
      </c>
    </row>
    <row r="152" spans="1:8" s="10" customFormat="1" ht="15" customHeight="1">
      <c r="A152" s="43">
        <v>14</v>
      </c>
      <c r="B152" s="49" t="s">
        <v>4154</v>
      </c>
      <c r="C152" s="231" t="s">
        <v>4155</v>
      </c>
      <c r="D152" s="232" t="s">
        <v>164</v>
      </c>
      <c r="E152" s="41" t="s">
        <v>4160</v>
      </c>
      <c r="F152" s="66" t="s">
        <v>3234</v>
      </c>
      <c r="G152" s="196"/>
      <c r="H152" s="36" t="s">
        <v>258</v>
      </c>
    </row>
    <row r="153" spans="1:8" s="10" customFormat="1" ht="15" customHeight="1">
      <c r="A153" s="43">
        <v>15</v>
      </c>
      <c r="B153" s="49" t="s">
        <v>4156</v>
      </c>
      <c r="C153" s="231" t="s">
        <v>4157</v>
      </c>
      <c r="D153" s="232" t="s">
        <v>137</v>
      </c>
      <c r="E153" s="41" t="s">
        <v>4160</v>
      </c>
      <c r="F153" s="66" t="s">
        <v>4161</v>
      </c>
      <c r="G153" s="196"/>
      <c r="H153" s="36" t="s">
        <v>258</v>
      </c>
    </row>
    <row r="154" spans="1:8" s="10" customFormat="1" ht="15" customHeight="1">
      <c r="A154" s="43">
        <v>16</v>
      </c>
      <c r="B154" s="49" t="s">
        <v>4158</v>
      </c>
      <c r="C154" s="231" t="s">
        <v>4159</v>
      </c>
      <c r="D154" s="232" t="s">
        <v>111</v>
      </c>
      <c r="E154" s="41" t="s">
        <v>4160</v>
      </c>
      <c r="F154" s="66" t="s">
        <v>4162</v>
      </c>
      <c r="G154" s="196"/>
      <c r="H154" s="36" t="s">
        <v>258</v>
      </c>
    </row>
    <row r="155" spans="1:8" s="10" customFormat="1" ht="15" customHeight="1">
      <c r="A155" s="43">
        <v>17</v>
      </c>
      <c r="B155" s="49" t="s">
        <v>4357</v>
      </c>
      <c r="C155" s="231" t="s">
        <v>4358</v>
      </c>
      <c r="D155" s="232" t="s">
        <v>132</v>
      </c>
      <c r="E155" s="41" t="s">
        <v>1113</v>
      </c>
      <c r="F155" s="66" t="s">
        <v>3393</v>
      </c>
      <c r="G155" s="196"/>
      <c r="H155" s="36" t="s">
        <v>255</v>
      </c>
    </row>
    <row r="156" spans="1:8" s="10" customFormat="1" ht="15" customHeight="1">
      <c r="A156" s="43">
        <v>18</v>
      </c>
      <c r="B156" s="49" t="s">
        <v>4359</v>
      </c>
      <c r="C156" s="231" t="s">
        <v>4360</v>
      </c>
      <c r="D156" s="232" t="s">
        <v>8</v>
      </c>
      <c r="E156" s="41" t="s">
        <v>1113</v>
      </c>
      <c r="F156" s="66" t="s">
        <v>3393</v>
      </c>
      <c r="G156" s="196"/>
      <c r="H156" s="36" t="s">
        <v>255</v>
      </c>
    </row>
    <row r="157" spans="1:8" s="10" customFormat="1" ht="15" customHeight="1">
      <c r="A157" s="43">
        <v>19</v>
      </c>
      <c r="B157" s="49" t="s">
        <v>4361</v>
      </c>
      <c r="C157" s="231" t="s">
        <v>4362</v>
      </c>
      <c r="D157" s="232" t="s">
        <v>127</v>
      </c>
      <c r="E157" s="41" t="s">
        <v>1113</v>
      </c>
      <c r="F157" s="66" t="s">
        <v>3393</v>
      </c>
      <c r="G157" s="196"/>
      <c r="H157" s="36" t="s">
        <v>255</v>
      </c>
    </row>
    <row r="158" spans="1:8" s="10" customFormat="1" ht="15" customHeight="1">
      <c r="A158" s="43">
        <v>20</v>
      </c>
      <c r="B158" s="49" t="s">
        <v>4363</v>
      </c>
      <c r="C158" s="231" t="s">
        <v>156</v>
      </c>
      <c r="D158" s="232" t="s">
        <v>83</v>
      </c>
      <c r="E158" s="41" t="s">
        <v>1113</v>
      </c>
      <c r="F158" s="66" t="s">
        <v>3393</v>
      </c>
      <c r="G158" s="196"/>
      <c r="H158" s="36" t="s">
        <v>255</v>
      </c>
    </row>
    <row r="159" spans="1:8" s="10" customFormat="1" ht="18" customHeight="1">
      <c r="A159" s="699" t="s">
        <v>28</v>
      </c>
      <c r="B159" s="700"/>
      <c r="C159" s="700"/>
      <c r="D159" s="182">
        <f>SUM(D116,D138)</f>
        <v>41</v>
      </c>
      <c r="E159" s="496" t="s">
        <v>231</v>
      </c>
      <c r="F159" s="701"/>
      <c r="G159" s="702"/>
    </row>
    <row r="160" spans="1:8" ht="18" customHeight="1">
      <c r="A160" s="493"/>
      <c r="B160" s="27"/>
      <c r="C160" s="28"/>
      <c r="D160" s="234"/>
      <c r="E160" s="87" t="s">
        <v>85</v>
      </c>
      <c r="F160" s="201"/>
      <c r="G160" s="88"/>
    </row>
    <row r="161" spans="1:8" ht="6" customHeight="1">
      <c r="A161" s="493"/>
      <c r="B161" s="33"/>
      <c r="C161" s="34"/>
      <c r="D161" s="34"/>
      <c r="E161" s="190"/>
      <c r="F161" s="88"/>
    </row>
    <row r="162" spans="1:8" s="15" customFormat="1" ht="54.95" customHeight="1">
      <c r="A162" s="704" t="s">
        <v>2734</v>
      </c>
      <c r="B162" s="691"/>
      <c r="C162" s="705"/>
      <c r="D162" s="705"/>
      <c r="E162" s="705"/>
      <c r="F162" s="705"/>
      <c r="G162" s="705"/>
    </row>
    <row r="163" spans="1:8" s="10" customFormat="1" ht="24.95" customHeight="1">
      <c r="A163" s="741" t="s">
        <v>1326</v>
      </c>
      <c r="B163" s="731"/>
      <c r="C163" s="731"/>
      <c r="D163" s="731"/>
      <c r="E163" s="731"/>
      <c r="F163" s="731"/>
      <c r="G163" s="731"/>
    </row>
    <row r="164" spans="1:8" s="10" customFormat="1" ht="35.1" customHeight="1">
      <c r="A164" s="732" t="s">
        <v>2875</v>
      </c>
      <c r="B164" s="732"/>
      <c r="C164" s="732"/>
      <c r="D164" s="732"/>
      <c r="E164" s="732"/>
      <c r="F164" s="732"/>
      <c r="G164" s="732"/>
    </row>
    <row r="165" spans="1:8" ht="15.75" customHeight="1">
      <c r="A165" s="6"/>
      <c r="B165" s="6"/>
      <c r="C165" s="6"/>
      <c r="D165" s="6"/>
      <c r="E165" s="6"/>
      <c r="F165" s="179" t="s">
        <v>312</v>
      </c>
      <c r="G165" s="202" t="s">
        <v>2877</v>
      </c>
      <c r="H165" s="196" t="s">
        <v>2876</v>
      </c>
    </row>
    <row r="166" spans="1:8" s="8" customFormat="1" ht="30" customHeight="1">
      <c r="A166" s="195" t="s">
        <v>20</v>
      </c>
      <c r="B166" s="490" t="s">
        <v>5</v>
      </c>
      <c r="C166" s="694" t="s">
        <v>23</v>
      </c>
      <c r="D166" s="695"/>
      <c r="E166" s="195" t="s">
        <v>24</v>
      </c>
      <c r="F166" s="195" t="s">
        <v>25</v>
      </c>
      <c r="G166" s="195" t="s">
        <v>26</v>
      </c>
    </row>
    <row r="167" spans="1:8" s="10" customFormat="1" ht="30" customHeight="1">
      <c r="A167" s="43">
        <v>1</v>
      </c>
      <c r="B167" s="49" t="s">
        <v>2840</v>
      </c>
      <c r="C167" s="231" t="s">
        <v>429</v>
      </c>
      <c r="D167" s="232" t="s">
        <v>51</v>
      </c>
      <c r="E167" s="41" t="s">
        <v>2847</v>
      </c>
      <c r="F167" s="66" t="s">
        <v>1272</v>
      </c>
      <c r="G167" s="196" t="s">
        <v>1263</v>
      </c>
      <c r="H167" s="36" t="s">
        <v>255</v>
      </c>
    </row>
    <row r="168" spans="1:8" s="10" customFormat="1" ht="30" customHeight="1">
      <c r="A168" s="43">
        <v>2</v>
      </c>
      <c r="B168" s="49" t="s">
        <v>2841</v>
      </c>
      <c r="C168" s="231" t="s">
        <v>2842</v>
      </c>
      <c r="D168" s="232" t="s">
        <v>137</v>
      </c>
      <c r="E168" s="41" t="s">
        <v>2847</v>
      </c>
      <c r="F168" s="66" t="s">
        <v>1272</v>
      </c>
      <c r="G168" s="143" t="s">
        <v>1</v>
      </c>
      <c r="H168" s="36" t="s">
        <v>255</v>
      </c>
    </row>
    <row r="169" spans="1:8" s="10" customFormat="1" ht="30" customHeight="1">
      <c r="A169" s="43">
        <v>3</v>
      </c>
      <c r="B169" s="49" t="s">
        <v>2843</v>
      </c>
      <c r="C169" s="231" t="s">
        <v>2844</v>
      </c>
      <c r="D169" s="232" t="s">
        <v>133</v>
      </c>
      <c r="E169" s="41" t="s">
        <v>2847</v>
      </c>
      <c r="F169" s="66" t="s">
        <v>1272</v>
      </c>
      <c r="G169" s="143" t="s">
        <v>1</v>
      </c>
      <c r="H169" s="36" t="s">
        <v>255</v>
      </c>
    </row>
    <row r="170" spans="1:8" s="10" customFormat="1" ht="30" customHeight="1">
      <c r="A170" s="43">
        <v>4</v>
      </c>
      <c r="B170" s="49" t="s">
        <v>2845</v>
      </c>
      <c r="C170" s="231" t="s">
        <v>453</v>
      </c>
      <c r="D170" s="232" t="s">
        <v>2846</v>
      </c>
      <c r="E170" s="41" t="s">
        <v>2847</v>
      </c>
      <c r="F170" s="66" t="s">
        <v>1272</v>
      </c>
      <c r="G170" s="143" t="s">
        <v>1</v>
      </c>
      <c r="H170" s="36" t="s">
        <v>255</v>
      </c>
    </row>
    <row r="171" spans="1:8" s="10" customFormat="1" ht="30" customHeight="1">
      <c r="A171" s="699" t="s">
        <v>28</v>
      </c>
      <c r="B171" s="700"/>
      <c r="C171" s="700"/>
      <c r="D171" s="182">
        <f>A170</f>
        <v>4</v>
      </c>
      <c r="E171" s="492" t="s">
        <v>231</v>
      </c>
      <c r="F171" s="701"/>
      <c r="G171" s="702"/>
    </row>
    <row r="172" spans="1:8" ht="30" customHeight="1">
      <c r="A172" s="491"/>
      <c r="B172" s="27"/>
      <c r="C172" s="28"/>
      <c r="D172" s="234"/>
      <c r="E172" s="87" t="s">
        <v>85</v>
      </c>
      <c r="F172" s="201"/>
      <c r="G172" s="88"/>
    </row>
    <row r="173" spans="1:8" ht="20.100000000000001" customHeight="1">
      <c r="A173" s="491"/>
      <c r="B173" s="33"/>
      <c r="C173" s="34"/>
      <c r="D173" s="34"/>
      <c r="E173" s="190"/>
      <c r="F173" s="88"/>
    </row>
    <row r="174" spans="1:8" ht="20.100000000000001" customHeight="1">
      <c r="A174" s="491"/>
      <c r="B174" s="33"/>
      <c r="C174" s="34"/>
      <c r="D174" s="34"/>
      <c r="E174" s="491"/>
    </row>
    <row r="175" spans="1:8" ht="20.100000000000001" customHeight="1">
      <c r="A175" s="491"/>
      <c r="B175" s="33"/>
      <c r="C175" s="34"/>
      <c r="D175" s="34"/>
      <c r="E175" s="491"/>
    </row>
    <row r="176" spans="1:8" ht="20.100000000000001" customHeight="1">
      <c r="A176" s="491"/>
      <c r="B176" s="33"/>
      <c r="C176" s="34"/>
      <c r="D176" s="34"/>
      <c r="E176" s="491"/>
    </row>
    <row r="177" spans="1:5" ht="20.100000000000001" customHeight="1">
      <c r="A177" s="491"/>
      <c r="B177" s="33"/>
      <c r="C177" s="34"/>
      <c r="D177" s="34"/>
      <c r="E177" s="491"/>
    </row>
    <row r="178" spans="1:5" ht="20.100000000000001" customHeight="1">
      <c r="A178" s="491"/>
      <c r="B178" s="33"/>
      <c r="C178" s="34"/>
      <c r="D178" s="34"/>
      <c r="E178" s="491"/>
    </row>
    <row r="179" spans="1:5" ht="20.100000000000001" customHeight="1">
      <c r="A179" s="491"/>
      <c r="B179" s="33"/>
      <c r="C179" s="34"/>
      <c r="D179" s="34"/>
      <c r="E179" s="491"/>
    </row>
    <row r="180" spans="1:5" ht="20.100000000000001" customHeight="1">
      <c r="A180" s="491"/>
      <c r="B180" s="33"/>
      <c r="C180" s="34"/>
      <c r="D180" s="34"/>
      <c r="E180" s="491"/>
    </row>
    <row r="181" spans="1:5" ht="20.100000000000001" customHeight="1">
      <c r="A181" s="491"/>
      <c r="B181" s="33"/>
      <c r="C181" s="34"/>
      <c r="D181" s="34"/>
      <c r="E181" s="491"/>
    </row>
    <row r="182" spans="1:5" ht="20.100000000000001" customHeight="1">
      <c r="A182" s="491"/>
      <c r="B182" s="33"/>
      <c r="C182" s="34"/>
      <c r="D182" s="34"/>
      <c r="E182" s="491"/>
    </row>
    <row r="183" spans="1:5" ht="20.100000000000001" customHeight="1">
      <c r="A183" s="491"/>
      <c r="B183" s="33"/>
      <c r="C183" s="34"/>
      <c r="D183" s="34"/>
      <c r="E183" s="491"/>
    </row>
    <row r="184" spans="1:5" ht="20.100000000000001" customHeight="1">
      <c r="A184" s="491"/>
      <c r="B184" s="33"/>
      <c r="C184" s="34"/>
      <c r="D184" s="34"/>
      <c r="E184" s="491"/>
    </row>
    <row r="185" spans="1:5" ht="20.100000000000001" customHeight="1">
      <c r="A185" s="491"/>
      <c r="B185" s="33"/>
      <c r="C185" s="34"/>
      <c r="D185" s="34"/>
      <c r="E185" s="491"/>
    </row>
    <row r="186" spans="1:5" ht="20.100000000000001" customHeight="1">
      <c r="A186" s="491"/>
      <c r="B186" s="33"/>
      <c r="C186" s="34"/>
      <c r="D186" s="34"/>
      <c r="E186" s="491"/>
    </row>
    <row r="187" spans="1:5" ht="20.100000000000001" customHeight="1">
      <c r="A187" s="493"/>
      <c r="B187" s="33"/>
      <c r="C187" s="34"/>
      <c r="D187" s="34"/>
      <c r="E187" s="493"/>
    </row>
    <row r="188" spans="1:5" ht="20.100000000000001" customHeight="1">
      <c r="A188" s="493"/>
      <c r="B188" s="33"/>
      <c r="C188" s="34"/>
      <c r="D188" s="34"/>
      <c r="E188" s="493"/>
    </row>
    <row r="189" spans="1:5" ht="20.100000000000001" customHeight="1">
      <c r="A189" s="493"/>
      <c r="B189" s="33"/>
      <c r="C189" s="34"/>
      <c r="D189" s="34"/>
      <c r="E189" s="493"/>
    </row>
    <row r="190" spans="1:5" ht="20.100000000000001" customHeight="1">
      <c r="A190" s="493"/>
      <c r="B190" s="33"/>
      <c r="C190" s="34"/>
      <c r="D190" s="34"/>
      <c r="E190" s="493"/>
    </row>
    <row r="191" spans="1:5" ht="20.100000000000001" customHeight="1">
      <c r="A191" s="493"/>
      <c r="B191" s="33"/>
      <c r="C191" s="34"/>
      <c r="D191" s="34"/>
      <c r="E191" s="493"/>
    </row>
    <row r="192" spans="1:5" ht="20.100000000000001" customHeight="1">
      <c r="A192" s="493"/>
      <c r="B192" s="33"/>
      <c r="C192" s="34"/>
      <c r="D192" s="34"/>
      <c r="E192" s="493"/>
    </row>
    <row r="193" spans="1:8" ht="20.100000000000001" customHeight="1">
      <c r="A193" s="493"/>
      <c r="B193" s="33"/>
      <c r="C193" s="34"/>
      <c r="D193" s="34"/>
      <c r="E193" s="493"/>
    </row>
    <row r="194" spans="1:8" ht="20.100000000000001" customHeight="1">
      <c r="A194" s="493"/>
      <c r="B194" s="33"/>
      <c r="C194" s="34"/>
      <c r="D194" s="34"/>
      <c r="E194" s="493"/>
    </row>
    <row r="195" spans="1:8" s="15" customFormat="1" ht="54.95" customHeight="1">
      <c r="A195" s="704" t="s">
        <v>2617</v>
      </c>
      <c r="B195" s="691"/>
      <c r="C195" s="705"/>
      <c r="D195" s="705"/>
      <c r="E195" s="705"/>
      <c r="F195" s="705"/>
      <c r="G195" s="705"/>
    </row>
    <row r="196" spans="1:8" s="10" customFormat="1" ht="24.95" customHeight="1">
      <c r="A196" s="741" t="s">
        <v>2690</v>
      </c>
      <c r="B196" s="731"/>
      <c r="C196" s="731"/>
      <c r="D196" s="731"/>
      <c r="E196" s="731"/>
      <c r="F196" s="731"/>
      <c r="G196" s="731"/>
    </row>
    <row r="197" spans="1:8" s="10" customFormat="1" ht="35.1" customHeight="1">
      <c r="A197" s="732" t="s">
        <v>2732</v>
      </c>
      <c r="B197" s="732"/>
      <c r="C197" s="732"/>
      <c r="D197" s="732"/>
      <c r="E197" s="732"/>
      <c r="F197" s="732"/>
      <c r="G197" s="732"/>
    </row>
    <row r="198" spans="1:8" ht="15.75" customHeight="1">
      <c r="A198" s="6"/>
      <c r="B198" s="6"/>
      <c r="C198" s="6"/>
      <c r="D198" s="6"/>
      <c r="E198" s="6"/>
      <c r="F198" s="179" t="s">
        <v>312</v>
      </c>
      <c r="G198" s="202" t="s">
        <v>2878</v>
      </c>
      <c r="H198" s="196" t="s">
        <v>2733</v>
      </c>
    </row>
    <row r="199" spans="1:8" s="8" customFormat="1" ht="24.95" customHeight="1">
      <c r="A199" s="195" t="s">
        <v>20</v>
      </c>
      <c r="B199" s="457" t="s">
        <v>5</v>
      </c>
      <c r="C199" s="694" t="s">
        <v>23</v>
      </c>
      <c r="D199" s="695"/>
      <c r="E199" s="195" t="s">
        <v>24</v>
      </c>
      <c r="F199" s="195" t="s">
        <v>25</v>
      </c>
      <c r="G199" s="195" t="s">
        <v>26</v>
      </c>
    </row>
    <row r="200" spans="1:8" s="8" customFormat="1" ht="24.95" customHeight="1">
      <c r="A200" s="195"/>
      <c r="B200" s="694" t="s">
        <v>2</v>
      </c>
      <c r="C200" s="728"/>
      <c r="D200" s="467">
        <f>A203</f>
        <v>3</v>
      </c>
      <c r="E200" s="42"/>
      <c r="F200" s="42"/>
      <c r="G200" s="196"/>
      <c r="H200" s="195"/>
    </row>
    <row r="201" spans="1:8" s="10" customFormat="1" ht="24.95" customHeight="1">
      <c r="A201" s="43">
        <v>1</v>
      </c>
      <c r="B201" s="49" t="s">
        <v>2691</v>
      </c>
      <c r="C201" s="231" t="s">
        <v>2692</v>
      </c>
      <c r="D201" s="232" t="s">
        <v>147</v>
      </c>
      <c r="E201" s="41" t="s">
        <v>1929</v>
      </c>
      <c r="F201" s="66" t="s">
        <v>2695</v>
      </c>
      <c r="G201" s="196" t="s">
        <v>2698</v>
      </c>
      <c r="H201" s="36" t="s">
        <v>256</v>
      </c>
    </row>
    <row r="202" spans="1:8" s="10" customFormat="1" ht="24.95" customHeight="1">
      <c r="A202" s="43">
        <v>2</v>
      </c>
      <c r="B202" s="49" t="s">
        <v>2693</v>
      </c>
      <c r="C202" s="231" t="s">
        <v>130</v>
      </c>
      <c r="D202" s="232" t="s">
        <v>79</v>
      </c>
      <c r="E202" s="41" t="s">
        <v>1929</v>
      </c>
      <c r="F202" s="66" t="s">
        <v>2695</v>
      </c>
      <c r="G202" s="143" t="s">
        <v>1</v>
      </c>
      <c r="H202" s="36" t="s">
        <v>256</v>
      </c>
    </row>
    <row r="203" spans="1:8" s="10" customFormat="1" ht="24.95" customHeight="1">
      <c r="A203" s="43">
        <v>3</v>
      </c>
      <c r="B203" s="49" t="s">
        <v>2694</v>
      </c>
      <c r="C203" s="231" t="s">
        <v>390</v>
      </c>
      <c r="D203" s="232" t="s">
        <v>6</v>
      </c>
      <c r="E203" s="41" t="s">
        <v>1929</v>
      </c>
      <c r="F203" s="66" t="s">
        <v>2696</v>
      </c>
      <c r="G203" s="474" t="s">
        <v>2697</v>
      </c>
      <c r="H203" s="36" t="s">
        <v>256</v>
      </c>
    </row>
    <row r="204" spans="1:8" s="8" customFormat="1" ht="24.95" customHeight="1">
      <c r="A204" s="43"/>
      <c r="B204" s="694" t="s">
        <v>3</v>
      </c>
      <c r="C204" s="728"/>
      <c r="D204" s="467">
        <f>A210</f>
        <v>6</v>
      </c>
      <c r="E204" s="42"/>
      <c r="F204" s="42"/>
      <c r="G204" s="196"/>
      <c r="H204" s="195"/>
    </row>
    <row r="205" spans="1:8" s="10" customFormat="1" ht="24.95" customHeight="1">
      <c r="A205" s="43">
        <v>1</v>
      </c>
      <c r="B205" s="49" t="s">
        <v>2618</v>
      </c>
      <c r="C205" s="231" t="s">
        <v>381</v>
      </c>
      <c r="D205" s="232" t="s">
        <v>11</v>
      </c>
      <c r="E205" s="41" t="s">
        <v>2622</v>
      </c>
      <c r="F205" s="66" t="s">
        <v>2151</v>
      </c>
      <c r="G205" s="196"/>
      <c r="H205" s="36" t="s">
        <v>255</v>
      </c>
    </row>
    <row r="206" spans="1:8" s="10" customFormat="1" ht="24.95" customHeight="1">
      <c r="A206" s="43">
        <v>2</v>
      </c>
      <c r="B206" s="49" t="s">
        <v>2619</v>
      </c>
      <c r="C206" s="231" t="s">
        <v>2620</v>
      </c>
      <c r="D206" s="232" t="s">
        <v>10</v>
      </c>
      <c r="E206" s="41" t="s">
        <v>2622</v>
      </c>
      <c r="F206" s="66" t="s">
        <v>2151</v>
      </c>
      <c r="G206" s="196"/>
      <c r="H206" s="36" t="s">
        <v>255</v>
      </c>
    </row>
    <row r="207" spans="1:8" s="10" customFormat="1" ht="24.95" customHeight="1">
      <c r="A207" s="43">
        <v>3</v>
      </c>
      <c r="B207" s="49" t="s">
        <v>2621</v>
      </c>
      <c r="C207" s="231" t="s">
        <v>36</v>
      </c>
      <c r="D207" s="232" t="s">
        <v>13</v>
      </c>
      <c r="E207" s="41" t="s">
        <v>2622</v>
      </c>
      <c r="F207" s="66" t="s">
        <v>2151</v>
      </c>
      <c r="G207" s="196"/>
      <c r="H207" s="36" t="s">
        <v>255</v>
      </c>
    </row>
    <row r="208" spans="1:8" s="10" customFormat="1" ht="24.95" customHeight="1">
      <c r="A208" s="43">
        <v>4</v>
      </c>
      <c r="B208" s="49" t="s">
        <v>2623</v>
      </c>
      <c r="C208" s="231" t="s">
        <v>827</v>
      </c>
      <c r="D208" s="232" t="s">
        <v>11</v>
      </c>
      <c r="E208" s="41" t="s">
        <v>2627</v>
      </c>
      <c r="F208" s="66" t="s">
        <v>2151</v>
      </c>
      <c r="G208" s="196"/>
      <c r="H208" s="36" t="s">
        <v>256</v>
      </c>
    </row>
    <row r="209" spans="1:8" s="10" customFormat="1" ht="24.95" customHeight="1">
      <c r="A209" s="43">
        <v>5</v>
      </c>
      <c r="B209" s="49" t="s">
        <v>2624</v>
      </c>
      <c r="C209" s="231" t="s">
        <v>2625</v>
      </c>
      <c r="D209" s="232" t="s">
        <v>132</v>
      </c>
      <c r="E209" s="41" t="s">
        <v>2627</v>
      </c>
      <c r="F209" s="66" t="s">
        <v>2151</v>
      </c>
      <c r="G209" s="196"/>
      <c r="H209" s="36" t="s">
        <v>256</v>
      </c>
    </row>
    <row r="210" spans="1:8" s="10" customFormat="1" ht="24.95" customHeight="1">
      <c r="A210" s="43">
        <v>6</v>
      </c>
      <c r="B210" s="49" t="s">
        <v>2626</v>
      </c>
      <c r="C210" s="231" t="s">
        <v>163</v>
      </c>
      <c r="D210" s="232" t="s">
        <v>1220</v>
      </c>
      <c r="E210" s="41" t="s">
        <v>2627</v>
      </c>
      <c r="F210" s="66" t="s">
        <v>2151</v>
      </c>
      <c r="G210" s="196"/>
      <c r="H210" s="36" t="s">
        <v>256</v>
      </c>
    </row>
    <row r="211" spans="1:8" s="10" customFormat="1" ht="24.95" customHeight="1">
      <c r="A211" s="699" t="s">
        <v>28</v>
      </c>
      <c r="B211" s="700"/>
      <c r="C211" s="700"/>
      <c r="D211" s="182">
        <f>SUM(D200,D204)</f>
        <v>9</v>
      </c>
      <c r="E211" s="459" t="s">
        <v>231</v>
      </c>
      <c r="F211" s="701"/>
      <c r="G211" s="702"/>
    </row>
    <row r="212" spans="1:8" ht="24.95" customHeight="1">
      <c r="A212" s="458"/>
      <c r="B212" s="27"/>
      <c r="C212" s="28"/>
      <c r="D212" s="234"/>
      <c r="E212" s="87" t="s">
        <v>85</v>
      </c>
      <c r="F212" s="201"/>
      <c r="G212" s="88"/>
    </row>
    <row r="213" spans="1:8" ht="20.100000000000001" customHeight="1">
      <c r="A213" s="458"/>
      <c r="B213" s="33"/>
      <c r="C213" s="34"/>
      <c r="D213" s="34"/>
      <c r="E213" s="190"/>
      <c r="F213" s="88"/>
    </row>
    <row r="214" spans="1:8" ht="20.100000000000001" customHeight="1">
      <c r="A214" s="458"/>
      <c r="B214" s="33"/>
      <c r="C214" s="34"/>
      <c r="D214" s="34"/>
      <c r="E214" s="458"/>
    </row>
    <row r="215" spans="1:8" ht="20.100000000000001" customHeight="1">
      <c r="A215" s="458"/>
      <c r="B215" s="33"/>
      <c r="C215" s="34"/>
      <c r="D215" s="34"/>
      <c r="E215" s="458"/>
    </row>
    <row r="216" spans="1:8" ht="20.100000000000001" customHeight="1">
      <c r="A216" s="458"/>
      <c r="B216" s="33"/>
      <c r="C216" s="34"/>
      <c r="D216" s="34"/>
      <c r="E216" s="458"/>
    </row>
    <row r="217" spans="1:8" ht="20.100000000000001" customHeight="1">
      <c r="A217" s="458"/>
      <c r="B217" s="33"/>
      <c r="C217" s="34"/>
      <c r="D217" s="34"/>
      <c r="E217" s="458"/>
    </row>
    <row r="218" spans="1:8" ht="20.100000000000001" customHeight="1">
      <c r="A218" s="458"/>
      <c r="B218" s="33"/>
      <c r="C218" s="34"/>
      <c r="D218" s="34"/>
      <c r="E218" s="458"/>
    </row>
    <row r="219" spans="1:8" ht="20.100000000000001" customHeight="1">
      <c r="A219" s="458"/>
      <c r="B219" s="33"/>
      <c r="C219" s="34"/>
      <c r="D219" s="34"/>
      <c r="E219" s="458"/>
    </row>
    <row r="220" spans="1:8" ht="20.100000000000001" customHeight="1">
      <c r="A220" s="458"/>
      <c r="B220" s="33"/>
      <c r="C220" s="34"/>
      <c r="D220" s="34"/>
      <c r="E220" s="458"/>
    </row>
    <row r="221" spans="1:8" ht="20.100000000000001" customHeight="1">
      <c r="A221" s="458"/>
      <c r="B221" s="33"/>
      <c r="C221" s="34"/>
      <c r="D221" s="34"/>
      <c r="E221" s="458"/>
    </row>
    <row r="222" spans="1:8" ht="20.100000000000001" customHeight="1">
      <c r="A222" s="458"/>
      <c r="B222" s="33"/>
      <c r="C222" s="34"/>
      <c r="D222" s="34"/>
      <c r="E222" s="458"/>
    </row>
    <row r="223" spans="1:8" ht="20.100000000000001" customHeight="1">
      <c r="A223" s="458"/>
      <c r="B223" s="33"/>
      <c r="C223" s="34"/>
      <c r="D223" s="34"/>
      <c r="E223" s="458"/>
    </row>
    <row r="224" spans="1:8" ht="20.100000000000001" customHeight="1">
      <c r="A224" s="458"/>
      <c r="B224" s="33"/>
      <c r="C224" s="34"/>
      <c r="D224" s="34"/>
      <c r="E224" s="458"/>
    </row>
    <row r="225" spans="1:8" ht="20.100000000000001" customHeight="1">
      <c r="A225" s="458"/>
      <c r="B225" s="33"/>
      <c r="C225" s="34"/>
      <c r="D225" s="34"/>
      <c r="E225" s="458"/>
    </row>
    <row r="226" spans="1:8" ht="20.100000000000001" customHeight="1">
      <c r="A226" s="458"/>
      <c r="B226" s="33"/>
      <c r="C226" s="34"/>
      <c r="D226" s="34"/>
      <c r="E226" s="458"/>
    </row>
    <row r="227" spans="1:8" ht="20.100000000000001" customHeight="1">
      <c r="A227" s="458"/>
      <c r="B227" s="33"/>
      <c r="C227" s="34"/>
      <c r="D227" s="34"/>
      <c r="E227" s="458"/>
    </row>
    <row r="228" spans="1:8" ht="20.100000000000001" customHeight="1">
      <c r="A228" s="458"/>
      <c r="B228" s="33"/>
      <c r="C228" s="34"/>
      <c r="D228" s="34"/>
      <c r="E228" s="458"/>
    </row>
    <row r="229" spans="1:8" s="15" customFormat="1" ht="54.95" customHeight="1">
      <c r="A229" s="704" t="s">
        <v>1847</v>
      </c>
      <c r="B229" s="691"/>
      <c r="C229" s="705"/>
      <c r="D229" s="705"/>
      <c r="E229" s="705"/>
      <c r="F229" s="705"/>
      <c r="G229" s="705"/>
    </row>
    <row r="230" spans="1:8" s="10" customFormat="1" ht="24.95" customHeight="1">
      <c r="A230" s="741" t="s">
        <v>1532</v>
      </c>
      <c r="B230" s="731"/>
      <c r="C230" s="731"/>
      <c r="D230" s="731"/>
      <c r="E230" s="731"/>
      <c r="F230" s="731"/>
      <c r="G230" s="731"/>
    </row>
    <row r="231" spans="1:8" s="10" customFormat="1" ht="35.1" customHeight="1">
      <c r="A231" s="745" t="s">
        <v>2609</v>
      </c>
      <c r="B231" s="745"/>
      <c r="C231" s="745"/>
      <c r="D231" s="745"/>
      <c r="E231" s="745"/>
      <c r="F231" s="745"/>
      <c r="G231" s="745"/>
    </row>
    <row r="232" spans="1:8" ht="15.75" customHeight="1">
      <c r="A232" s="6"/>
      <c r="B232" s="6"/>
      <c r="C232" s="6"/>
      <c r="D232" s="6"/>
      <c r="E232" s="6"/>
      <c r="F232" s="179" t="s">
        <v>312</v>
      </c>
      <c r="G232" s="345" t="s">
        <v>2610</v>
      </c>
      <c r="H232" s="4" t="s">
        <v>2608</v>
      </c>
    </row>
    <row r="233" spans="1:8" s="8" customFormat="1" ht="30" customHeight="1">
      <c r="A233" s="195" t="s">
        <v>20</v>
      </c>
      <c r="B233" s="450" t="s">
        <v>5</v>
      </c>
      <c r="C233" s="694" t="s">
        <v>23</v>
      </c>
      <c r="D233" s="695"/>
      <c r="E233" s="195" t="s">
        <v>24</v>
      </c>
      <c r="F233" s="195" t="s">
        <v>25</v>
      </c>
      <c r="G233" s="195" t="s">
        <v>26</v>
      </c>
    </row>
    <row r="234" spans="1:8" s="10" customFormat="1" ht="30" customHeight="1">
      <c r="A234" s="43">
        <v>1</v>
      </c>
      <c r="B234" s="86" t="s">
        <v>2578</v>
      </c>
      <c r="C234" s="336" t="s">
        <v>2579</v>
      </c>
      <c r="D234" s="337" t="s">
        <v>11</v>
      </c>
      <c r="E234" s="92" t="s">
        <v>1550</v>
      </c>
      <c r="F234" s="178" t="s">
        <v>2582</v>
      </c>
      <c r="G234" s="196" t="s">
        <v>1578</v>
      </c>
      <c r="H234" s="36" t="s">
        <v>255</v>
      </c>
    </row>
    <row r="235" spans="1:8" s="10" customFormat="1" ht="30" customHeight="1">
      <c r="A235" s="43">
        <v>2</v>
      </c>
      <c r="B235" s="86" t="s">
        <v>2580</v>
      </c>
      <c r="C235" s="336" t="s">
        <v>2581</v>
      </c>
      <c r="D235" s="337" t="s">
        <v>8</v>
      </c>
      <c r="E235" s="92" t="s">
        <v>1550</v>
      </c>
      <c r="F235" s="178" t="s">
        <v>1823</v>
      </c>
      <c r="G235" s="143" t="s">
        <v>1</v>
      </c>
      <c r="H235" s="36" t="s">
        <v>255</v>
      </c>
    </row>
    <row r="236" spans="1:8" s="10" customFormat="1" ht="30" customHeight="1">
      <c r="A236" s="699" t="s">
        <v>28</v>
      </c>
      <c r="B236" s="700"/>
      <c r="C236" s="700"/>
      <c r="D236" s="182">
        <f>A235</f>
        <v>2</v>
      </c>
      <c r="E236" s="451" t="s">
        <v>231</v>
      </c>
      <c r="F236" s="747"/>
      <c r="G236" s="747"/>
    </row>
    <row r="237" spans="1:8" ht="30" customHeight="1">
      <c r="A237" s="449"/>
      <c r="B237" s="27"/>
      <c r="C237" s="28"/>
      <c r="D237" s="234"/>
      <c r="E237" s="87" t="s">
        <v>85</v>
      </c>
      <c r="F237" s="201"/>
      <c r="G237" s="88"/>
    </row>
    <row r="238" spans="1:8" ht="18" customHeight="1">
      <c r="A238" s="449"/>
      <c r="B238" s="33"/>
      <c r="C238" s="34"/>
      <c r="D238" s="34"/>
      <c r="E238" s="449"/>
    </row>
    <row r="239" spans="1:8" ht="18" customHeight="1">
      <c r="A239" s="449"/>
      <c r="B239" s="33"/>
      <c r="C239" s="34"/>
      <c r="D239" s="34"/>
      <c r="E239" s="449"/>
    </row>
    <row r="240" spans="1:8" ht="18" customHeight="1">
      <c r="A240" s="449"/>
      <c r="B240" s="33"/>
      <c r="C240" s="34"/>
      <c r="D240" s="34"/>
      <c r="E240" s="449"/>
    </row>
    <row r="241" spans="1:5" ht="18" customHeight="1">
      <c r="A241" s="449"/>
      <c r="B241" s="33"/>
      <c r="C241" s="34"/>
      <c r="D241" s="34"/>
      <c r="E241" s="449"/>
    </row>
    <row r="242" spans="1:5" ht="18" customHeight="1">
      <c r="A242" s="449"/>
      <c r="B242" s="33"/>
      <c r="C242" s="34"/>
      <c r="D242" s="34"/>
      <c r="E242" s="449"/>
    </row>
    <row r="243" spans="1:5" ht="18" customHeight="1">
      <c r="A243" s="449"/>
      <c r="B243" s="33"/>
      <c r="C243" s="34"/>
      <c r="D243" s="34"/>
      <c r="E243" s="449"/>
    </row>
    <row r="244" spans="1:5" ht="18" customHeight="1">
      <c r="A244" s="449"/>
      <c r="B244" s="33"/>
      <c r="C244" s="34"/>
      <c r="D244" s="34"/>
      <c r="E244" s="449"/>
    </row>
    <row r="245" spans="1:5" ht="18" customHeight="1">
      <c r="A245" s="449"/>
      <c r="B245" s="33"/>
      <c r="C245" s="34"/>
      <c r="D245" s="34"/>
      <c r="E245" s="449"/>
    </row>
    <row r="246" spans="1:5" ht="18" customHeight="1">
      <c r="A246" s="449"/>
      <c r="B246" s="33"/>
      <c r="C246" s="34"/>
      <c r="D246" s="34"/>
      <c r="E246" s="449"/>
    </row>
    <row r="247" spans="1:5" ht="18" customHeight="1">
      <c r="A247" s="449"/>
      <c r="B247" s="33"/>
      <c r="C247" s="34"/>
      <c r="D247" s="34"/>
      <c r="E247" s="449"/>
    </row>
    <row r="248" spans="1:5" ht="18" customHeight="1">
      <c r="A248" s="449"/>
      <c r="B248" s="33"/>
      <c r="C248" s="34"/>
      <c r="D248" s="34"/>
      <c r="E248" s="449"/>
    </row>
    <row r="249" spans="1:5" ht="18" customHeight="1">
      <c r="A249" s="449"/>
      <c r="B249" s="33"/>
      <c r="C249" s="34"/>
      <c r="D249" s="34"/>
      <c r="E249" s="449"/>
    </row>
    <row r="250" spans="1:5" ht="18" customHeight="1">
      <c r="A250" s="449"/>
      <c r="B250" s="33"/>
      <c r="C250" s="34"/>
      <c r="D250" s="34"/>
      <c r="E250" s="449"/>
    </row>
    <row r="251" spans="1:5" ht="18" customHeight="1">
      <c r="A251" s="449"/>
      <c r="B251" s="33"/>
      <c r="C251" s="34"/>
      <c r="D251" s="34"/>
      <c r="E251" s="449"/>
    </row>
    <row r="252" spans="1:5" ht="18" customHeight="1">
      <c r="A252" s="449"/>
      <c r="B252" s="33"/>
      <c r="C252" s="34"/>
      <c r="D252" s="34"/>
      <c r="E252" s="449"/>
    </row>
    <row r="253" spans="1:5" ht="18" customHeight="1">
      <c r="A253" s="449"/>
      <c r="B253" s="33"/>
      <c r="C253" s="34"/>
      <c r="D253" s="34"/>
      <c r="E253" s="449"/>
    </row>
    <row r="254" spans="1:5" ht="18" customHeight="1">
      <c r="A254" s="449"/>
      <c r="B254" s="33"/>
      <c r="C254" s="34"/>
      <c r="D254" s="34"/>
      <c r="E254" s="449"/>
    </row>
    <row r="255" spans="1:5" ht="18" customHeight="1">
      <c r="A255" s="449"/>
      <c r="B255" s="33"/>
      <c r="C255" s="34"/>
      <c r="D255" s="34"/>
      <c r="E255" s="449"/>
    </row>
    <row r="256" spans="1:5" ht="18" customHeight="1">
      <c r="A256" s="449"/>
      <c r="B256" s="33"/>
      <c r="C256" s="34"/>
      <c r="D256" s="34"/>
      <c r="E256" s="449"/>
    </row>
    <row r="257" spans="1:8" ht="18" customHeight="1">
      <c r="A257" s="449"/>
      <c r="B257" s="33"/>
      <c r="C257" s="34"/>
      <c r="D257" s="34"/>
      <c r="E257" s="449"/>
    </row>
    <row r="258" spans="1:8" ht="18" customHeight="1">
      <c r="A258" s="449"/>
      <c r="B258" s="33"/>
      <c r="C258" s="34"/>
      <c r="D258" s="34"/>
      <c r="E258" s="449"/>
    </row>
    <row r="259" spans="1:8" ht="18" customHeight="1">
      <c r="A259" s="449"/>
      <c r="B259" s="33"/>
      <c r="C259" s="34"/>
      <c r="D259" s="34"/>
      <c r="E259" s="449"/>
    </row>
    <row r="260" spans="1:8" ht="18" customHeight="1">
      <c r="A260" s="449"/>
      <c r="B260" s="33"/>
      <c r="C260" s="34"/>
      <c r="D260" s="34"/>
      <c r="E260" s="449"/>
    </row>
    <row r="261" spans="1:8" ht="18" customHeight="1">
      <c r="A261" s="449"/>
      <c r="B261" s="33"/>
      <c r="C261" s="34"/>
      <c r="D261" s="34"/>
      <c r="E261" s="449"/>
    </row>
    <row r="262" spans="1:8" ht="18" customHeight="1">
      <c r="A262" s="449"/>
      <c r="B262" s="33"/>
      <c r="C262" s="34"/>
      <c r="D262" s="34"/>
      <c r="E262" s="449"/>
    </row>
    <row r="263" spans="1:8" ht="18" customHeight="1">
      <c r="A263" s="449"/>
      <c r="B263" s="33"/>
      <c r="C263" s="34"/>
      <c r="D263" s="34"/>
      <c r="E263" s="449"/>
    </row>
    <row r="264" spans="1:8" ht="18" customHeight="1">
      <c r="A264" s="449"/>
      <c r="B264" s="33"/>
      <c r="C264" s="34"/>
      <c r="D264" s="34"/>
      <c r="E264" s="449"/>
    </row>
    <row r="265" spans="1:8" s="15" customFormat="1" ht="54.95" customHeight="1">
      <c r="A265" s="704" t="s">
        <v>1847</v>
      </c>
      <c r="B265" s="691"/>
      <c r="C265" s="705"/>
      <c r="D265" s="705"/>
      <c r="E265" s="705"/>
      <c r="F265" s="705"/>
      <c r="G265" s="705"/>
    </row>
    <row r="266" spans="1:8" s="10" customFormat="1" ht="21.95" customHeight="1">
      <c r="A266" s="741" t="s">
        <v>1326</v>
      </c>
      <c r="B266" s="731"/>
      <c r="C266" s="731"/>
      <c r="D266" s="731"/>
      <c r="E266" s="731"/>
      <c r="F266" s="731"/>
      <c r="G266" s="731"/>
    </row>
    <row r="267" spans="1:8" s="10" customFormat="1" ht="35.1" customHeight="1">
      <c r="A267" s="744" t="s">
        <v>2143</v>
      </c>
      <c r="B267" s="744"/>
      <c r="C267" s="744"/>
      <c r="D267" s="744"/>
      <c r="E267" s="744"/>
      <c r="F267" s="744"/>
      <c r="G267" s="744"/>
    </row>
    <row r="268" spans="1:8" ht="15" customHeight="1">
      <c r="A268" s="6"/>
      <c r="B268" s="6"/>
      <c r="C268" s="6"/>
      <c r="D268" s="6"/>
      <c r="E268" s="6"/>
      <c r="F268" s="179"/>
      <c r="G268" s="345" t="s">
        <v>2141</v>
      </c>
      <c r="H268" s="196" t="s">
        <v>2144</v>
      </c>
    </row>
    <row r="269" spans="1:8" s="8" customFormat="1" ht="24.95" customHeight="1">
      <c r="A269" s="195" t="s">
        <v>20</v>
      </c>
      <c r="B269" s="422" t="s">
        <v>5</v>
      </c>
      <c r="C269" s="694" t="s">
        <v>23</v>
      </c>
      <c r="D269" s="695"/>
      <c r="E269" s="195" t="s">
        <v>24</v>
      </c>
      <c r="F269" s="195" t="s">
        <v>25</v>
      </c>
      <c r="G269" s="195" t="s">
        <v>26</v>
      </c>
    </row>
    <row r="270" spans="1:8" s="10" customFormat="1" ht="17.100000000000001" customHeight="1">
      <c r="A270" s="43">
        <v>1</v>
      </c>
      <c r="B270" s="49" t="s">
        <v>1853</v>
      </c>
      <c r="C270" s="231" t="s">
        <v>1369</v>
      </c>
      <c r="D270" s="232" t="s">
        <v>152</v>
      </c>
      <c r="E270" s="41" t="s">
        <v>1866</v>
      </c>
      <c r="F270" s="66" t="s">
        <v>1867</v>
      </c>
      <c r="G270" s="196" t="s">
        <v>1871</v>
      </c>
      <c r="H270" s="36" t="s">
        <v>255</v>
      </c>
    </row>
    <row r="271" spans="1:8" s="10" customFormat="1" ht="17.100000000000001" customHeight="1">
      <c r="A271" s="43">
        <v>2</v>
      </c>
      <c r="B271" s="49" t="s">
        <v>1854</v>
      </c>
      <c r="C271" s="231" t="s">
        <v>242</v>
      </c>
      <c r="D271" s="232" t="s">
        <v>1855</v>
      </c>
      <c r="E271" s="41" t="s">
        <v>1866</v>
      </c>
      <c r="F271" s="66" t="s">
        <v>1867</v>
      </c>
      <c r="G271" s="196" t="s">
        <v>1870</v>
      </c>
      <c r="H271" s="36" t="s">
        <v>255</v>
      </c>
    </row>
    <row r="272" spans="1:8" s="10" customFormat="1" ht="17.100000000000001" customHeight="1">
      <c r="A272" s="43">
        <v>3</v>
      </c>
      <c r="B272" s="49" t="s">
        <v>1856</v>
      </c>
      <c r="C272" s="231" t="s">
        <v>103</v>
      </c>
      <c r="D272" s="232" t="s">
        <v>111</v>
      </c>
      <c r="E272" s="41" t="s">
        <v>1866</v>
      </c>
      <c r="F272" s="66" t="s">
        <v>1869</v>
      </c>
      <c r="G272" s="196" t="s">
        <v>1871</v>
      </c>
      <c r="H272" s="36" t="s">
        <v>255</v>
      </c>
    </row>
    <row r="273" spans="1:8" s="10" customFormat="1" ht="17.100000000000001" customHeight="1">
      <c r="A273" s="43">
        <v>4</v>
      </c>
      <c r="B273" s="49" t="s">
        <v>1857</v>
      </c>
      <c r="C273" s="231" t="s">
        <v>1858</v>
      </c>
      <c r="D273" s="232" t="s">
        <v>107</v>
      </c>
      <c r="E273" s="41" t="s">
        <v>1866</v>
      </c>
      <c r="F273" s="66" t="s">
        <v>1867</v>
      </c>
      <c r="G273" s="143" t="s">
        <v>1</v>
      </c>
      <c r="H273" s="36" t="s">
        <v>255</v>
      </c>
    </row>
    <row r="274" spans="1:8" s="10" customFormat="1" ht="17.100000000000001" customHeight="1">
      <c r="A274" s="43">
        <v>5</v>
      </c>
      <c r="B274" s="49" t="s">
        <v>1859</v>
      </c>
      <c r="C274" s="231" t="s">
        <v>76</v>
      </c>
      <c r="D274" s="232" t="s">
        <v>181</v>
      </c>
      <c r="E274" s="41" t="s">
        <v>1866</v>
      </c>
      <c r="F274" s="66" t="s">
        <v>1867</v>
      </c>
      <c r="G274" s="143" t="s">
        <v>1</v>
      </c>
      <c r="H274" s="36" t="s">
        <v>255</v>
      </c>
    </row>
    <row r="275" spans="1:8" s="10" customFormat="1" ht="17.100000000000001" customHeight="1">
      <c r="A275" s="43">
        <v>6</v>
      </c>
      <c r="B275" s="49" t="s">
        <v>1860</v>
      </c>
      <c r="C275" s="231" t="s">
        <v>303</v>
      </c>
      <c r="D275" s="232" t="s">
        <v>134</v>
      </c>
      <c r="E275" s="41" t="s">
        <v>1866</v>
      </c>
      <c r="F275" s="66" t="s">
        <v>1867</v>
      </c>
      <c r="G275" s="143" t="s">
        <v>1</v>
      </c>
      <c r="H275" s="36" t="s">
        <v>255</v>
      </c>
    </row>
    <row r="276" spans="1:8" s="10" customFormat="1" ht="17.100000000000001" customHeight="1">
      <c r="A276" s="43">
        <v>7</v>
      </c>
      <c r="B276" s="49" t="s">
        <v>1861</v>
      </c>
      <c r="C276" s="231" t="s">
        <v>139</v>
      </c>
      <c r="D276" s="232" t="s">
        <v>81</v>
      </c>
      <c r="E276" s="41" t="s">
        <v>1866</v>
      </c>
      <c r="F276" s="66" t="s">
        <v>1868</v>
      </c>
      <c r="G276" s="143" t="s">
        <v>1</v>
      </c>
      <c r="H276" s="36" t="s">
        <v>255</v>
      </c>
    </row>
    <row r="277" spans="1:8" s="10" customFormat="1" ht="17.100000000000001" customHeight="1">
      <c r="A277" s="43">
        <v>8</v>
      </c>
      <c r="B277" s="86" t="s">
        <v>1862</v>
      </c>
      <c r="C277" s="231" t="s">
        <v>1863</v>
      </c>
      <c r="D277" s="232" t="s">
        <v>83</v>
      </c>
      <c r="E277" s="41" t="s">
        <v>1866</v>
      </c>
      <c r="F277" s="66" t="s">
        <v>1867</v>
      </c>
      <c r="G277" s="143" t="s">
        <v>1</v>
      </c>
      <c r="H277" s="36" t="s">
        <v>255</v>
      </c>
    </row>
    <row r="278" spans="1:8" s="10" customFormat="1" ht="17.100000000000001" customHeight="1">
      <c r="A278" s="43">
        <v>9</v>
      </c>
      <c r="B278" s="49" t="s">
        <v>1864</v>
      </c>
      <c r="C278" s="231" t="s">
        <v>1865</v>
      </c>
      <c r="D278" s="232" t="s">
        <v>83</v>
      </c>
      <c r="E278" s="41" t="s">
        <v>1866</v>
      </c>
      <c r="F278" s="66" t="s">
        <v>1867</v>
      </c>
      <c r="G278" s="143" t="s">
        <v>1</v>
      </c>
      <c r="H278" s="36" t="s">
        <v>255</v>
      </c>
    </row>
    <row r="279" spans="1:8" s="10" customFormat="1" ht="17.100000000000001" customHeight="1">
      <c r="A279" s="43">
        <v>10</v>
      </c>
      <c r="B279" s="49" t="s">
        <v>1872</v>
      </c>
      <c r="C279" s="231" t="s">
        <v>402</v>
      </c>
      <c r="D279" s="232" t="s">
        <v>153</v>
      </c>
      <c r="E279" s="41" t="s">
        <v>1882</v>
      </c>
      <c r="F279" s="66" t="s">
        <v>1272</v>
      </c>
      <c r="G279" s="196" t="s">
        <v>1578</v>
      </c>
      <c r="H279" s="36" t="s">
        <v>256</v>
      </c>
    </row>
    <row r="280" spans="1:8" s="10" customFormat="1" ht="17.100000000000001" customHeight="1">
      <c r="A280" s="43">
        <v>11</v>
      </c>
      <c r="B280" s="49" t="s">
        <v>1873</v>
      </c>
      <c r="C280" s="231" t="s">
        <v>1874</v>
      </c>
      <c r="D280" s="232" t="s">
        <v>170</v>
      </c>
      <c r="E280" s="41" t="s">
        <v>1882</v>
      </c>
      <c r="F280" s="66" t="s">
        <v>1272</v>
      </c>
      <c r="G280" s="143" t="s">
        <v>1</v>
      </c>
      <c r="H280" s="36" t="s">
        <v>256</v>
      </c>
    </row>
    <row r="281" spans="1:8" s="10" customFormat="1" ht="17.100000000000001" customHeight="1">
      <c r="A281" s="43">
        <v>12</v>
      </c>
      <c r="B281" s="49" t="s">
        <v>1875</v>
      </c>
      <c r="C281" s="231" t="s">
        <v>167</v>
      </c>
      <c r="D281" s="232" t="s">
        <v>87</v>
      </c>
      <c r="E281" s="41" t="s">
        <v>1882</v>
      </c>
      <c r="F281" s="66" t="s">
        <v>1272</v>
      </c>
      <c r="G281" s="143" t="s">
        <v>1</v>
      </c>
      <c r="H281" s="36" t="s">
        <v>256</v>
      </c>
    </row>
    <row r="282" spans="1:8" s="10" customFormat="1" ht="17.100000000000001" customHeight="1">
      <c r="A282" s="43">
        <v>13</v>
      </c>
      <c r="B282" s="49" t="s">
        <v>1876</v>
      </c>
      <c r="C282" s="231" t="s">
        <v>1369</v>
      </c>
      <c r="D282" s="232" t="s">
        <v>127</v>
      </c>
      <c r="E282" s="41" t="s">
        <v>1882</v>
      </c>
      <c r="F282" s="66" t="s">
        <v>1272</v>
      </c>
      <c r="G282" s="143" t="s">
        <v>1</v>
      </c>
      <c r="H282" s="36" t="s">
        <v>256</v>
      </c>
    </row>
    <row r="283" spans="1:8" s="10" customFormat="1" ht="17.100000000000001" customHeight="1">
      <c r="A283" s="43">
        <v>14</v>
      </c>
      <c r="B283" s="49" t="s">
        <v>1877</v>
      </c>
      <c r="C283" s="231" t="s">
        <v>1878</v>
      </c>
      <c r="D283" s="232" t="s">
        <v>147</v>
      </c>
      <c r="E283" s="41" t="s">
        <v>1882</v>
      </c>
      <c r="F283" s="66" t="s">
        <v>1272</v>
      </c>
      <c r="G283" s="143" t="s">
        <v>1</v>
      </c>
      <c r="H283" s="36" t="s">
        <v>256</v>
      </c>
    </row>
    <row r="284" spans="1:8" s="10" customFormat="1" ht="17.100000000000001" customHeight="1">
      <c r="A284" s="43">
        <v>15</v>
      </c>
      <c r="B284" s="49" t="s">
        <v>1879</v>
      </c>
      <c r="C284" s="231" t="s">
        <v>1880</v>
      </c>
      <c r="D284" s="232" t="s">
        <v>1881</v>
      </c>
      <c r="E284" s="41" t="s">
        <v>1882</v>
      </c>
      <c r="F284" s="66" t="s">
        <v>1272</v>
      </c>
      <c r="G284" s="143" t="s">
        <v>1</v>
      </c>
      <c r="H284" s="36" t="s">
        <v>256</v>
      </c>
    </row>
    <row r="285" spans="1:8" s="10" customFormat="1" ht="17.100000000000001" customHeight="1">
      <c r="A285" s="43">
        <v>16</v>
      </c>
      <c r="B285" s="49" t="s">
        <v>1883</v>
      </c>
      <c r="C285" s="231" t="s">
        <v>1884</v>
      </c>
      <c r="D285" s="232" t="s">
        <v>132</v>
      </c>
      <c r="E285" s="41" t="s">
        <v>1893</v>
      </c>
      <c r="F285" s="66" t="s">
        <v>1677</v>
      </c>
      <c r="G285" s="196" t="s">
        <v>1894</v>
      </c>
      <c r="H285" s="36" t="s">
        <v>257</v>
      </c>
    </row>
    <row r="286" spans="1:8" s="10" customFormat="1" ht="17.100000000000001" customHeight="1">
      <c r="A286" s="43">
        <v>17</v>
      </c>
      <c r="B286" s="49" t="s">
        <v>1885</v>
      </c>
      <c r="C286" s="231" t="s">
        <v>1886</v>
      </c>
      <c r="D286" s="232" t="s">
        <v>153</v>
      </c>
      <c r="E286" s="41" t="s">
        <v>1893</v>
      </c>
      <c r="F286" s="66" t="s">
        <v>1677</v>
      </c>
      <c r="G286" s="143" t="s">
        <v>1</v>
      </c>
      <c r="H286" s="36" t="s">
        <v>257</v>
      </c>
    </row>
    <row r="287" spans="1:8" s="10" customFormat="1" ht="17.100000000000001" customHeight="1">
      <c r="A287" s="43">
        <v>18</v>
      </c>
      <c r="B287" s="49" t="s">
        <v>1887</v>
      </c>
      <c r="C287" s="231" t="s">
        <v>91</v>
      </c>
      <c r="D287" s="232" t="s">
        <v>133</v>
      </c>
      <c r="E287" s="41" t="s">
        <v>1893</v>
      </c>
      <c r="F287" s="66" t="s">
        <v>1677</v>
      </c>
      <c r="G287" s="143" t="s">
        <v>1</v>
      </c>
      <c r="H287" s="36" t="s">
        <v>257</v>
      </c>
    </row>
    <row r="288" spans="1:8" s="10" customFormat="1" ht="17.100000000000001" customHeight="1">
      <c r="A288" s="43">
        <v>19</v>
      </c>
      <c r="B288" s="49" t="s">
        <v>1888</v>
      </c>
      <c r="C288" s="231" t="s">
        <v>1889</v>
      </c>
      <c r="D288" s="232" t="s">
        <v>1890</v>
      </c>
      <c r="E288" s="41" t="s">
        <v>1893</v>
      </c>
      <c r="F288" s="66" t="s">
        <v>1677</v>
      </c>
      <c r="G288" s="143" t="s">
        <v>1</v>
      </c>
      <c r="H288" s="36" t="s">
        <v>257</v>
      </c>
    </row>
    <row r="289" spans="1:8" s="10" customFormat="1" ht="17.100000000000001" customHeight="1">
      <c r="A289" s="43">
        <v>20</v>
      </c>
      <c r="B289" s="49" t="s">
        <v>1891</v>
      </c>
      <c r="C289" s="231" t="s">
        <v>1892</v>
      </c>
      <c r="D289" s="232" t="s">
        <v>142</v>
      </c>
      <c r="E289" s="41" t="s">
        <v>1893</v>
      </c>
      <c r="F289" s="66" t="s">
        <v>1677</v>
      </c>
      <c r="G289" s="143" t="s">
        <v>1</v>
      </c>
      <c r="H289" s="36" t="s">
        <v>257</v>
      </c>
    </row>
    <row r="290" spans="1:8" s="10" customFormat="1" ht="17.100000000000001" customHeight="1">
      <c r="A290" s="43">
        <v>21</v>
      </c>
      <c r="B290" s="86" t="s">
        <v>1895</v>
      </c>
      <c r="C290" s="229" t="s">
        <v>1896</v>
      </c>
      <c r="D290" s="230" t="s">
        <v>51</v>
      </c>
      <c r="E290" s="92" t="s">
        <v>1909</v>
      </c>
      <c r="F290" s="66" t="s">
        <v>1272</v>
      </c>
      <c r="G290" s="143" t="s">
        <v>1</v>
      </c>
      <c r="H290" s="36" t="s">
        <v>256</v>
      </c>
    </row>
    <row r="291" spans="1:8" s="10" customFormat="1" ht="17.100000000000001" customHeight="1">
      <c r="A291" s="43">
        <v>22</v>
      </c>
      <c r="B291" s="86" t="s">
        <v>1897</v>
      </c>
      <c r="C291" s="336" t="s">
        <v>1898</v>
      </c>
      <c r="D291" s="337" t="s">
        <v>52</v>
      </c>
      <c r="E291" s="92" t="s">
        <v>1909</v>
      </c>
      <c r="F291" s="66" t="s">
        <v>1272</v>
      </c>
      <c r="G291" s="196" t="s">
        <v>1911</v>
      </c>
      <c r="H291" s="36" t="s">
        <v>256</v>
      </c>
    </row>
    <row r="292" spans="1:8" s="10" customFormat="1" ht="17.100000000000001" customHeight="1">
      <c r="A292" s="43">
        <v>23</v>
      </c>
      <c r="B292" s="86" t="s">
        <v>1899</v>
      </c>
      <c r="C292" s="336" t="s">
        <v>1900</v>
      </c>
      <c r="D292" s="337" t="s">
        <v>8</v>
      </c>
      <c r="E292" s="92" t="s">
        <v>1909</v>
      </c>
      <c r="F292" s="66" t="s">
        <v>1272</v>
      </c>
      <c r="G292" s="196" t="s">
        <v>1894</v>
      </c>
      <c r="H292" s="36" t="s">
        <v>256</v>
      </c>
    </row>
    <row r="293" spans="1:8" s="10" customFormat="1" ht="17.100000000000001" customHeight="1">
      <c r="A293" s="43">
        <v>24</v>
      </c>
      <c r="B293" s="86" t="s">
        <v>1901</v>
      </c>
      <c r="C293" s="336" t="s">
        <v>1902</v>
      </c>
      <c r="D293" s="337" t="s">
        <v>133</v>
      </c>
      <c r="E293" s="92" t="s">
        <v>1909</v>
      </c>
      <c r="F293" s="66" t="s">
        <v>1910</v>
      </c>
      <c r="G293" s="143" t="s">
        <v>1</v>
      </c>
      <c r="H293" s="36" t="s">
        <v>256</v>
      </c>
    </row>
    <row r="294" spans="1:8" s="10" customFormat="1" ht="17.100000000000001" customHeight="1">
      <c r="A294" s="43">
        <v>25</v>
      </c>
      <c r="B294" s="86" t="s">
        <v>1903</v>
      </c>
      <c r="C294" s="336" t="s">
        <v>95</v>
      </c>
      <c r="D294" s="337" t="s">
        <v>1904</v>
      </c>
      <c r="E294" s="92" t="s">
        <v>1909</v>
      </c>
      <c r="F294" s="66" t="s">
        <v>1272</v>
      </c>
      <c r="G294" s="196" t="s">
        <v>1912</v>
      </c>
      <c r="H294" s="36" t="s">
        <v>256</v>
      </c>
    </row>
    <row r="295" spans="1:8" s="10" customFormat="1" ht="17.100000000000001" customHeight="1">
      <c r="A295" s="43">
        <v>26</v>
      </c>
      <c r="B295" s="86" t="s">
        <v>1905</v>
      </c>
      <c r="C295" s="336" t="s">
        <v>40</v>
      </c>
      <c r="D295" s="337" t="s">
        <v>181</v>
      </c>
      <c r="E295" s="92" t="s">
        <v>1909</v>
      </c>
      <c r="F295" s="66" t="s">
        <v>1272</v>
      </c>
      <c r="G295" s="196" t="s">
        <v>1894</v>
      </c>
      <c r="H295" s="36" t="s">
        <v>256</v>
      </c>
    </row>
    <row r="296" spans="1:8" s="10" customFormat="1" ht="17.100000000000001" customHeight="1">
      <c r="A296" s="43">
        <v>27</v>
      </c>
      <c r="B296" s="86" t="s">
        <v>1906</v>
      </c>
      <c r="C296" s="336" t="s">
        <v>1907</v>
      </c>
      <c r="D296" s="337" t="s">
        <v>147</v>
      </c>
      <c r="E296" s="92" t="s">
        <v>1909</v>
      </c>
      <c r="F296" s="66" t="s">
        <v>1272</v>
      </c>
      <c r="G296" s="143" t="s">
        <v>1</v>
      </c>
      <c r="H296" s="36" t="s">
        <v>256</v>
      </c>
    </row>
    <row r="297" spans="1:8" s="10" customFormat="1" ht="17.100000000000001" customHeight="1">
      <c r="A297" s="43">
        <v>28</v>
      </c>
      <c r="B297" s="86" t="s">
        <v>1908</v>
      </c>
      <c r="C297" s="229" t="s">
        <v>112</v>
      </c>
      <c r="D297" s="230" t="s">
        <v>83</v>
      </c>
      <c r="E297" s="92" t="s">
        <v>1909</v>
      </c>
      <c r="F297" s="66" t="s">
        <v>1272</v>
      </c>
      <c r="G297" s="143" t="s">
        <v>1</v>
      </c>
      <c r="H297" s="36" t="s">
        <v>256</v>
      </c>
    </row>
    <row r="298" spans="1:8" s="10" customFormat="1" ht="17.100000000000001" customHeight="1">
      <c r="A298" s="43">
        <v>29</v>
      </c>
      <c r="B298" s="49" t="s">
        <v>1913</v>
      </c>
      <c r="C298" s="231" t="s">
        <v>122</v>
      </c>
      <c r="D298" s="232" t="s">
        <v>133</v>
      </c>
      <c r="E298" s="41" t="s">
        <v>1156</v>
      </c>
      <c r="F298" s="66" t="s">
        <v>1918</v>
      </c>
      <c r="G298" s="196" t="s">
        <v>1920</v>
      </c>
      <c r="H298" s="36" t="s">
        <v>255</v>
      </c>
    </row>
    <row r="299" spans="1:8" s="10" customFormat="1" ht="17.100000000000001" customHeight="1">
      <c r="A299" s="43">
        <v>30</v>
      </c>
      <c r="B299" s="49" t="s">
        <v>1914</v>
      </c>
      <c r="C299" s="231" t="s">
        <v>1915</v>
      </c>
      <c r="D299" s="232" t="s">
        <v>184</v>
      </c>
      <c r="E299" s="41" t="s">
        <v>1156</v>
      </c>
      <c r="F299" s="66" t="s">
        <v>2029</v>
      </c>
      <c r="G299" s="143" t="s">
        <v>1</v>
      </c>
      <c r="H299" s="36" t="s">
        <v>255</v>
      </c>
    </row>
    <row r="300" spans="1:8" s="10" customFormat="1" ht="17.100000000000001" customHeight="1">
      <c r="A300" s="43">
        <v>31</v>
      </c>
      <c r="B300" s="49" t="s">
        <v>1916</v>
      </c>
      <c r="C300" s="231" t="s">
        <v>1917</v>
      </c>
      <c r="D300" s="232" t="s">
        <v>147</v>
      </c>
      <c r="E300" s="41" t="s">
        <v>1156</v>
      </c>
      <c r="F300" s="66" t="s">
        <v>1919</v>
      </c>
      <c r="G300" s="143" t="s">
        <v>1</v>
      </c>
      <c r="H300" s="36" t="s">
        <v>255</v>
      </c>
    </row>
    <row r="301" spans="1:8" s="10" customFormat="1" ht="17.100000000000001" customHeight="1">
      <c r="A301" s="43">
        <v>32</v>
      </c>
      <c r="B301" s="49" t="s">
        <v>1921</v>
      </c>
      <c r="C301" s="231" t="s">
        <v>180</v>
      </c>
      <c r="D301" s="232" t="s">
        <v>168</v>
      </c>
      <c r="E301" s="41" t="s">
        <v>1929</v>
      </c>
      <c r="F301" s="66" t="s">
        <v>1930</v>
      </c>
      <c r="G301" s="196" t="s">
        <v>1578</v>
      </c>
      <c r="H301" s="36" t="s">
        <v>255</v>
      </c>
    </row>
    <row r="302" spans="1:8" s="10" customFormat="1" ht="17.100000000000001" customHeight="1">
      <c r="A302" s="43">
        <v>33</v>
      </c>
      <c r="B302" s="49" t="s">
        <v>1922</v>
      </c>
      <c r="C302" s="231" t="s">
        <v>103</v>
      </c>
      <c r="D302" s="232" t="s">
        <v>111</v>
      </c>
      <c r="E302" s="41" t="s">
        <v>1929</v>
      </c>
      <c r="F302" s="66" t="s">
        <v>1931</v>
      </c>
      <c r="G302" s="143" t="s">
        <v>1</v>
      </c>
      <c r="H302" s="36" t="s">
        <v>255</v>
      </c>
    </row>
    <row r="303" spans="1:8" s="10" customFormat="1" ht="17.100000000000001" customHeight="1">
      <c r="A303" s="43">
        <v>34</v>
      </c>
      <c r="B303" s="49" t="s">
        <v>1923</v>
      </c>
      <c r="C303" s="231" t="s">
        <v>1924</v>
      </c>
      <c r="D303" s="232" t="s">
        <v>142</v>
      </c>
      <c r="E303" s="41" t="s">
        <v>1929</v>
      </c>
      <c r="F303" s="66" t="s">
        <v>1930</v>
      </c>
      <c r="G303" s="573" t="s">
        <v>5131</v>
      </c>
      <c r="H303" s="36" t="s">
        <v>255</v>
      </c>
    </row>
    <row r="304" spans="1:8" s="10" customFormat="1" ht="17.100000000000001" customHeight="1">
      <c r="A304" s="43">
        <v>35</v>
      </c>
      <c r="B304" s="49" t="s">
        <v>1925</v>
      </c>
      <c r="C304" s="231" t="s">
        <v>1926</v>
      </c>
      <c r="D304" s="232" t="s">
        <v>60</v>
      </c>
      <c r="E304" s="41" t="s">
        <v>1929</v>
      </c>
      <c r="F304" s="66" t="s">
        <v>1930</v>
      </c>
      <c r="G304" s="196" t="s">
        <v>1932</v>
      </c>
      <c r="H304" s="36" t="s">
        <v>257</v>
      </c>
    </row>
    <row r="305" spans="1:8" s="10" customFormat="1" ht="17.100000000000001" customHeight="1">
      <c r="A305" s="43">
        <v>36</v>
      </c>
      <c r="B305" s="49" t="s">
        <v>1927</v>
      </c>
      <c r="C305" s="231" t="s">
        <v>1928</v>
      </c>
      <c r="D305" s="232" t="s">
        <v>385</v>
      </c>
      <c r="E305" s="41" t="s">
        <v>1929</v>
      </c>
      <c r="F305" s="66" t="s">
        <v>1930</v>
      </c>
      <c r="G305" s="196" t="s">
        <v>1578</v>
      </c>
      <c r="H305" s="36" t="s">
        <v>257</v>
      </c>
    </row>
    <row r="306" spans="1:8" s="10" customFormat="1" ht="20.100000000000001" customHeight="1">
      <c r="A306" s="699" t="s">
        <v>28</v>
      </c>
      <c r="B306" s="700"/>
      <c r="C306" s="700"/>
      <c r="D306" s="182">
        <f>A305</f>
        <v>36</v>
      </c>
      <c r="E306" s="424" t="s">
        <v>231</v>
      </c>
      <c r="F306" s="701"/>
      <c r="G306" s="702"/>
    </row>
    <row r="307" spans="1:8" ht="20.100000000000001" customHeight="1">
      <c r="A307" s="423"/>
      <c r="B307" s="27"/>
      <c r="C307" s="28"/>
      <c r="D307" s="234"/>
      <c r="E307" s="87" t="s">
        <v>85</v>
      </c>
      <c r="F307" s="201"/>
      <c r="G307" s="88"/>
    </row>
    <row r="308" spans="1:8" ht="6.75" customHeight="1">
      <c r="A308" s="423"/>
      <c r="B308" s="33"/>
      <c r="C308" s="34"/>
      <c r="D308" s="34"/>
      <c r="E308" s="423"/>
    </row>
    <row r="309" spans="1:8" s="15" customFormat="1" ht="54.95" customHeight="1">
      <c r="A309" s="704" t="s">
        <v>1641</v>
      </c>
      <c r="B309" s="691"/>
      <c r="C309" s="705"/>
      <c r="D309" s="705"/>
      <c r="E309" s="705"/>
      <c r="F309" s="705"/>
      <c r="G309" s="705"/>
    </row>
    <row r="310" spans="1:8" s="10" customFormat="1" ht="24.95" customHeight="1">
      <c r="A310" s="741" t="s">
        <v>1694</v>
      </c>
      <c r="B310" s="731"/>
      <c r="C310" s="731"/>
      <c r="D310" s="731"/>
      <c r="E310" s="731"/>
      <c r="F310" s="731"/>
      <c r="G310" s="731"/>
    </row>
    <row r="311" spans="1:8" s="10" customFormat="1" ht="35.1" customHeight="1">
      <c r="A311" s="745" t="s">
        <v>1733</v>
      </c>
      <c r="B311" s="745"/>
      <c r="C311" s="745"/>
      <c r="D311" s="745"/>
      <c r="E311" s="745"/>
      <c r="F311" s="745"/>
      <c r="G311" s="745"/>
    </row>
    <row r="312" spans="1:8" ht="15.75" customHeight="1">
      <c r="A312" s="6"/>
      <c r="B312" s="6"/>
      <c r="C312" s="6"/>
      <c r="D312" s="6"/>
      <c r="E312" s="6"/>
      <c r="F312" s="179" t="s">
        <v>312</v>
      </c>
      <c r="G312" s="202" t="s">
        <v>1737</v>
      </c>
      <c r="H312" s="4" t="s">
        <v>1734</v>
      </c>
    </row>
    <row r="313" spans="1:8" s="8" customFormat="1" ht="30" customHeight="1">
      <c r="A313" s="195" t="s">
        <v>20</v>
      </c>
      <c r="B313" s="373" t="s">
        <v>5</v>
      </c>
      <c r="C313" s="694" t="s">
        <v>23</v>
      </c>
      <c r="D313" s="695"/>
      <c r="E313" s="195" t="s">
        <v>24</v>
      </c>
      <c r="F313" s="195" t="s">
        <v>25</v>
      </c>
      <c r="G313" s="195" t="s">
        <v>26</v>
      </c>
    </row>
    <row r="314" spans="1:8" s="10" customFormat="1" ht="30" customHeight="1">
      <c r="A314" s="43">
        <v>1</v>
      </c>
      <c r="B314" s="49" t="s">
        <v>1642</v>
      </c>
      <c r="C314" s="231" t="s">
        <v>406</v>
      </c>
      <c r="D314" s="232" t="s">
        <v>8</v>
      </c>
      <c r="E314" s="41" t="s">
        <v>1113</v>
      </c>
      <c r="F314" s="66" t="s">
        <v>1272</v>
      </c>
      <c r="G314" s="196"/>
      <c r="H314" s="36" t="s">
        <v>255</v>
      </c>
    </row>
    <row r="315" spans="1:8" s="10" customFormat="1" ht="30" customHeight="1">
      <c r="A315" s="43">
        <v>2</v>
      </c>
      <c r="B315" s="49" t="s">
        <v>1643</v>
      </c>
      <c r="C315" s="231" t="s">
        <v>1644</v>
      </c>
      <c r="D315" s="232" t="s">
        <v>1645</v>
      </c>
      <c r="E315" s="41" t="s">
        <v>1113</v>
      </c>
      <c r="F315" s="66" t="s">
        <v>1272</v>
      </c>
      <c r="G315" s="196"/>
      <c r="H315" s="36" t="s">
        <v>255</v>
      </c>
    </row>
    <row r="316" spans="1:8" s="10" customFormat="1" ht="30" customHeight="1">
      <c r="A316" s="43">
        <v>3</v>
      </c>
      <c r="B316" s="49" t="s">
        <v>1646</v>
      </c>
      <c r="C316" s="231" t="s">
        <v>78</v>
      </c>
      <c r="D316" s="232" t="s">
        <v>59</v>
      </c>
      <c r="E316" s="41" t="s">
        <v>1113</v>
      </c>
      <c r="F316" s="66" t="s">
        <v>1272</v>
      </c>
      <c r="G316" s="143"/>
      <c r="H316" s="36" t="s">
        <v>255</v>
      </c>
    </row>
    <row r="317" spans="1:8" s="10" customFormat="1" ht="30" customHeight="1">
      <c r="A317" s="699" t="s">
        <v>28</v>
      </c>
      <c r="B317" s="700"/>
      <c r="C317" s="700"/>
      <c r="D317" s="182">
        <f>A316</f>
        <v>3</v>
      </c>
      <c r="E317" s="375" t="s">
        <v>231</v>
      </c>
      <c r="F317" s="701"/>
      <c r="G317" s="702"/>
    </row>
    <row r="318" spans="1:8" ht="30" customHeight="1">
      <c r="A318" s="374"/>
      <c r="B318" s="27"/>
      <c r="C318" s="28"/>
      <c r="D318" s="234"/>
      <c r="E318" s="87" t="s">
        <v>85</v>
      </c>
      <c r="F318" s="201"/>
      <c r="G318" s="88"/>
    </row>
    <row r="319" spans="1:8" ht="20.100000000000001" customHeight="1">
      <c r="A319" s="374"/>
      <c r="B319" s="33"/>
      <c r="C319" s="34"/>
      <c r="D319" s="34"/>
      <c r="E319" s="374"/>
    </row>
    <row r="320" spans="1:8" ht="20.100000000000001" customHeight="1">
      <c r="A320" s="374"/>
      <c r="B320" s="33"/>
      <c r="C320" s="34"/>
      <c r="D320" s="34"/>
      <c r="E320" s="374"/>
    </row>
    <row r="321" spans="1:5" ht="20.100000000000001" customHeight="1">
      <c r="A321" s="374"/>
      <c r="B321" s="33"/>
      <c r="C321" s="34"/>
      <c r="D321" s="34"/>
      <c r="E321" s="374"/>
    </row>
    <row r="322" spans="1:5" ht="20.100000000000001" customHeight="1">
      <c r="A322" s="374"/>
      <c r="B322" s="33"/>
      <c r="C322" s="34"/>
      <c r="D322" s="34"/>
      <c r="E322" s="374"/>
    </row>
    <row r="323" spans="1:5" ht="20.100000000000001" customHeight="1">
      <c r="A323" s="374"/>
      <c r="B323" s="33"/>
      <c r="C323" s="34"/>
      <c r="D323" s="34"/>
      <c r="E323" s="374"/>
    </row>
    <row r="324" spans="1:5" ht="20.100000000000001" customHeight="1">
      <c r="A324" s="374"/>
      <c r="B324" s="33"/>
      <c r="C324" s="34"/>
      <c r="D324" s="34"/>
      <c r="E324" s="374"/>
    </row>
    <row r="325" spans="1:5" ht="20.100000000000001" customHeight="1">
      <c r="A325" s="381"/>
      <c r="B325" s="33"/>
      <c r="C325" s="34"/>
      <c r="D325" s="34"/>
      <c r="E325" s="381"/>
    </row>
    <row r="326" spans="1:5" ht="20.100000000000001" customHeight="1">
      <c r="A326" s="381"/>
      <c r="B326" s="33"/>
      <c r="C326" s="34"/>
      <c r="D326" s="34"/>
      <c r="E326" s="381"/>
    </row>
    <row r="327" spans="1:5" ht="20.100000000000001" customHeight="1">
      <c r="A327" s="381"/>
      <c r="B327" s="33"/>
      <c r="C327" s="34"/>
      <c r="D327" s="34"/>
      <c r="E327" s="381"/>
    </row>
    <row r="328" spans="1:5" ht="20.100000000000001" customHeight="1">
      <c r="A328" s="381"/>
      <c r="B328" s="33"/>
      <c r="C328" s="34"/>
      <c r="D328" s="34"/>
      <c r="E328" s="381"/>
    </row>
    <row r="329" spans="1:5" ht="20.100000000000001" customHeight="1">
      <c r="A329" s="381"/>
      <c r="B329" s="33"/>
      <c r="C329" s="34"/>
      <c r="D329" s="34"/>
      <c r="E329" s="381"/>
    </row>
    <row r="330" spans="1:5" ht="20.100000000000001" customHeight="1">
      <c r="A330" s="381"/>
      <c r="B330" s="33"/>
      <c r="C330" s="34"/>
      <c r="D330" s="34"/>
      <c r="E330" s="381"/>
    </row>
    <row r="331" spans="1:5" ht="20.100000000000001" customHeight="1">
      <c r="A331" s="381"/>
      <c r="B331" s="33"/>
      <c r="C331" s="34"/>
      <c r="D331" s="34"/>
      <c r="E331" s="381"/>
    </row>
    <row r="332" spans="1:5" ht="20.100000000000001" customHeight="1">
      <c r="A332" s="381"/>
      <c r="B332" s="33"/>
      <c r="C332" s="34"/>
      <c r="D332" s="34"/>
      <c r="E332" s="381"/>
    </row>
    <row r="333" spans="1:5" ht="20.100000000000001" customHeight="1">
      <c r="A333" s="381"/>
      <c r="B333" s="33"/>
      <c r="C333" s="34"/>
      <c r="D333" s="34"/>
      <c r="E333" s="381"/>
    </row>
    <row r="334" spans="1:5" ht="20.100000000000001" customHeight="1">
      <c r="A334" s="381"/>
      <c r="B334" s="33"/>
      <c r="C334" s="34"/>
      <c r="D334" s="34"/>
      <c r="E334" s="381"/>
    </row>
    <row r="335" spans="1:5" ht="20.100000000000001" customHeight="1">
      <c r="A335" s="381"/>
      <c r="B335" s="33"/>
      <c r="C335" s="34"/>
      <c r="D335" s="34"/>
      <c r="E335" s="381"/>
    </row>
    <row r="336" spans="1:5" ht="20.100000000000001" customHeight="1">
      <c r="A336" s="381"/>
      <c r="B336" s="33"/>
      <c r="C336" s="34"/>
      <c r="D336" s="34"/>
      <c r="E336" s="381"/>
    </row>
    <row r="337" spans="1:8" ht="20.100000000000001" customHeight="1">
      <c r="A337" s="381"/>
      <c r="B337" s="33"/>
      <c r="C337" s="34"/>
      <c r="D337" s="34"/>
      <c r="E337" s="381"/>
    </row>
    <row r="338" spans="1:8" ht="20.100000000000001" customHeight="1">
      <c r="A338" s="381"/>
      <c r="B338" s="33"/>
      <c r="C338" s="34"/>
      <c r="D338" s="34"/>
      <c r="E338" s="381"/>
    </row>
    <row r="339" spans="1:8" ht="20.100000000000001" customHeight="1">
      <c r="A339" s="381"/>
      <c r="B339" s="33"/>
      <c r="C339" s="34"/>
      <c r="D339" s="34"/>
      <c r="E339" s="381"/>
    </row>
    <row r="340" spans="1:8" ht="20.100000000000001" customHeight="1">
      <c r="A340" s="381"/>
      <c r="B340" s="33"/>
      <c r="C340" s="34"/>
      <c r="D340" s="34"/>
      <c r="E340" s="381"/>
    </row>
    <row r="341" spans="1:8" ht="20.100000000000001" customHeight="1">
      <c r="A341" s="381"/>
      <c r="B341" s="33"/>
      <c r="C341" s="34"/>
      <c r="D341" s="34"/>
      <c r="E341" s="381"/>
    </row>
    <row r="342" spans="1:8" s="15" customFormat="1" ht="54.95" customHeight="1">
      <c r="A342" s="704" t="s">
        <v>1531</v>
      </c>
      <c r="B342" s="691"/>
      <c r="C342" s="705"/>
      <c r="D342" s="705"/>
      <c r="E342" s="705"/>
      <c r="F342" s="705"/>
      <c r="G342" s="705"/>
    </row>
    <row r="343" spans="1:8" s="10" customFormat="1" ht="24.95" customHeight="1">
      <c r="A343" s="741" t="s">
        <v>1532</v>
      </c>
      <c r="B343" s="731"/>
      <c r="C343" s="731"/>
      <c r="D343" s="731"/>
      <c r="E343" s="731"/>
      <c r="F343" s="731"/>
      <c r="G343" s="731"/>
    </row>
    <row r="344" spans="1:8" s="10" customFormat="1" ht="35.1" customHeight="1">
      <c r="A344" s="744" t="s">
        <v>1582</v>
      </c>
      <c r="B344" s="744"/>
      <c r="C344" s="744"/>
      <c r="D344" s="744"/>
      <c r="E344" s="744"/>
      <c r="F344" s="744"/>
      <c r="G344" s="744"/>
    </row>
    <row r="345" spans="1:8" ht="15.75" customHeight="1">
      <c r="A345" s="6"/>
      <c r="B345" s="6"/>
      <c r="C345" s="6"/>
      <c r="D345" s="6"/>
      <c r="E345" s="6"/>
      <c r="F345" s="179" t="s">
        <v>312</v>
      </c>
      <c r="G345" s="345" t="s">
        <v>1583</v>
      </c>
    </row>
    <row r="346" spans="1:8" s="8" customFormat="1" ht="30" customHeight="1">
      <c r="A346" s="195" t="s">
        <v>20</v>
      </c>
      <c r="B346" s="358" t="s">
        <v>5</v>
      </c>
      <c r="C346" s="694" t="s">
        <v>23</v>
      </c>
      <c r="D346" s="695"/>
      <c r="E346" s="195" t="s">
        <v>24</v>
      </c>
      <c r="F346" s="195" t="s">
        <v>25</v>
      </c>
      <c r="G346" s="195" t="s">
        <v>26</v>
      </c>
    </row>
    <row r="347" spans="1:8" s="8" customFormat="1" ht="24.95" customHeight="1">
      <c r="A347" s="195"/>
      <c r="B347" s="694" t="s">
        <v>2</v>
      </c>
      <c r="C347" s="728"/>
      <c r="D347" s="359">
        <f>A357</f>
        <v>10</v>
      </c>
      <c r="E347" s="42"/>
      <c r="F347" s="42"/>
      <c r="G347" s="196" t="s">
        <v>1584</v>
      </c>
      <c r="H347" s="195"/>
    </row>
    <row r="348" spans="1:8" s="10" customFormat="1" ht="24.95" customHeight="1">
      <c r="A348" s="43">
        <v>1</v>
      </c>
      <c r="B348" s="86" t="s">
        <v>1533</v>
      </c>
      <c r="C348" s="336" t="s">
        <v>1534</v>
      </c>
      <c r="D348" s="337" t="s">
        <v>152</v>
      </c>
      <c r="E348" s="92" t="s">
        <v>1550</v>
      </c>
      <c r="F348" s="66" t="s">
        <v>1549</v>
      </c>
      <c r="G348" s="196" t="s">
        <v>1597</v>
      </c>
      <c r="H348" s="36" t="s">
        <v>255</v>
      </c>
    </row>
    <row r="349" spans="1:8" s="10" customFormat="1" ht="24.95" customHeight="1">
      <c r="A349" s="43">
        <v>2</v>
      </c>
      <c r="B349" s="86" t="s">
        <v>1535</v>
      </c>
      <c r="C349" s="336" t="s">
        <v>1536</v>
      </c>
      <c r="D349" s="337" t="s">
        <v>56</v>
      </c>
      <c r="E349" s="92" t="s">
        <v>1550</v>
      </c>
      <c r="F349" s="66" t="s">
        <v>1549</v>
      </c>
      <c r="G349" s="196" t="s">
        <v>1578</v>
      </c>
      <c r="H349" s="36" t="s">
        <v>255</v>
      </c>
    </row>
    <row r="350" spans="1:8" s="10" customFormat="1" ht="24.95" customHeight="1">
      <c r="A350" s="43">
        <v>3</v>
      </c>
      <c r="B350" s="86" t="s">
        <v>1537</v>
      </c>
      <c r="C350" s="336" t="s">
        <v>310</v>
      </c>
      <c r="D350" s="337" t="s">
        <v>8</v>
      </c>
      <c r="E350" s="92" t="s">
        <v>1550</v>
      </c>
      <c r="F350" s="66" t="s">
        <v>1549</v>
      </c>
      <c r="G350" s="143" t="s">
        <v>1</v>
      </c>
      <c r="H350" s="36" t="s">
        <v>255</v>
      </c>
    </row>
    <row r="351" spans="1:8" s="10" customFormat="1" ht="24.95" customHeight="1">
      <c r="A351" s="43">
        <v>4</v>
      </c>
      <c r="B351" s="86" t="s">
        <v>1538</v>
      </c>
      <c r="C351" s="336" t="s">
        <v>61</v>
      </c>
      <c r="D351" s="337" t="s">
        <v>133</v>
      </c>
      <c r="E351" s="92" t="s">
        <v>1550</v>
      </c>
      <c r="F351" s="66" t="s">
        <v>1549</v>
      </c>
      <c r="G351" s="143" t="s">
        <v>1</v>
      </c>
      <c r="H351" s="36" t="s">
        <v>255</v>
      </c>
    </row>
    <row r="352" spans="1:8" s="10" customFormat="1" ht="24.95" customHeight="1">
      <c r="A352" s="43">
        <v>5</v>
      </c>
      <c r="B352" s="86" t="s">
        <v>1539</v>
      </c>
      <c r="C352" s="336" t="s">
        <v>162</v>
      </c>
      <c r="D352" s="337" t="s">
        <v>10</v>
      </c>
      <c r="E352" s="92" t="s">
        <v>1550</v>
      </c>
      <c r="F352" s="66" t="s">
        <v>1549</v>
      </c>
      <c r="G352" s="143" t="s">
        <v>1</v>
      </c>
      <c r="H352" s="36" t="s">
        <v>255</v>
      </c>
    </row>
    <row r="353" spans="1:8" s="10" customFormat="1" ht="24.95" customHeight="1">
      <c r="A353" s="43">
        <v>6</v>
      </c>
      <c r="B353" s="86" t="s">
        <v>1540</v>
      </c>
      <c r="C353" s="336" t="s">
        <v>350</v>
      </c>
      <c r="D353" s="337" t="s">
        <v>127</v>
      </c>
      <c r="E353" s="92" t="s">
        <v>1550</v>
      </c>
      <c r="F353" s="66" t="s">
        <v>1549</v>
      </c>
      <c r="G353" s="143" t="s">
        <v>1</v>
      </c>
      <c r="H353" s="36" t="s">
        <v>255</v>
      </c>
    </row>
    <row r="354" spans="1:8" s="10" customFormat="1" ht="24.95" customHeight="1">
      <c r="A354" s="43">
        <v>7</v>
      </c>
      <c r="B354" s="86" t="s">
        <v>1541</v>
      </c>
      <c r="C354" s="229" t="s">
        <v>14</v>
      </c>
      <c r="D354" s="230" t="s">
        <v>83</v>
      </c>
      <c r="E354" s="92" t="s">
        <v>1550</v>
      </c>
      <c r="F354" s="66" t="s">
        <v>1549</v>
      </c>
      <c r="G354" s="143" t="s">
        <v>1</v>
      </c>
      <c r="H354" s="36" t="s">
        <v>255</v>
      </c>
    </row>
    <row r="355" spans="1:8" s="10" customFormat="1" ht="24.95" customHeight="1">
      <c r="A355" s="43">
        <v>8</v>
      </c>
      <c r="B355" s="86" t="s">
        <v>1542</v>
      </c>
      <c r="C355" s="229" t="s">
        <v>1543</v>
      </c>
      <c r="D355" s="230" t="s">
        <v>64</v>
      </c>
      <c r="E355" s="92" t="s">
        <v>1550</v>
      </c>
      <c r="F355" s="66" t="s">
        <v>1549</v>
      </c>
      <c r="G355" s="143" t="s">
        <v>1</v>
      </c>
      <c r="H355" s="36" t="s">
        <v>255</v>
      </c>
    </row>
    <row r="356" spans="1:8" s="10" customFormat="1" ht="24.95" customHeight="1">
      <c r="A356" s="43">
        <v>9</v>
      </c>
      <c r="B356" s="86" t="s">
        <v>1544</v>
      </c>
      <c r="C356" s="229" t="s">
        <v>1545</v>
      </c>
      <c r="D356" s="230" t="s">
        <v>69</v>
      </c>
      <c r="E356" s="92" t="s">
        <v>1550</v>
      </c>
      <c r="F356" s="66" t="s">
        <v>1549</v>
      </c>
      <c r="G356" s="143" t="s">
        <v>1</v>
      </c>
      <c r="H356" s="36" t="s">
        <v>255</v>
      </c>
    </row>
    <row r="357" spans="1:8" s="10" customFormat="1" ht="24.95" customHeight="1">
      <c r="A357" s="43">
        <v>10</v>
      </c>
      <c r="B357" s="86" t="s">
        <v>1546</v>
      </c>
      <c r="C357" s="229" t="s">
        <v>1547</v>
      </c>
      <c r="D357" s="230" t="s">
        <v>1548</v>
      </c>
      <c r="E357" s="92" t="s">
        <v>1550</v>
      </c>
      <c r="F357" s="66" t="s">
        <v>1549</v>
      </c>
      <c r="G357" s="143" t="s">
        <v>1</v>
      </c>
      <c r="H357" s="36" t="s">
        <v>255</v>
      </c>
    </row>
    <row r="358" spans="1:8" s="8" customFormat="1" ht="24.95" customHeight="1">
      <c r="A358" s="43"/>
      <c r="B358" s="694" t="s">
        <v>3</v>
      </c>
      <c r="C358" s="728"/>
      <c r="D358" s="359">
        <f>A360</f>
        <v>2</v>
      </c>
      <c r="E358" s="42"/>
      <c r="F358" s="42"/>
      <c r="G358" s="196"/>
      <c r="H358" s="195"/>
    </row>
    <row r="359" spans="1:8" s="10" customFormat="1" ht="24.95" customHeight="1">
      <c r="A359" s="43">
        <v>1</v>
      </c>
      <c r="B359" s="49" t="s">
        <v>1551</v>
      </c>
      <c r="C359" s="231" t="s">
        <v>1552</v>
      </c>
      <c r="D359" s="232" t="s">
        <v>169</v>
      </c>
      <c r="E359" s="41" t="s">
        <v>1555</v>
      </c>
      <c r="F359" s="66" t="s">
        <v>1556</v>
      </c>
      <c r="G359" s="196"/>
      <c r="H359" s="36" t="s">
        <v>257</v>
      </c>
    </row>
    <row r="360" spans="1:8" s="10" customFormat="1" ht="24.95" customHeight="1">
      <c r="A360" s="43">
        <v>2</v>
      </c>
      <c r="B360" s="49" t="s">
        <v>1553</v>
      </c>
      <c r="C360" s="231" t="s">
        <v>1554</v>
      </c>
      <c r="D360" s="232" t="s">
        <v>41</v>
      </c>
      <c r="E360" s="41" t="s">
        <v>1555</v>
      </c>
      <c r="F360" s="66" t="s">
        <v>1556</v>
      </c>
      <c r="G360" s="196"/>
      <c r="H360" s="36" t="s">
        <v>257</v>
      </c>
    </row>
    <row r="361" spans="1:8" s="10" customFormat="1" ht="24.95" customHeight="1">
      <c r="A361" s="699" t="s">
        <v>28</v>
      </c>
      <c r="B361" s="700"/>
      <c r="C361" s="700"/>
      <c r="D361" s="182">
        <f>SUM(D347,D358)</f>
        <v>12</v>
      </c>
      <c r="E361" s="360" t="s">
        <v>231</v>
      </c>
      <c r="F361" s="701"/>
      <c r="G361" s="702"/>
    </row>
    <row r="362" spans="1:8" ht="24.95" customHeight="1">
      <c r="A362" s="357"/>
      <c r="B362" s="27"/>
      <c r="C362" s="28"/>
      <c r="D362" s="234"/>
      <c r="E362" s="87" t="s">
        <v>85</v>
      </c>
      <c r="F362" s="201"/>
      <c r="G362" s="88"/>
    </row>
    <row r="363" spans="1:8" ht="18" customHeight="1">
      <c r="A363" s="357"/>
      <c r="B363" s="33"/>
      <c r="C363" s="34"/>
      <c r="D363" s="34"/>
      <c r="E363" s="357"/>
    </row>
    <row r="364" spans="1:8" ht="18" customHeight="1">
      <c r="A364" s="357"/>
      <c r="B364" s="33"/>
      <c r="C364" s="34"/>
      <c r="D364" s="34"/>
      <c r="E364" s="357"/>
    </row>
    <row r="365" spans="1:8" ht="18" customHeight="1">
      <c r="A365" s="357"/>
      <c r="B365" s="33"/>
      <c r="C365" s="34"/>
      <c r="D365" s="34"/>
      <c r="E365" s="357"/>
    </row>
    <row r="366" spans="1:8" ht="18" customHeight="1">
      <c r="A366" s="357"/>
      <c r="B366" s="33"/>
      <c r="C366" s="34"/>
      <c r="D366" s="34"/>
      <c r="E366" s="357"/>
    </row>
    <row r="367" spans="1:8" ht="18" customHeight="1">
      <c r="A367" s="357"/>
      <c r="B367" s="33"/>
      <c r="C367" s="34"/>
      <c r="D367" s="34"/>
      <c r="E367" s="357"/>
    </row>
    <row r="368" spans="1:8" ht="18" customHeight="1">
      <c r="A368" s="357"/>
      <c r="B368" s="33"/>
      <c r="C368" s="34"/>
      <c r="D368" s="34"/>
      <c r="E368" s="357"/>
    </row>
    <row r="369" spans="1:8" ht="18" customHeight="1">
      <c r="A369" s="357"/>
      <c r="B369" s="33"/>
      <c r="C369" s="34"/>
      <c r="D369" s="34"/>
      <c r="E369" s="357"/>
    </row>
    <row r="370" spans="1:8" ht="18" customHeight="1">
      <c r="A370" s="357"/>
      <c r="B370" s="33"/>
      <c r="C370" s="34"/>
      <c r="D370" s="34"/>
      <c r="E370" s="357"/>
    </row>
    <row r="371" spans="1:8" ht="18" customHeight="1">
      <c r="A371" s="357"/>
      <c r="B371" s="33"/>
      <c r="C371" s="34"/>
      <c r="D371" s="34"/>
      <c r="E371" s="357"/>
    </row>
    <row r="372" spans="1:8" ht="18" customHeight="1">
      <c r="A372" s="357"/>
      <c r="B372" s="33"/>
      <c r="C372" s="34"/>
      <c r="D372" s="34"/>
      <c r="E372" s="357"/>
    </row>
    <row r="373" spans="1:8" ht="18" customHeight="1">
      <c r="A373" s="357"/>
      <c r="B373" s="33"/>
      <c r="C373" s="34"/>
      <c r="D373" s="34"/>
      <c r="E373" s="357"/>
    </row>
    <row r="374" spans="1:8" ht="18" customHeight="1">
      <c r="A374" s="357"/>
      <c r="B374" s="33"/>
      <c r="C374" s="34"/>
      <c r="D374" s="34"/>
      <c r="E374" s="357"/>
    </row>
    <row r="375" spans="1:8" ht="18" customHeight="1">
      <c r="A375" s="357"/>
      <c r="B375" s="33"/>
      <c r="C375" s="34"/>
      <c r="D375" s="34"/>
      <c r="E375" s="357"/>
    </row>
    <row r="376" spans="1:8" ht="18" customHeight="1">
      <c r="A376" s="357"/>
      <c r="B376" s="33"/>
      <c r="C376" s="34"/>
      <c r="D376" s="34"/>
      <c r="E376" s="357"/>
    </row>
    <row r="377" spans="1:8" s="15" customFormat="1" ht="54.95" customHeight="1">
      <c r="A377" s="704" t="s">
        <v>1209</v>
      </c>
      <c r="B377" s="691"/>
      <c r="C377" s="705"/>
      <c r="D377" s="705"/>
      <c r="E377" s="705"/>
      <c r="F377" s="705"/>
      <c r="G377" s="705"/>
    </row>
    <row r="378" spans="1:8" s="10" customFormat="1" ht="24.95" customHeight="1">
      <c r="A378" s="741" t="s">
        <v>1326</v>
      </c>
      <c r="B378" s="731"/>
      <c r="C378" s="731"/>
      <c r="D378" s="731"/>
      <c r="E378" s="731"/>
      <c r="F378" s="731"/>
      <c r="G378" s="731"/>
    </row>
    <row r="379" spans="1:8" s="10" customFormat="1" ht="35.1" customHeight="1">
      <c r="A379" s="744" t="s">
        <v>1341</v>
      </c>
      <c r="B379" s="744"/>
      <c r="C379" s="744"/>
      <c r="D379" s="744"/>
      <c r="E379" s="744"/>
      <c r="F379" s="744"/>
      <c r="G379" s="744"/>
    </row>
    <row r="380" spans="1:8" ht="15.75" customHeight="1">
      <c r="A380" s="6"/>
      <c r="B380" s="6"/>
      <c r="C380" s="6"/>
      <c r="D380" s="6"/>
      <c r="E380" s="6"/>
      <c r="F380" s="179" t="s">
        <v>312</v>
      </c>
      <c r="G380" s="345" t="s">
        <v>1335</v>
      </c>
    </row>
    <row r="381" spans="1:8" s="8" customFormat="1" ht="30" customHeight="1">
      <c r="A381" s="195" t="s">
        <v>20</v>
      </c>
      <c r="B381" s="294" t="s">
        <v>5</v>
      </c>
      <c r="C381" s="694" t="s">
        <v>23</v>
      </c>
      <c r="D381" s="695"/>
      <c r="E381" s="195" t="s">
        <v>24</v>
      </c>
      <c r="F381" s="195" t="s">
        <v>25</v>
      </c>
      <c r="G381" s="195" t="s">
        <v>26</v>
      </c>
    </row>
    <row r="382" spans="1:8" s="10" customFormat="1" ht="30" customHeight="1">
      <c r="A382" s="43">
        <v>1</v>
      </c>
      <c r="B382" s="49" t="s">
        <v>1213</v>
      </c>
      <c r="C382" s="231" t="s">
        <v>1214</v>
      </c>
      <c r="D382" s="232" t="s">
        <v>164</v>
      </c>
      <c r="E382" s="41" t="s">
        <v>1222</v>
      </c>
      <c r="F382" s="66" t="s">
        <v>1223</v>
      </c>
      <c r="G382" s="44" t="s">
        <v>1225</v>
      </c>
      <c r="H382" s="36" t="s">
        <v>256</v>
      </c>
    </row>
    <row r="383" spans="1:8" s="10" customFormat="1" ht="30" customHeight="1">
      <c r="A383" s="43">
        <v>2</v>
      </c>
      <c r="B383" s="49" t="s">
        <v>1215</v>
      </c>
      <c r="C383" s="231" t="s">
        <v>1216</v>
      </c>
      <c r="D383" s="232" t="s">
        <v>153</v>
      </c>
      <c r="E383" s="41" t="s">
        <v>1222</v>
      </c>
      <c r="F383" s="66" t="s">
        <v>1223</v>
      </c>
      <c r="G383" s="196"/>
      <c r="H383" s="36" t="s">
        <v>256</v>
      </c>
    </row>
    <row r="384" spans="1:8" s="10" customFormat="1" ht="30" customHeight="1">
      <c r="A384" s="43">
        <v>3</v>
      </c>
      <c r="B384" s="49" t="s">
        <v>1217</v>
      </c>
      <c r="C384" s="231" t="s">
        <v>175</v>
      </c>
      <c r="D384" s="232" t="s">
        <v>137</v>
      </c>
      <c r="E384" s="41" t="s">
        <v>1222</v>
      </c>
      <c r="F384" s="66" t="s">
        <v>1223</v>
      </c>
      <c r="G384" s="43"/>
      <c r="H384" s="36" t="s">
        <v>256</v>
      </c>
    </row>
    <row r="385" spans="1:8" s="10" customFormat="1" ht="30" customHeight="1">
      <c r="A385" s="43">
        <v>4</v>
      </c>
      <c r="B385" s="49" t="s">
        <v>1218</v>
      </c>
      <c r="C385" s="231" t="s">
        <v>156</v>
      </c>
      <c r="D385" s="232" t="s">
        <v>140</v>
      </c>
      <c r="E385" s="41" t="s">
        <v>1221</v>
      </c>
      <c r="F385" s="66" t="s">
        <v>1223</v>
      </c>
      <c r="G385" s="43"/>
      <c r="H385" s="36" t="s">
        <v>256</v>
      </c>
    </row>
    <row r="386" spans="1:8" s="10" customFormat="1" ht="30" customHeight="1">
      <c r="A386" s="43">
        <v>5</v>
      </c>
      <c r="B386" s="49" t="s">
        <v>1219</v>
      </c>
      <c r="C386" s="231" t="s">
        <v>304</v>
      </c>
      <c r="D386" s="232" t="s">
        <v>1220</v>
      </c>
      <c r="E386" s="41" t="s">
        <v>1221</v>
      </c>
      <c r="F386" s="66" t="s">
        <v>1224</v>
      </c>
      <c r="G386" s="44"/>
      <c r="H386" s="36" t="s">
        <v>256</v>
      </c>
    </row>
    <row r="387" spans="1:8" s="10" customFormat="1" ht="30" customHeight="1">
      <c r="A387" s="699" t="s">
        <v>28</v>
      </c>
      <c r="B387" s="700"/>
      <c r="C387" s="700"/>
      <c r="D387" s="297">
        <f>A386</f>
        <v>5</v>
      </c>
      <c r="E387" s="298" t="s">
        <v>231</v>
      </c>
      <c r="F387" s="701"/>
      <c r="G387" s="702"/>
    </row>
    <row r="388" spans="1:8" ht="30" customHeight="1">
      <c r="A388" s="296"/>
      <c r="B388" s="27"/>
      <c r="C388" s="28"/>
      <c r="D388" s="234"/>
      <c r="E388" s="87" t="s">
        <v>85</v>
      </c>
      <c r="F388" s="201"/>
      <c r="G388" s="88"/>
    </row>
    <row r="389" spans="1:8" ht="18" customHeight="1">
      <c r="A389" s="296"/>
      <c r="B389" s="33"/>
      <c r="C389" s="34"/>
      <c r="D389" s="34"/>
      <c r="E389" s="296"/>
    </row>
    <row r="390" spans="1:8" ht="18" customHeight="1">
      <c r="A390" s="296"/>
      <c r="B390" s="33"/>
      <c r="C390" s="34"/>
      <c r="D390" s="34"/>
      <c r="E390" s="296"/>
    </row>
    <row r="391" spans="1:8" ht="18" customHeight="1">
      <c r="A391" s="296"/>
      <c r="B391" s="33"/>
      <c r="C391" s="34"/>
      <c r="D391" s="34"/>
      <c r="E391" s="296"/>
    </row>
    <row r="392" spans="1:8" ht="18" customHeight="1">
      <c r="A392" s="296"/>
      <c r="B392" s="33"/>
      <c r="C392" s="34"/>
      <c r="D392" s="34"/>
      <c r="E392" s="296"/>
    </row>
    <row r="393" spans="1:8" ht="18" customHeight="1">
      <c r="A393" s="296"/>
      <c r="B393" s="33"/>
      <c r="C393" s="34"/>
      <c r="D393" s="34"/>
      <c r="E393" s="296"/>
    </row>
    <row r="394" spans="1:8" ht="18" customHeight="1">
      <c r="A394" s="296"/>
      <c r="B394" s="33"/>
      <c r="C394" s="34"/>
      <c r="D394" s="34"/>
      <c r="E394" s="296"/>
    </row>
    <row r="395" spans="1:8" ht="18" customHeight="1">
      <c r="A395" s="307"/>
      <c r="B395" s="33"/>
      <c r="C395" s="34"/>
      <c r="D395" s="34"/>
      <c r="E395" s="307"/>
    </row>
    <row r="396" spans="1:8" ht="18" customHeight="1">
      <c r="A396" s="307"/>
      <c r="B396" s="33"/>
      <c r="C396" s="34"/>
      <c r="D396" s="34"/>
      <c r="E396" s="307"/>
    </row>
    <row r="397" spans="1:8" ht="18" customHeight="1">
      <c r="A397" s="307"/>
      <c r="B397" s="33"/>
      <c r="C397" s="34"/>
      <c r="D397" s="34"/>
      <c r="E397" s="307"/>
    </row>
    <row r="398" spans="1:8" ht="18" customHeight="1">
      <c r="A398" s="307"/>
      <c r="B398" s="33"/>
      <c r="C398" s="34"/>
      <c r="D398" s="34"/>
      <c r="E398" s="307"/>
    </row>
    <row r="399" spans="1:8" ht="18" customHeight="1">
      <c r="A399" s="307"/>
      <c r="B399" s="33"/>
      <c r="C399" s="34"/>
      <c r="D399" s="34"/>
      <c r="E399" s="307"/>
    </row>
    <row r="400" spans="1:8" ht="18" customHeight="1">
      <c r="A400" s="307"/>
      <c r="B400" s="33"/>
      <c r="C400" s="34"/>
      <c r="D400" s="34"/>
      <c r="E400" s="307"/>
    </row>
    <row r="401" spans="1:7" ht="18" customHeight="1">
      <c r="A401" s="307"/>
      <c r="B401" s="33"/>
      <c r="C401" s="34"/>
      <c r="D401" s="34"/>
      <c r="E401" s="307"/>
    </row>
    <row r="402" spans="1:7" ht="18" customHeight="1">
      <c r="A402" s="307"/>
      <c r="B402" s="33"/>
      <c r="C402" s="34"/>
      <c r="D402" s="34"/>
      <c r="E402" s="307"/>
    </row>
    <row r="403" spans="1:7" ht="18" customHeight="1">
      <c r="A403" s="307"/>
      <c r="B403" s="33"/>
      <c r="C403" s="34"/>
      <c r="D403" s="34"/>
      <c r="E403" s="307"/>
    </row>
    <row r="404" spans="1:7" ht="18" customHeight="1">
      <c r="A404" s="307"/>
      <c r="B404" s="33"/>
      <c r="C404" s="34"/>
      <c r="D404" s="34"/>
      <c r="E404" s="307"/>
    </row>
    <row r="405" spans="1:7" ht="18" customHeight="1">
      <c r="A405" s="307"/>
      <c r="B405" s="33"/>
      <c r="C405" s="34"/>
      <c r="D405" s="34"/>
      <c r="E405" s="307"/>
    </row>
    <row r="406" spans="1:7" ht="18" customHeight="1">
      <c r="A406" s="307"/>
      <c r="B406" s="33"/>
      <c r="C406" s="34"/>
      <c r="D406" s="34"/>
      <c r="E406" s="307"/>
    </row>
    <row r="407" spans="1:7" ht="18" customHeight="1">
      <c r="A407" s="307"/>
      <c r="B407" s="33"/>
      <c r="C407" s="34"/>
      <c r="D407" s="34"/>
      <c r="E407" s="307"/>
    </row>
    <row r="408" spans="1:7" ht="18" customHeight="1">
      <c r="A408" s="307"/>
      <c r="B408" s="33"/>
      <c r="C408" s="34"/>
      <c r="D408" s="34"/>
      <c r="E408" s="307"/>
    </row>
    <row r="409" spans="1:7" ht="18" customHeight="1">
      <c r="A409" s="307"/>
      <c r="B409" s="33"/>
      <c r="C409" s="34"/>
      <c r="D409" s="34"/>
      <c r="E409" s="307"/>
    </row>
    <row r="410" spans="1:7" ht="18" customHeight="1">
      <c r="A410" s="307"/>
      <c r="B410" s="33"/>
      <c r="C410" s="34"/>
      <c r="D410" s="34"/>
      <c r="E410" s="307"/>
    </row>
    <row r="411" spans="1:7" ht="18" customHeight="1">
      <c r="A411" s="307"/>
      <c r="B411" s="33"/>
      <c r="C411" s="34"/>
      <c r="D411" s="34"/>
      <c r="E411" s="307"/>
    </row>
    <row r="412" spans="1:7" ht="18" customHeight="1">
      <c r="A412" s="307"/>
      <c r="B412" s="33"/>
      <c r="C412" s="34"/>
      <c r="D412" s="34"/>
      <c r="E412" s="307"/>
    </row>
    <row r="413" spans="1:7" s="10" customFormat="1" ht="18" customHeight="1">
      <c r="A413" s="19"/>
      <c r="B413" s="19"/>
      <c r="C413" s="19"/>
      <c r="D413" s="20" t="s">
        <v>106</v>
      </c>
      <c r="E413" s="20" t="s">
        <v>12</v>
      </c>
      <c r="F413" s="35"/>
      <c r="G413" s="35"/>
    </row>
    <row r="414" spans="1:7" ht="20.100000000000001" customHeight="1">
      <c r="A414" s="60"/>
      <c r="B414" s="60"/>
      <c r="C414" s="60" t="s">
        <v>4</v>
      </c>
      <c r="D414" s="60">
        <f>SUM(D415:D416)</f>
        <v>67</v>
      </c>
      <c r="E414" s="46"/>
      <c r="F414" s="46"/>
      <c r="G414" s="60"/>
    </row>
    <row r="415" spans="1:7" ht="18" customHeight="1">
      <c r="A415" s="58"/>
      <c r="B415" s="58"/>
      <c r="C415" s="58" t="s">
        <v>97</v>
      </c>
      <c r="D415" s="58">
        <f>SUM(D200,D236,D306,D347,D387)</f>
        <v>56</v>
      </c>
      <c r="E415" s="58"/>
      <c r="F415" s="58"/>
      <c r="G415" s="58"/>
    </row>
    <row r="416" spans="1:7" ht="18" customHeight="1">
      <c r="A416" s="58"/>
      <c r="B416" s="58"/>
      <c r="C416" s="58" t="s">
        <v>98</v>
      </c>
      <c r="D416" s="58">
        <f>SUM(D204,D317,D358)</f>
        <v>11</v>
      </c>
      <c r="E416" s="58"/>
      <c r="F416" s="58"/>
      <c r="G416" s="58"/>
    </row>
    <row r="417" spans="1:7" ht="18" customHeight="1">
      <c r="A417" s="58"/>
      <c r="B417" s="58"/>
      <c r="C417" s="58"/>
      <c r="D417" s="58"/>
      <c r="E417" s="58"/>
      <c r="F417" s="58"/>
      <c r="G417" s="58"/>
    </row>
    <row r="418" spans="1:7" ht="18" customHeight="1">
      <c r="A418" s="58"/>
      <c r="B418" s="58"/>
      <c r="C418" s="58"/>
      <c r="D418" s="58"/>
      <c r="E418" s="58"/>
      <c r="F418" s="58"/>
      <c r="G418" s="58"/>
    </row>
    <row r="419" spans="1:7" ht="18" customHeight="1">
      <c r="A419" s="58"/>
      <c r="B419" s="58"/>
      <c r="C419" s="58"/>
      <c r="D419" s="58"/>
      <c r="E419" s="58"/>
      <c r="F419" s="58"/>
      <c r="G419" s="58"/>
    </row>
    <row r="420" spans="1:7" ht="18" customHeight="1">
      <c r="A420" s="58"/>
      <c r="B420" s="58"/>
      <c r="C420" s="58"/>
      <c r="D420" s="58"/>
      <c r="E420" s="58"/>
      <c r="F420" s="58"/>
      <c r="G420" s="58"/>
    </row>
    <row r="421" spans="1:7" ht="18" customHeight="1">
      <c r="A421" s="58"/>
      <c r="B421" s="58"/>
      <c r="C421" s="58"/>
      <c r="D421" s="58"/>
      <c r="E421" s="58"/>
      <c r="F421" s="58"/>
      <c r="G421" s="58"/>
    </row>
    <row r="422" spans="1:7" ht="18" customHeight="1">
      <c r="A422" s="58"/>
      <c r="B422" s="58"/>
      <c r="C422" s="58"/>
      <c r="D422" s="58"/>
      <c r="E422" s="58"/>
      <c r="F422" s="58"/>
      <c r="G422" s="58"/>
    </row>
    <row r="423" spans="1:7" ht="18" customHeight="1">
      <c r="A423" s="58"/>
      <c r="B423" s="58"/>
      <c r="C423" s="58"/>
      <c r="D423" s="58"/>
      <c r="E423" s="58"/>
      <c r="F423" s="58"/>
      <c r="G423" s="58"/>
    </row>
    <row r="424" spans="1:7" ht="18" customHeight="1">
      <c r="A424" s="58"/>
      <c r="B424" s="58"/>
      <c r="C424" s="58"/>
      <c r="D424" s="58"/>
      <c r="E424" s="58"/>
      <c r="F424" s="58"/>
      <c r="G424" s="58"/>
    </row>
    <row r="425" spans="1:7" ht="18" customHeight="1">
      <c r="A425" s="58"/>
      <c r="B425" s="58"/>
      <c r="C425" s="58"/>
      <c r="D425" s="58"/>
      <c r="E425" s="58"/>
      <c r="F425" s="58"/>
      <c r="G425" s="58"/>
    </row>
    <row r="426" spans="1:7" ht="18" customHeight="1">
      <c r="A426" s="60"/>
      <c r="B426" s="60"/>
      <c r="C426" s="60"/>
      <c r="D426" s="60"/>
      <c r="F426" s="60"/>
      <c r="G426" s="60"/>
    </row>
    <row r="427" spans="1:7" ht="18" customHeight="1">
      <c r="A427" s="60"/>
      <c r="B427" s="60"/>
      <c r="C427" s="60"/>
      <c r="D427" s="60"/>
      <c r="F427" s="60"/>
      <c r="G427" s="60"/>
    </row>
    <row r="428" spans="1:7" ht="18" customHeight="1">
      <c r="A428" s="60"/>
      <c r="B428" s="60"/>
      <c r="C428" s="60"/>
      <c r="D428" s="60"/>
      <c r="F428" s="60"/>
      <c r="G428" s="60"/>
    </row>
    <row r="429" spans="1:7" ht="18" customHeight="1">
      <c r="A429" s="60"/>
      <c r="B429" s="60"/>
      <c r="C429" s="60"/>
      <c r="D429" s="60"/>
      <c r="F429" s="60"/>
      <c r="G429" s="60"/>
    </row>
    <row r="430" spans="1:7" ht="18" customHeight="1">
      <c r="A430" s="60"/>
      <c r="B430" s="60"/>
      <c r="C430" s="60"/>
      <c r="D430" s="60"/>
      <c r="F430" s="60"/>
      <c r="G430" s="60"/>
    </row>
    <row r="431" spans="1:7" ht="18" customHeight="1">
      <c r="A431" s="60"/>
      <c r="B431" s="60"/>
      <c r="C431" s="60"/>
      <c r="D431" s="60"/>
      <c r="F431" s="60"/>
      <c r="G431" s="60"/>
    </row>
    <row r="432" spans="1:7" ht="18" customHeight="1">
      <c r="A432" s="60"/>
      <c r="B432" s="60"/>
      <c r="C432" s="60"/>
      <c r="D432" s="60"/>
      <c r="F432" s="60"/>
      <c r="G432" s="60"/>
    </row>
    <row r="433" spans="1:7" ht="18" customHeight="1">
      <c r="A433" s="60"/>
      <c r="B433" s="60"/>
      <c r="C433" s="60"/>
      <c r="D433" s="60"/>
      <c r="F433" s="60"/>
      <c r="G433" s="60"/>
    </row>
    <row r="434" spans="1:7" ht="18" customHeight="1">
      <c r="A434" s="60"/>
      <c r="B434" s="60"/>
      <c r="C434" s="60"/>
      <c r="D434" s="60"/>
      <c r="F434" s="60"/>
      <c r="G434" s="60"/>
    </row>
    <row r="435" spans="1:7" ht="18" customHeight="1">
      <c r="A435" s="60"/>
      <c r="B435" s="60"/>
      <c r="C435" s="60"/>
      <c r="D435" s="60"/>
      <c r="F435" s="60"/>
      <c r="G435" s="60"/>
    </row>
    <row r="436" spans="1:7" ht="18" customHeight="1">
      <c r="A436" s="60"/>
      <c r="B436" s="60"/>
      <c r="C436" s="60"/>
      <c r="D436" s="60"/>
      <c r="F436" s="60"/>
      <c r="G436" s="60"/>
    </row>
    <row r="437" spans="1:7" ht="18" customHeight="1">
      <c r="A437" s="58"/>
      <c r="B437" s="58"/>
      <c r="C437" s="58"/>
      <c r="D437" s="58"/>
      <c r="E437" s="58"/>
      <c r="F437" s="58"/>
      <c r="G437" s="58"/>
    </row>
    <row r="438" spans="1:7" ht="18" customHeight="1">
      <c r="A438" s="58"/>
      <c r="B438" s="58"/>
      <c r="C438" s="58"/>
      <c r="D438" s="58"/>
      <c r="E438" s="58"/>
      <c r="F438" s="58"/>
      <c r="G438" s="58"/>
    </row>
    <row r="439" spans="1:7" ht="18" customHeight="1">
      <c r="A439" s="58"/>
      <c r="B439" s="58"/>
      <c r="C439" s="58"/>
      <c r="D439" s="58"/>
      <c r="E439" s="58"/>
      <c r="F439" s="58"/>
      <c r="G439" s="58"/>
    </row>
    <row r="440" spans="1:7" ht="18" customHeight="1">
      <c r="A440" s="58"/>
      <c r="B440" s="58"/>
      <c r="C440" s="58"/>
      <c r="D440" s="58"/>
      <c r="E440" s="58"/>
      <c r="F440" s="58"/>
      <c r="G440" s="58"/>
    </row>
    <row r="441" spans="1:7" ht="18" customHeight="1">
      <c r="A441" s="58"/>
      <c r="B441" s="58"/>
      <c r="C441" s="58"/>
      <c r="D441" s="58"/>
      <c r="E441" s="58"/>
      <c r="F441" s="58"/>
      <c r="G441" s="58"/>
    </row>
    <row r="442" spans="1:7" ht="18" customHeight="1">
      <c r="A442" s="60"/>
      <c r="B442" s="60"/>
      <c r="C442" s="60"/>
      <c r="D442" s="60"/>
      <c r="F442" s="60"/>
      <c r="G442" s="60"/>
    </row>
    <row r="443" spans="1:7" ht="18" customHeight="1">
      <c r="A443" s="60"/>
      <c r="B443" s="60"/>
      <c r="C443" s="60"/>
      <c r="D443" s="60"/>
      <c r="F443" s="60"/>
      <c r="G443" s="60"/>
    </row>
    <row r="444" spans="1:7" ht="18" customHeight="1"/>
    <row r="445" spans="1:7" ht="18" customHeight="1"/>
    <row r="446" spans="1:7" ht="18" customHeight="1"/>
    <row r="447" spans="1:7" ht="18" customHeight="1">
      <c r="A447" s="4"/>
      <c r="B447" s="4"/>
      <c r="E447" s="4"/>
    </row>
    <row r="448" spans="1:7" ht="18" customHeight="1">
      <c r="A448" s="4"/>
      <c r="B448" s="4"/>
      <c r="E448" s="4"/>
    </row>
    <row r="449" spans="1:5" ht="18" customHeight="1">
      <c r="A449" s="4"/>
      <c r="B449" s="4"/>
      <c r="E449" s="4"/>
    </row>
    <row r="450" spans="1:5" ht="18" customHeight="1">
      <c r="A450" s="4"/>
      <c r="B450" s="4"/>
      <c r="E450" s="4"/>
    </row>
    <row r="451" spans="1:5" ht="18" customHeight="1">
      <c r="A451" s="4"/>
      <c r="B451" s="4"/>
      <c r="E451" s="4"/>
    </row>
    <row r="452" spans="1:5" ht="18" customHeight="1">
      <c r="A452" s="4"/>
      <c r="B452" s="4"/>
      <c r="E452" s="4"/>
    </row>
    <row r="453" spans="1:5" ht="18" customHeight="1">
      <c r="A453" s="4"/>
      <c r="B453" s="4"/>
      <c r="E453" s="4"/>
    </row>
    <row r="454" spans="1:5" ht="18" customHeight="1">
      <c r="A454" s="4"/>
      <c r="B454" s="4"/>
      <c r="E454" s="4"/>
    </row>
    <row r="455" spans="1:5" ht="18" customHeight="1">
      <c r="A455" s="4"/>
      <c r="B455" s="4"/>
      <c r="E455" s="4"/>
    </row>
    <row r="456" spans="1:5" ht="18" customHeight="1">
      <c r="A456" s="4"/>
      <c r="B456" s="4"/>
      <c r="E456" s="4"/>
    </row>
    <row r="457" spans="1:5" ht="18" customHeight="1">
      <c r="A457" s="4"/>
      <c r="B457" s="4"/>
      <c r="E457" s="4"/>
    </row>
    <row r="458" spans="1:5" ht="18" customHeight="1">
      <c r="A458" s="4"/>
      <c r="B458" s="4"/>
      <c r="E458" s="4"/>
    </row>
    <row r="459" spans="1:5" ht="18" customHeight="1">
      <c r="A459" s="4"/>
      <c r="B459" s="4"/>
      <c r="E459" s="4"/>
    </row>
    <row r="460" spans="1:5" ht="18" customHeight="1">
      <c r="A460" s="4"/>
      <c r="B460" s="4"/>
      <c r="E460" s="4"/>
    </row>
    <row r="461" spans="1:5" ht="18" customHeight="1">
      <c r="A461" s="4"/>
      <c r="B461" s="4"/>
      <c r="E461" s="4"/>
    </row>
    <row r="462" spans="1:5" ht="18" customHeight="1">
      <c r="A462" s="4"/>
      <c r="B462" s="4"/>
      <c r="E462" s="4"/>
    </row>
    <row r="463" spans="1:5" ht="18" customHeight="1">
      <c r="A463" s="4"/>
      <c r="B463" s="4"/>
      <c r="E463" s="4"/>
    </row>
    <row r="464" spans="1:5" ht="18" customHeight="1">
      <c r="A464" s="4"/>
      <c r="B464" s="4"/>
      <c r="E464" s="4"/>
    </row>
    <row r="465" spans="1:5" ht="18" customHeight="1">
      <c r="A465" s="4"/>
      <c r="B465" s="4"/>
      <c r="E465" s="4"/>
    </row>
    <row r="466" spans="1:5" ht="18" customHeight="1">
      <c r="A466" s="4"/>
      <c r="B466" s="4"/>
      <c r="E466" s="4"/>
    </row>
  </sheetData>
  <sortState ref="A9:H12">
    <sortCondition ref="A9"/>
  </sortState>
  <mergeCells count="84">
    <mergeCell ref="B20:C20"/>
    <mergeCell ref="A25:C25"/>
    <mergeCell ref="F25:G25"/>
    <mergeCell ref="A1:G1"/>
    <mergeCell ref="A2:G2"/>
    <mergeCell ref="A3:G3"/>
    <mergeCell ref="C5:D5"/>
    <mergeCell ref="B6:C6"/>
    <mergeCell ref="B138:C138"/>
    <mergeCell ref="A159:C159"/>
    <mergeCell ref="F159:G159"/>
    <mergeCell ref="B116:C116"/>
    <mergeCell ref="A111:G111"/>
    <mergeCell ref="A112:G112"/>
    <mergeCell ref="A113:G113"/>
    <mergeCell ref="C115:D115"/>
    <mergeCell ref="A171:C171"/>
    <mergeCell ref="F171:G171"/>
    <mergeCell ref="A162:G162"/>
    <mergeCell ref="A163:G163"/>
    <mergeCell ref="A164:G164"/>
    <mergeCell ref="C166:D166"/>
    <mergeCell ref="A195:G195"/>
    <mergeCell ref="A196:G196"/>
    <mergeCell ref="A197:G197"/>
    <mergeCell ref="C199:D199"/>
    <mergeCell ref="A211:C211"/>
    <mergeCell ref="F211:G211"/>
    <mergeCell ref="B200:C200"/>
    <mergeCell ref="B204:C204"/>
    <mergeCell ref="A306:C306"/>
    <mergeCell ref="F306:G306"/>
    <mergeCell ref="A265:G265"/>
    <mergeCell ref="A266:G266"/>
    <mergeCell ref="A267:G267"/>
    <mergeCell ref="C269:D269"/>
    <mergeCell ref="A317:C317"/>
    <mergeCell ref="F317:G317"/>
    <mergeCell ref="A309:G309"/>
    <mergeCell ref="A310:G310"/>
    <mergeCell ref="A311:G311"/>
    <mergeCell ref="C313:D313"/>
    <mergeCell ref="B358:C358"/>
    <mergeCell ref="A361:C361"/>
    <mergeCell ref="F361:G361"/>
    <mergeCell ref="A387:C387"/>
    <mergeCell ref="F387:G387"/>
    <mergeCell ref="A377:G377"/>
    <mergeCell ref="A378:G378"/>
    <mergeCell ref="A379:G379"/>
    <mergeCell ref="C381:D381"/>
    <mergeCell ref="A342:G342"/>
    <mergeCell ref="A343:G343"/>
    <mergeCell ref="A344:G344"/>
    <mergeCell ref="C346:D346"/>
    <mergeCell ref="B347:C347"/>
    <mergeCell ref="A236:C236"/>
    <mergeCell ref="F236:G236"/>
    <mergeCell ref="A229:G229"/>
    <mergeCell ref="A230:G230"/>
    <mergeCell ref="A231:G231"/>
    <mergeCell ref="C233:D233"/>
    <mergeCell ref="B84:C84"/>
    <mergeCell ref="A108:C108"/>
    <mergeCell ref="F108:G108"/>
    <mergeCell ref="A66:G66"/>
    <mergeCell ref="A67:G67"/>
    <mergeCell ref="A68:G68"/>
    <mergeCell ref="C70:D70"/>
    <mergeCell ref="B71:C71"/>
    <mergeCell ref="B54:C54"/>
    <mergeCell ref="A61:C61"/>
    <mergeCell ref="F61:G61"/>
    <mergeCell ref="A46:G46"/>
    <mergeCell ref="A47:G47"/>
    <mergeCell ref="A48:G48"/>
    <mergeCell ref="C50:D50"/>
    <mergeCell ref="B51:C51"/>
    <mergeCell ref="A43:C43"/>
    <mergeCell ref="F43:G43"/>
    <mergeCell ref="A36:G36"/>
    <mergeCell ref="A37:G37"/>
    <mergeCell ref="A38:G38"/>
    <mergeCell ref="C40:D40"/>
  </mergeCells>
  <pageMargins left="0.5" right="0.25" top="0.5" bottom="0.5" header="0" footer="0.25"/>
  <pageSetup paperSize="9" scale="95" orientation="portrait" r:id="rId1"/>
  <headerFooter differentFirst="1" alignWithMargins="0">
    <oddHeader>&amp;C&amp;P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6"/>
  <sheetViews>
    <sheetView view="pageBreakPreview" zoomScaleNormal="100" workbookViewId="0">
      <selection activeCell="F6" sqref="F6"/>
    </sheetView>
  </sheetViews>
  <sheetFormatPr defaultRowHeight="15"/>
  <cols>
    <col min="1" max="1" width="4.625" style="3" customWidth="1"/>
    <col min="2" max="2" width="8.625" style="3" customWidth="1"/>
    <col min="3" max="3" width="16.875" style="4" bestFit="1" customWidth="1"/>
    <col min="4" max="4" width="7.625" style="4" customWidth="1"/>
    <col min="5" max="5" width="11.625" style="3" customWidth="1"/>
    <col min="6" max="6" width="25.625" style="4" customWidth="1"/>
    <col min="7" max="7" width="20.625" style="4" customWidth="1"/>
    <col min="8" max="8" width="20.5" style="4" bestFit="1" customWidth="1"/>
    <col min="9" max="16384" width="9" style="4"/>
  </cols>
  <sheetData>
    <row r="1" spans="1:8" s="15" customFormat="1" ht="54.95" customHeight="1">
      <c r="A1" s="704" t="s">
        <v>5755</v>
      </c>
      <c r="B1" s="691"/>
      <c r="C1" s="705"/>
      <c r="D1" s="705"/>
      <c r="E1" s="705"/>
      <c r="F1" s="705"/>
      <c r="G1" s="705"/>
    </row>
    <row r="2" spans="1:8" s="10" customFormat="1" ht="24.95" customHeight="1">
      <c r="A2" s="731" t="s">
        <v>6309</v>
      </c>
      <c r="B2" s="731"/>
      <c r="C2" s="731"/>
      <c r="D2" s="731"/>
      <c r="E2" s="731"/>
      <c r="F2" s="731"/>
      <c r="G2" s="731"/>
    </row>
    <row r="3" spans="1:8" s="10" customFormat="1" ht="35.1" customHeight="1">
      <c r="A3" s="732" t="s">
        <v>6332</v>
      </c>
      <c r="B3" s="732"/>
      <c r="C3" s="732"/>
      <c r="D3" s="732"/>
      <c r="E3" s="732"/>
      <c r="F3" s="732"/>
      <c r="G3" s="732"/>
    </row>
    <row r="4" spans="1:8" ht="18" customHeight="1">
      <c r="A4" s="6"/>
      <c r="B4" s="6"/>
      <c r="C4" s="6"/>
      <c r="D4" s="6"/>
      <c r="E4" s="6"/>
      <c r="F4" s="23"/>
      <c r="G4" s="202" t="s">
        <v>6334</v>
      </c>
      <c r="H4" s="88" t="s">
        <v>6335</v>
      </c>
    </row>
    <row r="5" spans="1:8" s="8" customFormat="1" ht="45" customHeight="1">
      <c r="A5" s="195" t="s">
        <v>20</v>
      </c>
      <c r="B5" s="652" t="s">
        <v>5</v>
      </c>
      <c r="C5" s="694" t="s">
        <v>23</v>
      </c>
      <c r="D5" s="695"/>
      <c r="E5" s="195" t="s">
        <v>24</v>
      </c>
      <c r="F5" s="195" t="s">
        <v>25</v>
      </c>
      <c r="G5" s="195" t="s">
        <v>26</v>
      </c>
      <c r="H5" s="195"/>
    </row>
    <row r="6" spans="1:8" s="10" customFormat="1" ht="45" customHeight="1">
      <c r="A6" s="43">
        <v>1</v>
      </c>
      <c r="B6" s="49" t="s">
        <v>5804</v>
      </c>
      <c r="C6" s="231" t="s">
        <v>5805</v>
      </c>
      <c r="D6" s="232" t="s">
        <v>860</v>
      </c>
      <c r="E6" s="41" t="s">
        <v>5810</v>
      </c>
      <c r="F6" s="66" t="s">
        <v>5806</v>
      </c>
      <c r="G6" s="52"/>
      <c r="H6" s="36" t="s">
        <v>260</v>
      </c>
    </row>
    <row r="7" spans="1:8" s="10" customFormat="1" ht="45" customHeight="1">
      <c r="A7" s="699" t="s">
        <v>28</v>
      </c>
      <c r="B7" s="700"/>
      <c r="C7" s="700"/>
      <c r="D7" s="182">
        <f>A6</f>
        <v>1</v>
      </c>
      <c r="E7" s="654" t="s">
        <v>231</v>
      </c>
      <c r="F7" s="701"/>
      <c r="G7" s="702"/>
    </row>
    <row r="8" spans="1:8" ht="45" customHeight="1">
      <c r="A8" s="653"/>
      <c r="B8" s="27"/>
      <c r="C8" s="28"/>
      <c r="D8" s="28"/>
      <c r="E8" s="87" t="s">
        <v>85</v>
      </c>
      <c r="F8" s="88"/>
      <c r="G8" s="51"/>
    </row>
    <row r="9" spans="1:8" ht="20.100000000000001" customHeight="1">
      <c r="A9" s="653"/>
      <c r="B9" s="33"/>
      <c r="C9" s="34"/>
      <c r="D9" s="34"/>
      <c r="E9" s="653"/>
    </row>
    <row r="10" spans="1:8" ht="19.5" customHeight="1">
      <c r="A10" s="653"/>
      <c r="B10" s="33"/>
      <c r="C10" s="34"/>
      <c r="D10" s="34"/>
      <c r="E10" s="653"/>
    </row>
    <row r="11" spans="1:8" ht="19.5" customHeight="1">
      <c r="A11" s="653"/>
      <c r="B11" s="33"/>
      <c r="C11" s="34"/>
      <c r="D11" s="34"/>
      <c r="E11" s="653"/>
    </row>
    <row r="12" spans="1:8" ht="19.5" customHeight="1">
      <c r="A12" s="653"/>
      <c r="B12" s="33"/>
      <c r="C12" s="34"/>
      <c r="D12" s="34"/>
      <c r="E12" s="653"/>
    </row>
    <row r="13" spans="1:8" ht="19.5" customHeight="1">
      <c r="A13" s="653"/>
      <c r="B13" s="33"/>
      <c r="C13" s="34"/>
      <c r="D13" s="34"/>
      <c r="E13" s="653"/>
    </row>
    <row r="14" spans="1:8" ht="19.5" customHeight="1">
      <c r="A14" s="653"/>
      <c r="B14" s="33"/>
      <c r="C14" s="34"/>
      <c r="D14" s="34"/>
      <c r="E14" s="653"/>
    </row>
    <row r="15" spans="1:8" ht="19.5" customHeight="1">
      <c r="A15" s="653"/>
      <c r="B15" s="33"/>
      <c r="C15" s="34"/>
      <c r="D15" s="34"/>
      <c r="E15" s="653"/>
    </row>
    <row r="16" spans="1:8" ht="19.5" customHeight="1">
      <c r="A16" s="653"/>
      <c r="B16" s="33"/>
      <c r="C16" s="34"/>
      <c r="D16" s="34"/>
      <c r="E16" s="653"/>
    </row>
    <row r="17" spans="1:7" ht="19.5" customHeight="1">
      <c r="A17" s="653"/>
      <c r="B17" s="33"/>
      <c r="C17" s="34"/>
      <c r="D17" s="34"/>
      <c r="E17" s="653"/>
    </row>
    <row r="18" spans="1:7" ht="19.5" customHeight="1">
      <c r="A18" s="653"/>
      <c r="B18" s="33"/>
      <c r="C18" s="34"/>
      <c r="D18" s="34"/>
      <c r="E18" s="653"/>
    </row>
    <row r="19" spans="1:7" ht="19.5" customHeight="1">
      <c r="A19" s="653"/>
      <c r="B19" s="33"/>
      <c r="C19" s="34"/>
      <c r="D19" s="34"/>
      <c r="E19" s="653"/>
    </row>
    <row r="20" spans="1:7" ht="19.5" customHeight="1">
      <c r="A20" s="653"/>
      <c r="B20" s="33"/>
      <c r="C20" s="34"/>
      <c r="D20" s="34"/>
      <c r="E20" s="653"/>
    </row>
    <row r="21" spans="1:7" ht="19.5" customHeight="1">
      <c r="A21" s="653"/>
      <c r="B21" s="33"/>
      <c r="C21" s="34"/>
      <c r="D21" s="34"/>
      <c r="E21" s="653"/>
    </row>
    <row r="22" spans="1:7" ht="19.5" customHeight="1">
      <c r="A22" s="653"/>
      <c r="B22" s="33"/>
      <c r="C22" s="34"/>
      <c r="D22" s="34"/>
      <c r="E22" s="653"/>
    </row>
    <row r="23" spans="1:7" ht="19.5" customHeight="1">
      <c r="A23" s="653"/>
      <c r="B23" s="33"/>
      <c r="C23" s="34"/>
      <c r="D23" s="34"/>
      <c r="E23" s="653"/>
    </row>
    <row r="24" spans="1:7" ht="19.5" customHeight="1">
      <c r="A24" s="653"/>
      <c r="B24" s="33"/>
      <c r="C24" s="34"/>
      <c r="D24" s="34"/>
      <c r="E24" s="653"/>
    </row>
    <row r="25" spans="1:7" ht="19.5" customHeight="1">
      <c r="A25" s="653"/>
      <c r="B25" s="33"/>
      <c r="C25" s="34"/>
      <c r="D25" s="34"/>
      <c r="E25" s="653"/>
    </row>
    <row r="26" spans="1:7" ht="19.5" customHeight="1">
      <c r="A26" s="653"/>
      <c r="B26" s="33"/>
      <c r="C26" s="34"/>
      <c r="D26" s="34"/>
      <c r="E26" s="653"/>
    </row>
    <row r="27" spans="1:7" ht="19.5" customHeight="1">
      <c r="A27" s="653"/>
      <c r="B27" s="33"/>
      <c r="C27" s="34"/>
      <c r="D27" s="34"/>
      <c r="E27" s="653"/>
    </row>
    <row r="28" spans="1:7" ht="19.5" customHeight="1">
      <c r="A28" s="675"/>
      <c r="B28" s="33"/>
      <c r="C28" s="34"/>
      <c r="D28" s="34"/>
      <c r="E28" s="675"/>
    </row>
    <row r="29" spans="1:7" ht="19.5" customHeight="1">
      <c r="A29" s="675"/>
      <c r="B29" s="33"/>
      <c r="C29" s="34"/>
      <c r="D29" s="34"/>
      <c r="E29" s="675"/>
    </row>
    <row r="30" spans="1:7" ht="19.5" customHeight="1">
      <c r="A30" s="675"/>
      <c r="B30" s="33"/>
      <c r="C30" s="34"/>
      <c r="D30" s="34"/>
      <c r="E30" s="675"/>
    </row>
    <row r="31" spans="1:7" ht="19.5" customHeight="1">
      <c r="A31" s="675"/>
      <c r="B31" s="33"/>
      <c r="C31" s="34"/>
      <c r="D31" s="34"/>
      <c r="E31" s="675"/>
    </row>
    <row r="32" spans="1:7" s="15" customFormat="1" ht="54.95" customHeight="1">
      <c r="A32" s="704" t="s">
        <v>4465</v>
      </c>
      <c r="B32" s="691"/>
      <c r="C32" s="705"/>
      <c r="D32" s="705"/>
      <c r="E32" s="705"/>
      <c r="F32" s="705"/>
      <c r="G32" s="705"/>
    </row>
    <row r="33" spans="1:8" s="10" customFormat="1" ht="24.95" customHeight="1">
      <c r="A33" s="731" t="s">
        <v>5083</v>
      </c>
      <c r="B33" s="731"/>
      <c r="C33" s="731"/>
      <c r="D33" s="731"/>
      <c r="E33" s="731"/>
      <c r="F33" s="731"/>
      <c r="G33" s="731"/>
    </row>
    <row r="34" spans="1:8" s="10" customFormat="1" ht="35.1" customHeight="1">
      <c r="A34" s="732" t="s">
        <v>5344</v>
      </c>
      <c r="B34" s="732"/>
      <c r="C34" s="732"/>
      <c r="D34" s="732"/>
      <c r="E34" s="732"/>
      <c r="F34" s="732"/>
      <c r="G34" s="732"/>
    </row>
    <row r="35" spans="1:8" ht="18" customHeight="1">
      <c r="A35" s="6"/>
      <c r="B35" s="6"/>
      <c r="C35" s="6"/>
      <c r="D35" s="6"/>
      <c r="E35" s="6"/>
      <c r="F35" s="23"/>
      <c r="G35" s="202" t="s">
        <v>5348</v>
      </c>
      <c r="H35" s="88" t="s">
        <v>5345</v>
      </c>
    </row>
    <row r="36" spans="1:8" s="8" customFormat="1" ht="45" customHeight="1">
      <c r="A36" s="195" t="s">
        <v>20</v>
      </c>
      <c r="B36" s="494" t="s">
        <v>5</v>
      </c>
      <c r="C36" s="694" t="s">
        <v>23</v>
      </c>
      <c r="D36" s="695"/>
      <c r="E36" s="195" t="s">
        <v>24</v>
      </c>
      <c r="F36" s="195" t="s">
        <v>25</v>
      </c>
      <c r="G36" s="195" t="s">
        <v>26</v>
      </c>
      <c r="H36" s="195"/>
    </row>
    <row r="37" spans="1:8" s="10" customFormat="1" ht="45" customHeight="1">
      <c r="A37" s="43">
        <v>1</v>
      </c>
      <c r="B37" s="49" t="s">
        <v>5291</v>
      </c>
      <c r="C37" s="231" t="s">
        <v>5292</v>
      </c>
      <c r="D37" s="232" t="s">
        <v>99</v>
      </c>
      <c r="E37" s="41" t="s">
        <v>2564</v>
      </c>
      <c r="F37" s="66" t="s">
        <v>4049</v>
      </c>
      <c r="G37" s="52" t="s">
        <v>1578</v>
      </c>
      <c r="H37" s="36" t="s">
        <v>260</v>
      </c>
    </row>
    <row r="38" spans="1:8" s="10" customFormat="1" ht="45" customHeight="1">
      <c r="A38" s="43">
        <v>2</v>
      </c>
      <c r="B38" s="49" t="s">
        <v>5084</v>
      </c>
      <c r="C38" s="82" t="s">
        <v>5085</v>
      </c>
      <c r="D38" s="83" t="s">
        <v>2042</v>
      </c>
      <c r="E38" s="41" t="s">
        <v>1577</v>
      </c>
      <c r="F38" s="66" t="s">
        <v>5088</v>
      </c>
      <c r="G38" s="52" t="s">
        <v>3166</v>
      </c>
      <c r="H38" s="36" t="s">
        <v>260</v>
      </c>
    </row>
    <row r="39" spans="1:8" s="10" customFormat="1" ht="45" customHeight="1">
      <c r="A39" s="43">
        <v>3</v>
      </c>
      <c r="B39" s="49" t="s">
        <v>5086</v>
      </c>
      <c r="C39" s="82" t="s">
        <v>5087</v>
      </c>
      <c r="D39" s="83" t="s">
        <v>99</v>
      </c>
      <c r="E39" s="41" t="s">
        <v>1577</v>
      </c>
      <c r="F39" s="66" t="s">
        <v>3667</v>
      </c>
      <c r="G39" s="546" t="s">
        <v>5089</v>
      </c>
      <c r="H39" s="36" t="s">
        <v>260</v>
      </c>
    </row>
    <row r="40" spans="1:8" s="10" customFormat="1" ht="45" customHeight="1">
      <c r="A40" s="699" t="s">
        <v>28</v>
      </c>
      <c r="B40" s="700"/>
      <c r="C40" s="700"/>
      <c r="D40" s="182">
        <f>A39</f>
        <v>3</v>
      </c>
      <c r="E40" s="496" t="s">
        <v>231</v>
      </c>
      <c r="F40" s="701"/>
      <c r="G40" s="702"/>
    </row>
    <row r="41" spans="1:8" ht="45" customHeight="1">
      <c r="A41" s="493"/>
      <c r="B41" s="27"/>
      <c r="C41" s="28"/>
      <c r="D41" s="28"/>
      <c r="E41" s="87" t="s">
        <v>85</v>
      </c>
      <c r="F41" s="88"/>
      <c r="G41" s="51"/>
    </row>
    <row r="42" spans="1:8" ht="20.100000000000001" customHeight="1">
      <c r="A42" s="493"/>
      <c r="B42" s="33"/>
      <c r="C42" s="34"/>
      <c r="D42" s="34"/>
      <c r="E42" s="493"/>
    </row>
    <row r="43" spans="1:8" ht="19.5" customHeight="1">
      <c r="A43" s="493"/>
      <c r="B43" s="33"/>
      <c r="C43" s="34"/>
      <c r="D43" s="34"/>
      <c r="E43" s="493"/>
    </row>
    <row r="44" spans="1:8" ht="19.5" customHeight="1">
      <c r="A44" s="493"/>
      <c r="B44" s="33"/>
      <c r="C44" s="34"/>
      <c r="D44" s="34"/>
      <c r="E44" s="493"/>
    </row>
    <row r="45" spans="1:8" ht="19.5" customHeight="1">
      <c r="A45" s="493"/>
      <c r="B45" s="33"/>
      <c r="C45" s="34"/>
      <c r="D45" s="34"/>
      <c r="E45" s="493"/>
    </row>
    <row r="46" spans="1:8" ht="19.5" customHeight="1">
      <c r="A46" s="493"/>
      <c r="B46" s="33"/>
      <c r="C46" s="34"/>
      <c r="D46" s="34"/>
      <c r="E46" s="493"/>
    </row>
    <row r="47" spans="1:8" ht="19.5" customHeight="1">
      <c r="A47" s="520"/>
      <c r="B47" s="33"/>
      <c r="C47" s="34"/>
      <c r="D47" s="34"/>
      <c r="E47" s="520"/>
    </row>
    <row r="48" spans="1:8" ht="19.5" customHeight="1">
      <c r="A48" s="520"/>
      <c r="B48" s="33"/>
      <c r="C48" s="34"/>
      <c r="D48" s="34"/>
      <c r="E48" s="520"/>
    </row>
    <row r="49" spans="1:8" ht="19.5" customHeight="1">
      <c r="A49" s="520"/>
      <c r="B49" s="33"/>
      <c r="C49" s="34"/>
      <c r="D49" s="34"/>
      <c r="E49" s="520"/>
    </row>
    <row r="50" spans="1:8" ht="19.5" customHeight="1">
      <c r="A50" s="520"/>
      <c r="B50" s="33"/>
      <c r="C50" s="34"/>
      <c r="D50" s="34"/>
      <c r="E50" s="520"/>
    </row>
    <row r="51" spans="1:8" ht="19.5" customHeight="1">
      <c r="A51" s="520"/>
      <c r="B51" s="33"/>
      <c r="C51" s="34"/>
      <c r="D51" s="34"/>
      <c r="E51" s="520"/>
    </row>
    <row r="52" spans="1:8" ht="19.5" customHeight="1">
      <c r="A52" s="520"/>
      <c r="B52" s="33"/>
      <c r="C52" s="34"/>
      <c r="D52" s="34"/>
      <c r="E52" s="520"/>
    </row>
    <row r="53" spans="1:8" ht="19.5" customHeight="1">
      <c r="A53" s="545"/>
      <c r="B53" s="33"/>
      <c r="C53" s="34"/>
      <c r="D53" s="34"/>
      <c r="E53" s="545"/>
    </row>
    <row r="54" spans="1:8" ht="19.5" customHeight="1">
      <c r="A54" s="545"/>
      <c r="B54" s="33"/>
      <c r="C54" s="34"/>
      <c r="D54" s="34"/>
      <c r="E54" s="545"/>
    </row>
    <row r="55" spans="1:8" ht="19.5" customHeight="1">
      <c r="A55" s="545"/>
      <c r="B55" s="33"/>
      <c r="C55" s="34"/>
      <c r="D55" s="34"/>
      <c r="E55" s="545"/>
    </row>
    <row r="56" spans="1:8" ht="19.5" customHeight="1">
      <c r="A56" s="545"/>
      <c r="B56" s="33"/>
      <c r="C56" s="34"/>
      <c r="D56" s="34"/>
      <c r="E56" s="545"/>
    </row>
    <row r="57" spans="1:8" ht="19.5" customHeight="1">
      <c r="A57" s="545"/>
      <c r="B57" s="33"/>
      <c r="C57" s="34"/>
      <c r="D57" s="34"/>
      <c r="E57" s="545"/>
    </row>
    <row r="58" spans="1:8" ht="19.5" customHeight="1">
      <c r="A58" s="545"/>
      <c r="B58" s="33"/>
      <c r="C58" s="34"/>
      <c r="D58" s="34"/>
      <c r="E58" s="545"/>
    </row>
    <row r="59" spans="1:8" ht="19.5" customHeight="1">
      <c r="A59" s="545"/>
      <c r="B59" s="33"/>
      <c r="C59" s="34"/>
      <c r="D59" s="34"/>
      <c r="E59" s="545"/>
    </row>
    <row r="60" spans="1:8" ht="19.5" customHeight="1">
      <c r="A60" s="545"/>
      <c r="B60" s="33"/>
      <c r="C60" s="34"/>
      <c r="D60" s="34"/>
      <c r="E60" s="545"/>
    </row>
    <row r="61" spans="1:8" s="10" customFormat="1" ht="35.1" customHeight="1">
      <c r="A61" s="732" t="s">
        <v>4512</v>
      </c>
      <c r="B61" s="732"/>
      <c r="C61" s="732"/>
      <c r="D61" s="732"/>
      <c r="E61" s="732"/>
      <c r="F61" s="732"/>
      <c r="G61" s="732"/>
    </row>
    <row r="62" spans="1:8" ht="18" customHeight="1">
      <c r="A62" s="6"/>
      <c r="B62" s="6"/>
      <c r="C62" s="6"/>
      <c r="D62" s="6"/>
      <c r="E62" s="6"/>
      <c r="F62" s="23"/>
      <c r="G62" s="202" t="s">
        <v>4517</v>
      </c>
      <c r="H62" s="196"/>
    </row>
    <row r="63" spans="1:8" s="8" customFormat="1" ht="24.95" customHeight="1">
      <c r="A63" s="195" t="s">
        <v>20</v>
      </c>
      <c r="B63" s="519" t="s">
        <v>5</v>
      </c>
      <c r="C63" s="694" t="s">
        <v>23</v>
      </c>
      <c r="D63" s="695"/>
      <c r="E63" s="195" t="s">
        <v>24</v>
      </c>
      <c r="F63" s="195" t="s">
        <v>25</v>
      </c>
      <c r="G63" s="195" t="s">
        <v>26</v>
      </c>
    </row>
    <row r="64" spans="1:8" s="10" customFormat="1" ht="24.95" customHeight="1">
      <c r="A64" s="43">
        <v>1</v>
      </c>
      <c r="B64" s="49" t="s">
        <v>3995</v>
      </c>
      <c r="C64" s="208" t="s">
        <v>3996</v>
      </c>
      <c r="D64" s="209" t="s">
        <v>393</v>
      </c>
      <c r="E64" s="41" t="s">
        <v>2575</v>
      </c>
      <c r="F64" s="66" t="s">
        <v>2873</v>
      </c>
      <c r="G64" s="52" t="s">
        <v>3997</v>
      </c>
      <c r="H64" s="36" t="s">
        <v>260</v>
      </c>
    </row>
    <row r="65" spans="1:8" s="10" customFormat="1" ht="24.95" customHeight="1">
      <c r="A65" s="699" t="s">
        <v>28</v>
      </c>
      <c r="B65" s="700"/>
      <c r="C65" s="700"/>
      <c r="D65" s="182">
        <f>A64</f>
        <v>1</v>
      </c>
      <c r="E65" s="521" t="s">
        <v>231</v>
      </c>
      <c r="F65" s="701"/>
      <c r="G65" s="702"/>
    </row>
    <row r="66" spans="1:8" ht="24.95" customHeight="1">
      <c r="A66" s="520"/>
      <c r="B66" s="27"/>
      <c r="C66" s="28"/>
      <c r="D66" s="28"/>
      <c r="E66" s="87" t="s">
        <v>85</v>
      </c>
      <c r="F66" s="88"/>
      <c r="G66" s="51"/>
    </row>
    <row r="67" spans="1:8" ht="19.5" customHeight="1">
      <c r="A67" s="493"/>
      <c r="B67" s="33"/>
      <c r="C67" s="34"/>
      <c r="D67" s="34"/>
      <c r="E67" s="493"/>
    </row>
    <row r="68" spans="1:8" s="15" customFormat="1" ht="54.95" customHeight="1">
      <c r="A68" s="704" t="s">
        <v>2654</v>
      </c>
      <c r="B68" s="691"/>
      <c r="C68" s="705"/>
      <c r="D68" s="705"/>
      <c r="E68" s="705"/>
      <c r="F68" s="705"/>
      <c r="G68" s="705"/>
    </row>
    <row r="69" spans="1:8" s="10" customFormat="1" ht="24.95" customHeight="1">
      <c r="A69" s="731" t="s">
        <v>2655</v>
      </c>
      <c r="B69" s="731"/>
      <c r="C69" s="731"/>
      <c r="D69" s="731"/>
      <c r="E69" s="731"/>
      <c r="F69" s="731"/>
      <c r="G69" s="731"/>
    </row>
    <row r="70" spans="1:8" s="10" customFormat="1" ht="35.1" customHeight="1">
      <c r="A70" s="732" t="s">
        <v>2732</v>
      </c>
      <c r="B70" s="732"/>
      <c r="C70" s="732"/>
      <c r="D70" s="732"/>
      <c r="E70" s="732"/>
      <c r="F70" s="732"/>
      <c r="G70" s="732"/>
    </row>
    <row r="71" spans="1:8" ht="18" customHeight="1">
      <c r="A71" s="6"/>
      <c r="B71" s="6"/>
      <c r="C71" s="6"/>
      <c r="D71" s="6"/>
      <c r="E71" s="6"/>
      <c r="F71" s="23"/>
      <c r="G71" s="202" t="s">
        <v>2878</v>
      </c>
      <c r="H71" s="196" t="s">
        <v>2733</v>
      </c>
    </row>
    <row r="72" spans="1:8" s="8" customFormat="1" ht="24.95" customHeight="1">
      <c r="A72" s="195" t="s">
        <v>20</v>
      </c>
      <c r="B72" s="466" t="s">
        <v>5</v>
      </c>
      <c r="C72" s="694" t="s">
        <v>23</v>
      </c>
      <c r="D72" s="695"/>
      <c r="E72" s="195" t="s">
        <v>24</v>
      </c>
      <c r="F72" s="195" t="s">
        <v>25</v>
      </c>
      <c r="G72" s="195" t="s">
        <v>26</v>
      </c>
    </row>
    <row r="73" spans="1:8" s="10" customFormat="1" ht="20.100000000000001" customHeight="1">
      <c r="A73" s="43">
        <v>1</v>
      </c>
      <c r="B73" s="86" t="s">
        <v>2656</v>
      </c>
      <c r="C73" s="231" t="s">
        <v>2657</v>
      </c>
      <c r="D73" s="232" t="s">
        <v>11</v>
      </c>
      <c r="E73" s="41" t="s">
        <v>2689</v>
      </c>
      <c r="F73" s="66" t="s">
        <v>2574</v>
      </c>
      <c r="G73" s="52"/>
      <c r="H73" s="36" t="s">
        <v>260</v>
      </c>
    </row>
    <row r="74" spans="1:8" s="10" customFormat="1" ht="20.100000000000001" customHeight="1">
      <c r="A74" s="43">
        <v>2</v>
      </c>
      <c r="B74" s="86" t="s">
        <v>2658</v>
      </c>
      <c r="C74" s="231" t="s">
        <v>2659</v>
      </c>
      <c r="D74" s="232" t="s">
        <v>11</v>
      </c>
      <c r="E74" s="41" t="s">
        <v>2689</v>
      </c>
      <c r="F74" s="66" t="s">
        <v>2574</v>
      </c>
      <c r="G74" s="102"/>
      <c r="H74" s="36" t="s">
        <v>260</v>
      </c>
    </row>
    <row r="75" spans="1:8" s="10" customFormat="1" ht="20.100000000000001" customHeight="1">
      <c r="A75" s="43">
        <v>3</v>
      </c>
      <c r="B75" s="86" t="s">
        <v>2660</v>
      </c>
      <c r="C75" s="231" t="s">
        <v>2661</v>
      </c>
      <c r="D75" s="232" t="s">
        <v>2662</v>
      </c>
      <c r="E75" s="41" t="s">
        <v>2689</v>
      </c>
      <c r="F75" s="66" t="s">
        <v>2574</v>
      </c>
      <c r="G75" s="102"/>
      <c r="H75" s="36" t="s">
        <v>260</v>
      </c>
    </row>
    <row r="76" spans="1:8" s="10" customFormat="1" ht="20.100000000000001" customHeight="1">
      <c r="A76" s="43">
        <v>4</v>
      </c>
      <c r="B76" s="86" t="s">
        <v>2663</v>
      </c>
      <c r="C76" s="231" t="s">
        <v>2664</v>
      </c>
      <c r="D76" s="232" t="s">
        <v>1513</v>
      </c>
      <c r="E76" s="41" t="s">
        <v>2689</v>
      </c>
      <c r="F76" s="66" t="s">
        <v>2574</v>
      </c>
      <c r="G76" s="102"/>
      <c r="H76" s="36" t="s">
        <v>260</v>
      </c>
    </row>
    <row r="77" spans="1:8" s="10" customFormat="1" ht="20.100000000000001" customHeight="1">
      <c r="A77" s="43">
        <v>5</v>
      </c>
      <c r="B77" s="86" t="s">
        <v>2665</v>
      </c>
      <c r="C77" s="231" t="s">
        <v>2666</v>
      </c>
      <c r="D77" s="232" t="s">
        <v>53</v>
      </c>
      <c r="E77" s="41" t="s">
        <v>2689</v>
      </c>
      <c r="F77" s="66" t="s">
        <v>2574</v>
      </c>
      <c r="G77" s="102"/>
      <c r="H77" s="36" t="s">
        <v>260</v>
      </c>
    </row>
    <row r="78" spans="1:8" s="10" customFormat="1" ht="20.100000000000001" customHeight="1">
      <c r="A78" s="43">
        <v>6</v>
      </c>
      <c r="B78" s="86" t="s">
        <v>2667</v>
      </c>
      <c r="C78" s="231" t="s">
        <v>2668</v>
      </c>
      <c r="D78" s="232" t="s">
        <v>925</v>
      </c>
      <c r="E78" s="41" t="s">
        <v>2689</v>
      </c>
      <c r="F78" s="66" t="s">
        <v>2574</v>
      </c>
      <c r="G78" s="102"/>
      <c r="H78" s="36" t="s">
        <v>260</v>
      </c>
    </row>
    <row r="79" spans="1:8" s="10" customFormat="1" ht="20.100000000000001" customHeight="1">
      <c r="A79" s="43">
        <v>7</v>
      </c>
      <c r="B79" s="86" t="s">
        <v>2669</v>
      </c>
      <c r="C79" s="231" t="s">
        <v>2670</v>
      </c>
      <c r="D79" s="232" t="s">
        <v>179</v>
      </c>
      <c r="E79" s="41" t="s">
        <v>2689</v>
      </c>
      <c r="F79" s="66" t="s">
        <v>2574</v>
      </c>
      <c r="G79" s="573" t="s">
        <v>5225</v>
      </c>
      <c r="H79" s="36" t="s">
        <v>260</v>
      </c>
    </row>
    <row r="80" spans="1:8" s="10" customFormat="1" ht="20.100000000000001" customHeight="1">
      <c r="A80" s="43">
        <v>8</v>
      </c>
      <c r="B80" s="86" t="s">
        <v>2671</v>
      </c>
      <c r="C80" s="231" t="s">
        <v>2672</v>
      </c>
      <c r="D80" s="232" t="s">
        <v>48</v>
      </c>
      <c r="E80" s="41" t="s">
        <v>2689</v>
      </c>
      <c r="F80" s="66" t="s">
        <v>2574</v>
      </c>
      <c r="G80" s="52"/>
      <c r="H80" s="36" t="s">
        <v>260</v>
      </c>
    </row>
    <row r="81" spans="1:8" s="10" customFormat="1" ht="20.100000000000001" customHeight="1">
      <c r="A81" s="43">
        <v>9</v>
      </c>
      <c r="B81" s="86" t="s">
        <v>2673</v>
      </c>
      <c r="C81" s="231" t="s">
        <v>2674</v>
      </c>
      <c r="D81" s="232" t="s">
        <v>2042</v>
      </c>
      <c r="E81" s="41" t="s">
        <v>2689</v>
      </c>
      <c r="F81" s="66" t="s">
        <v>2574</v>
      </c>
      <c r="G81" s="52"/>
      <c r="H81" s="36" t="s">
        <v>260</v>
      </c>
    </row>
    <row r="82" spans="1:8" s="10" customFormat="1" ht="20.100000000000001" customHeight="1">
      <c r="A82" s="43">
        <v>10</v>
      </c>
      <c r="B82" s="86" t="s">
        <v>2675</v>
      </c>
      <c r="C82" s="231" t="s">
        <v>2676</v>
      </c>
      <c r="D82" s="232" t="s">
        <v>1699</v>
      </c>
      <c r="E82" s="41" t="s">
        <v>2689</v>
      </c>
      <c r="F82" s="66" t="s">
        <v>2574</v>
      </c>
      <c r="G82" s="52"/>
      <c r="H82" s="36" t="s">
        <v>260</v>
      </c>
    </row>
    <row r="83" spans="1:8" s="10" customFormat="1" ht="20.100000000000001" customHeight="1">
      <c r="A83" s="43">
        <v>11</v>
      </c>
      <c r="B83" s="86" t="s">
        <v>2677</v>
      </c>
      <c r="C83" s="231" t="s">
        <v>2678</v>
      </c>
      <c r="D83" s="232" t="s">
        <v>2679</v>
      </c>
      <c r="E83" s="41" t="s">
        <v>2689</v>
      </c>
      <c r="F83" s="66" t="s">
        <v>2574</v>
      </c>
      <c r="G83" s="573" t="s">
        <v>5225</v>
      </c>
      <c r="H83" s="36" t="s">
        <v>260</v>
      </c>
    </row>
    <row r="84" spans="1:8" s="10" customFormat="1" ht="20.100000000000001" customHeight="1">
      <c r="A84" s="43">
        <v>12</v>
      </c>
      <c r="B84" s="86" t="s">
        <v>2680</v>
      </c>
      <c r="C84" s="231" t="s">
        <v>2681</v>
      </c>
      <c r="D84" s="232" t="s">
        <v>194</v>
      </c>
      <c r="E84" s="41" t="s">
        <v>2689</v>
      </c>
      <c r="F84" s="66" t="s">
        <v>2574</v>
      </c>
      <c r="G84" s="102"/>
      <c r="H84" s="36" t="s">
        <v>260</v>
      </c>
    </row>
    <row r="85" spans="1:8" s="10" customFormat="1" ht="20.100000000000001" customHeight="1">
      <c r="A85" s="43">
        <v>13</v>
      </c>
      <c r="B85" s="86" t="s">
        <v>2682</v>
      </c>
      <c r="C85" s="231" t="s">
        <v>176</v>
      </c>
      <c r="D85" s="232" t="s">
        <v>194</v>
      </c>
      <c r="E85" s="41" t="s">
        <v>2689</v>
      </c>
      <c r="F85" s="66" t="s">
        <v>2574</v>
      </c>
      <c r="G85" s="573" t="s">
        <v>5225</v>
      </c>
      <c r="H85" s="36" t="s">
        <v>260</v>
      </c>
    </row>
    <row r="86" spans="1:8" s="10" customFormat="1" ht="20.100000000000001" customHeight="1">
      <c r="A86" s="43">
        <v>14</v>
      </c>
      <c r="B86" s="86" t="s">
        <v>2683</v>
      </c>
      <c r="C86" s="231" t="s">
        <v>167</v>
      </c>
      <c r="D86" s="232" t="s">
        <v>2684</v>
      </c>
      <c r="E86" s="41" t="s">
        <v>2689</v>
      </c>
      <c r="F86" s="66" t="s">
        <v>2574</v>
      </c>
      <c r="G86" s="573" t="s">
        <v>5225</v>
      </c>
      <c r="H86" s="36" t="s">
        <v>260</v>
      </c>
    </row>
    <row r="87" spans="1:8" s="10" customFormat="1" ht="20.100000000000001" customHeight="1">
      <c r="A87" s="43">
        <v>15</v>
      </c>
      <c r="B87" s="86" t="s">
        <v>2685</v>
      </c>
      <c r="C87" s="231" t="s">
        <v>2686</v>
      </c>
      <c r="D87" s="232" t="s">
        <v>100</v>
      </c>
      <c r="E87" s="41" t="s">
        <v>2689</v>
      </c>
      <c r="F87" s="66" t="s">
        <v>2574</v>
      </c>
      <c r="G87" s="52"/>
      <c r="H87" s="36" t="s">
        <v>260</v>
      </c>
    </row>
    <row r="88" spans="1:8" s="10" customFormat="1" ht="20.100000000000001" customHeight="1">
      <c r="A88" s="43">
        <v>16</v>
      </c>
      <c r="B88" s="86" t="s">
        <v>2687</v>
      </c>
      <c r="C88" s="231" t="s">
        <v>2688</v>
      </c>
      <c r="D88" s="232" t="s">
        <v>136</v>
      </c>
      <c r="E88" s="41" t="s">
        <v>2689</v>
      </c>
      <c r="F88" s="66" t="s">
        <v>2574</v>
      </c>
      <c r="G88" s="52"/>
      <c r="H88" s="36" t="s">
        <v>260</v>
      </c>
    </row>
    <row r="89" spans="1:8" s="10" customFormat="1" ht="24.95" customHeight="1">
      <c r="A89" s="699" t="s">
        <v>28</v>
      </c>
      <c r="B89" s="700"/>
      <c r="C89" s="700"/>
      <c r="D89" s="182">
        <f>A88</f>
        <v>16</v>
      </c>
      <c r="E89" s="469" t="s">
        <v>231</v>
      </c>
      <c r="F89" s="701"/>
      <c r="G89" s="702"/>
    </row>
    <row r="90" spans="1:8" ht="24.95" customHeight="1">
      <c r="A90" s="468"/>
      <c r="B90" s="27"/>
      <c r="C90" s="28"/>
      <c r="D90" s="28"/>
      <c r="E90" s="87" t="s">
        <v>85</v>
      </c>
      <c r="F90" s="88"/>
      <c r="G90" s="51"/>
    </row>
    <row r="91" spans="1:8" ht="20.100000000000001" customHeight="1">
      <c r="A91" s="468"/>
      <c r="B91" s="33"/>
      <c r="C91" s="34"/>
      <c r="D91" s="34"/>
      <c r="E91" s="468"/>
    </row>
    <row r="92" spans="1:8" ht="19.5" customHeight="1">
      <c r="A92" s="468"/>
      <c r="B92" s="33"/>
      <c r="C92" s="34"/>
      <c r="D92" s="34"/>
      <c r="E92" s="468"/>
    </row>
    <row r="93" spans="1:8" ht="19.5" customHeight="1">
      <c r="A93" s="468"/>
      <c r="B93" s="33"/>
      <c r="C93" s="34"/>
      <c r="D93" s="34"/>
      <c r="E93" s="468"/>
    </row>
    <row r="94" spans="1:8" s="15" customFormat="1" ht="54.95" customHeight="1">
      <c r="A94" s="704" t="s">
        <v>2557</v>
      </c>
      <c r="B94" s="691"/>
      <c r="C94" s="705"/>
      <c r="D94" s="705"/>
      <c r="E94" s="705"/>
      <c r="F94" s="705"/>
      <c r="G94" s="705"/>
    </row>
    <row r="95" spans="1:8" s="10" customFormat="1" ht="24.95" customHeight="1">
      <c r="A95" s="731" t="s">
        <v>1561</v>
      </c>
      <c r="B95" s="731"/>
      <c r="C95" s="731"/>
      <c r="D95" s="731"/>
      <c r="E95" s="731"/>
      <c r="F95" s="731"/>
      <c r="G95" s="731"/>
    </row>
    <row r="96" spans="1:8" s="10" customFormat="1" ht="35.1" customHeight="1">
      <c r="A96" s="745" t="s">
        <v>2607</v>
      </c>
      <c r="B96" s="745"/>
      <c r="C96" s="745"/>
      <c r="D96" s="745"/>
      <c r="E96" s="745"/>
      <c r="F96" s="745"/>
      <c r="G96" s="745"/>
    </row>
    <row r="97" spans="1:8" ht="18" customHeight="1">
      <c r="A97" s="6"/>
      <c r="B97" s="6"/>
      <c r="C97" s="6"/>
      <c r="D97" s="6"/>
      <c r="E97" s="6"/>
      <c r="F97" s="23"/>
      <c r="G97" s="181" t="s">
        <v>1583</v>
      </c>
      <c r="H97" s="196" t="s">
        <v>2608</v>
      </c>
    </row>
    <row r="98" spans="1:8" s="8" customFormat="1" ht="24.95" customHeight="1">
      <c r="A98" s="195" t="s">
        <v>20</v>
      </c>
      <c r="B98" s="450" t="s">
        <v>5</v>
      </c>
      <c r="C98" s="694" t="s">
        <v>23</v>
      </c>
      <c r="D98" s="695"/>
      <c r="E98" s="195" t="s">
        <v>24</v>
      </c>
      <c r="F98" s="195" t="s">
        <v>25</v>
      </c>
      <c r="G98" s="195" t="s">
        <v>26</v>
      </c>
    </row>
    <row r="99" spans="1:8" s="10" customFormat="1" ht="24.95" customHeight="1">
      <c r="A99" s="43">
        <v>1</v>
      </c>
      <c r="B99" s="49" t="s">
        <v>2558</v>
      </c>
      <c r="C99" s="231" t="s">
        <v>454</v>
      </c>
      <c r="D99" s="232" t="s">
        <v>48</v>
      </c>
      <c r="E99" s="41" t="s">
        <v>2564</v>
      </c>
      <c r="F99" s="435" t="s">
        <v>2565</v>
      </c>
      <c r="G99" s="52" t="s">
        <v>1578</v>
      </c>
      <c r="H99" s="36" t="s">
        <v>260</v>
      </c>
    </row>
    <row r="100" spans="1:8" s="10" customFormat="1" ht="24.95" customHeight="1">
      <c r="A100" s="43">
        <v>2</v>
      </c>
      <c r="B100" s="49" t="s">
        <v>2559</v>
      </c>
      <c r="C100" s="231" t="s">
        <v>2560</v>
      </c>
      <c r="D100" s="232" t="s">
        <v>48</v>
      </c>
      <c r="E100" s="41" t="s">
        <v>2564</v>
      </c>
      <c r="F100" s="435" t="s">
        <v>2565</v>
      </c>
      <c r="G100" s="102" t="s">
        <v>1</v>
      </c>
      <c r="H100" s="36" t="s">
        <v>260</v>
      </c>
    </row>
    <row r="101" spans="1:8" s="10" customFormat="1" ht="24.95" customHeight="1">
      <c r="A101" s="43">
        <v>3</v>
      </c>
      <c r="B101" s="49" t="s">
        <v>2561</v>
      </c>
      <c r="C101" s="231" t="s">
        <v>2562</v>
      </c>
      <c r="D101" s="232" t="s">
        <v>135</v>
      </c>
      <c r="E101" s="41" t="s">
        <v>2564</v>
      </c>
      <c r="F101" s="435" t="s">
        <v>2565</v>
      </c>
      <c r="G101" s="102" t="s">
        <v>1</v>
      </c>
      <c r="H101" s="36" t="s">
        <v>260</v>
      </c>
    </row>
    <row r="102" spans="1:8" s="10" customFormat="1" ht="24.95" customHeight="1">
      <c r="A102" s="43">
        <v>4</v>
      </c>
      <c r="B102" s="49" t="s">
        <v>2563</v>
      </c>
      <c r="C102" s="231" t="s">
        <v>172</v>
      </c>
      <c r="D102" s="232" t="s">
        <v>2042</v>
      </c>
      <c r="E102" s="41" t="s">
        <v>2564</v>
      </c>
      <c r="F102" s="435" t="s">
        <v>2565</v>
      </c>
      <c r="G102" s="102" t="s">
        <v>1</v>
      </c>
      <c r="H102" s="36" t="s">
        <v>260</v>
      </c>
    </row>
    <row r="103" spans="1:8" s="10" customFormat="1" ht="24.95" customHeight="1">
      <c r="A103" s="43">
        <v>5</v>
      </c>
      <c r="B103" s="49" t="s">
        <v>2566</v>
      </c>
      <c r="C103" s="231" t="s">
        <v>2567</v>
      </c>
      <c r="D103" s="232" t="s">
        <v>2568</v>
      </c>
      <c r="E103" s="41" t="s">
        <v>2575</v>
      </c>
      <c r="F103" s="66" t="s">
        <v>2574</v>
      </c>
      <c r="G103" s="52" t="s">
        <v>2576</v>
      </c>
      <c r="H103" s="36" t="s">
        <v>260</v>
      </c>
    </row>
    <row r="104" spans="1:8" s="10" customFormat="1" ht="24.95" customHeight="1">
      <c r="A104" s="43">
        <v>6</v>
      </c>
      <c r="B104" s="49" t="s">
        <v>2569</v>
      </c>
      <c r="C104" s="231" t="s">
        <v>2570</v>
      </c>
      <c r="D104" s="232" t="s">
        <v>135</v>
      </c>
      <c r="E104" s="41" t="s">
        <v>2575</v>
      </c>
      <c r="F104" s="66" t="s">
        <v>2574</v>
      </c>
      <c r="G104" s="52" t="s">
        <v>2577</v>
      </c>
      <c r="H104" s="36" t="s">
        <v>260</v>
      </c>
    </row>
    <row r="105" spans="1:8" s="10" customFormat="1" ht="24.95" customHeight="1">
      <c r="A105" s="43">
        <v>7</v>
      </c>
      <c r="B105" s="49" t="s">
        <v>2571</v>
      </c>
      <c r="C105" s="231" t="s">
        <v>2572</v>
      </c>
      <c r="D105" s="232" t="s">
        <v>2573</v>
      </c>
      <c r="E105" s="41" t="s">
        <v>2575</v>
      </c>
      <c r="F105" s="66" t="s">
        <v>2574</v>
      </c>
      <c r="G105" s="52" t="s">
        <v>2576</v>
      </c>
      <c r="H105" s="36" t="s">
        <v>260</v>
      </c>
    </row>
    <row r="106" spans="1:8" s="10" customFormat="1" ht="24.95" customHeight="1">
      <c r="A106" s="699" t="s">
        <v>28</v>
      </c>
      <c r="B106" s="700"/>
      <c r="C106" s="700"/>
      <c r="D106" s="182">
        <f>A105</f>
        <v>7</v>
      </c>
      <c r="E106" s="451" t="s">
        <v>231</v>
      </c>
      <c r="F106" s="701"/>
      <c r="G106" s="702"/>
    </row>
    <row r="107" spans="1:8" ht="24.95" customHeight="1">
      <c r="A107" s="449"/>
      <c r="B107" s="27"/>
      <c r="C107" s="28"/>
      <c r="D107" s="28"/>
      <c r="E107" s="87" t="s">
        <v>85</v>
      </c>
      <c r="F107" s="88"/>
      <c r="G107" s="51"/>
    </row>
    <row r="108" spans="1:8" ht="20.100000000000001" customHeight="1">
      <c r="A108" s="449"/>
      <c r="B108" s="33"/>
      <c r="C108" s="34"/>
      <c r="D108" s="34"/>
      <c r="E108" s="449"/>
    </row>
    <row r="109" spans="1:8" ht="19.5" customHeight="1">
      <c r="A109" s="449"/>
      <c r="B109" s="33"/>
      <c r="C109" s="34"/>
      <c r="D109" s="34"/>
      <c r="E109" s="449"/>
    </row>
    <row r="110" spans="1:8" ht="19.5" customHeight="1">
      <c r="A110" s="449"/>
      <c r="B110" s="33"/>
      <c r="C110" s="34"/>
      <c r="D110" s="34"/>
      <c r="E110" s="449"/>
    </row>
    <row r="111" spans="1:8" ht="19.5" customHeight="1">
      <c r="A111" s="449"/>
      <c r="B111" s="33"/>
      <c r="C111" s="34"/>
      <c r="D111" s="34"/>
      <c r="E111" s="449"/>
    </row>
    <row r="112" spans="1:8" ht="19.5" customHeight="1">
      <c r="A112" s="449"/>
      <c r="B112" s="33"/>
      <c r="C112" s="34"/>
      <c r="D112" s="34"/>
      <c r="E112" s="449"/>
    </row>
    <row r="113" spans="1:7" ht="19.5" customHeight="1">
      <c r="A113" s="449"/>
      <c r="B113" s="33"/>
      <c r="C113" s="34"/>
      <c r="D113" s="34"/>
      <c r="E113" s="449"/>
    </row>
    <row r="114" spans="1:7" ht="19.5" customHeight="1">
      <c r="A114" s="449"/>
      <c r="B114" s="33"/>
      <c r="C114" s="34"/>
      <c r="D114" s="34"/>
      <c r="E114" s="449"/>
    </row>
    <row r="115" spans="1:7" ht="19.5" customHeight="1">
      <c r="A115" s="449"/>
      <c r="B115" s="33"/>
      <c r="C115" s="34"/>
      <c r="D115" s="34"/>
      <c r="E115" s="449"/>
    </row>
    <row r="116" spans="1:7" ht="19.5" customHeight="1">
      <c r="A116" s="449"/>
      <c r="B116" s="33"/>
      <c r="C116" s="34"/>
      <c r="D116" s="34"/>
      <c r="E116" s="449"/>
    </row>
    <row r="117" spans="1:7" ht="19.5" customHeight="1">
      <c r="A117" s="449"/>
      <c r="B117" s="33"/>
      <c r="C117" s="34"/>
      <c r="D117" s="34"/>
      <c r="E117" s="449"/>
    </row>
    <row r="118" spans="1:7" ht="19.5" customHeight="1">
      <c r="A118" s="449"/>
      <c r="B118" s="33"/>
      <c r="C118" s="34"/>
      <c r="D118" s="34"/>
      <c r="E118" s="449"/>
    </row>
    <row r="119" spans="1:7" ht="19.5" customHeight="1">
      <c r="A119" s="449"/>
      <c r="B119" s="33"/>
      <c r="C119" s="34"/>
      <c r="D119" s="34"/>
      <c r="E119" s="449"/>
    </row>
    <row r="120" spans="1:7" ht="19.5" customHeight="1">
      <c r="A120" s="449"/>
      <c r="B120" s="33"/>
      <c r="C120" s="34"/>
      <c r="D120" s="34"/>
      <c r="E120" s="449"/>
    </row>
    <row r="121" spans="1:7" ht="19.5" customHeight="1">
      <c r="A121" s="449"/>
      <c r="B121" s="33"/>
      <c r="C121" s="34"/>
      <c r="D121" s="34"/>
      <c r="E121" s="449"/>
    </row>
    <row r="122" spans="1:7" ht="19.5" customHeight="1">
      <c r="A122" s="449"/>
      <c r="B122" s="33"/>
      <c r="C122" s="34"/>
      <c r="D122" s="34"/>
      <c r="E122" s="449"/>
    </row>
    <row r="123" spans="1:7" ht="19.5" customHeight="1">
      <c r="A123" s="449"/>
      <c r="B123" s="33"/>
      <c r="C123" s="34"/>
      <c r="D123" s="34"/>
      <c r="E123" s="449"/>
    </row>
    <row r="124" spans="1:7" ht="19.5" customHeight="1">
      <c r="A124" s="449"/>
      <c r="B124" s="33"/>
      <c r="C124" s="34"/>
      <c r="D124" s="34"/>
      <c r="E124" s="449"/>
    </row>
    <row r="125" spans="1:7" ht="19.5" customHeight="1">
      <c r="A125" s="449"/>
      <c r="B125" s="33"/>
      <c r="C125" s="34"/>
      <c r="D125" s="34"/>
      <c r="E125" s="449"/>
    </row>
    <row r="126" spans="1:7" ht="19.5" customHeight="1">
      <c r="A126" s="449"/>
      <c r="B126" s="33"/>
      <c r="C126" s="34"/>
      <c r="D126" s="34"/>
      <c r="E126" s="449"/>
    </row>
    <row r="127" spans="1:7" s="15" customFormat="1" ht="54.95" customHeight="1">
      <c r="A127" s="704" t="s">
        <v>1560</v>
      </c>
      <c r="B127" s="691"/>
      <c r="C127" s="705"/>
      <c r="D127" s="705"/>
      <c r="E127" s="705"/>
      <c r="F127" s="705"/>
      <c r="G127" s="705"/>
    </row>
    <row r="128" spans="1:7" s="10" customFormat="1" ht="24.95" customHeight="1">
      <c r="A128" s="731" t="s">
        <v>1561</v>
      </c>
      <c r="B128" s="731"/>
      <c r="C128" s="731"/>
      <c r="D128" s="731"/>
      <c r="E128" s="731"/>
      <c r="F128" s="731"/>
      <c r="G128" s="731"/>
    </row>
    <row r="129" spans="1:8" s="10" customFormat="1" ht="35.1" customHeight="1">
      <c r="A129" s="744" t="s">
        <v>1585</v>
      </c>
      <c r="B129" s="744"/>
      <c r="C129" s="744"/>
      <c r="D129" s="744"/>
      <c r="E129" s="744"/>
      <c r="F129" s="744"/>
      <c r="G129" s="744"/>
    </row>
    <row r="130" spans="1:8" ht="18" customHeight="1">
      <c r="A130" s="6"/>
      <c r="B130" s="6"/>
      <c r="C130" s="6"/>
      <c r="D130" s="6"/>
      <c r="E130" s="6"/>
      <c r="F130" s="23"/>
      <c r="G130" s="345" t="s">
        <v>1583</v>
      </c>
      <c r="H130" s="196" t="s">
        <v>1586</v>
      </c>
    </row>
    <row r="131" spans="1:8" s="8" customFormat="1" ht="24.95" customHeight="1">
      <c r="A131" s="195" t="s">
        <v>20</v>
      </c>
      <c r="B131" s="361" t="s">
        <v>5</v>
      </c>
      <c r="C131" s="694" t="s">
        <v>23</v>
      </c>
      <c r="D131" s="695"/>
      <c r="E131" s="195" t="s">
        <v>24</v>
      </c>
      <c r="F131" s="195" t="s">
        <v>25</v>
      </c>
      <c r="G131" s="195" t="s">
        <v>26</v>
      </c>
    </row>
    <row r="132" spans="1:8" s="10" customFormat="1" ht="24.95" customHeight="1">
      <c r="A132" s="43">
        <v>1</v>
      </c>
      <c r="B132" s="49" t="s">
        <v>1562</v>
      </c>
      <c r="C132" s="82" t="s">
        <v>1563</v>
      </c>
      <c r="D132" s="83" t="s">
        <v>387</v>
      </c>
      <c r="E132" s="41" t="s">
        <v>1577</v>
      </c>
      <c r="F132" s="66" t="s">
        <v>1272</v>
      </c>
      <c r="G132" s="52" t="s">
        <v>1578</v>
      </c>
      <c r="H132" s="36" t="s">
        <v>260</v>
      </c>
    </row>
    <row r="133" spans="1:8" s="10" customFormat="1" ht="24.95" customHeight="1">
      <c r="A133" s="43">
        <v>2</v>
      </c>
      <c r="B133" s="49" t="s">
        <v>1564</v>
      </c>
      <c r="C133" s="82" t="s">
        <v>130</v>
      </c>
      <c r="D133" s="83" t="s">
        <v>132</v>
      </c>
      <c r="E133" s="41" t="s">
        <v>1577</v>
      </c>
      <c r="F133" s="66" t="s">
        <v>1272</v>
      </c>
      <c r="G133" s="102" t="s">
        <v>1</v>
      </c>
      <c r="H133" s="36" t="s">
        <v>260</v>
      </c>
    </row>
    <row r="134" spans="1:8" s="10" customFormat="1" ht="24.95" customHeight="1">
      <c r="A134" s="43">
        <v>3</v>
      </c>
      <c r="B134" s="49" t="s">
        <v>1565</v>
      </c>
      <c r="C134" s="82" t="s">
        <v>1566</v>
      </c>
      <c r="D134" s="83" t="s">
        <v>72</v>
      </c>
      <c r="E134" s="41" t="s">
        <v>1577</v>
      </c>
      <c r="F134" s="66" t="s">
        <v>1272</v>
      </c>
      <c r="G134" s="102" t="s">
        <v>1</v>
      </c>
      <c r="H134" s="36" t="s">
        <v>260</v>
      </c>
    </row>
    <row r="135" spans="1:8" s="10" customFormat="1" ht="24.95" customHeight="1">
      <c r="A135" s="43">
        <v>4</v>
      </c>
      <c r="B135" s="49" t="s">
        <v>1567</v>
      </c>
      <c r="C135" s="82" t="s">
        <v>102</v>
      </c>
      <c r="D135" s="83" t="s">
        <v>1568</v>
      </c>
      <c r="E135" s="41" t="s">
        <v>1577</v>
      </c>
      <c r="F135" s="66" t="s">
        <v>1272</v>
      </c>
      <c r="G135" s="102" t="s">
        <v>1</v>
      </c>
      <c r="H135" s="36" t="s">
        <v>260</v>
      </c>
    </row>
    <row r="136" spans="1:8" s="10" customFormat="1" ht="24.95" customHeight="1">
      <c r="A136" s="43">
        <v>5</v>
      </c>
      <c r="B136" s="49" t="s">
        <v>1569</v>
      </c>
      <c r="C136" s="82" t="s">
        <v>1570</v>
      </c>
      <c r="D136" s="83" t="s">
        <v>853</v>
      </c>
      <c r="E136" s="41" t="s">
        <v>1577</v>
      </c>
      <c r="F136" s="66" t="s">
        <v>1272</v>
      </c>
      <c r="G136" s="102" t="s">
        <v>1</v>
      </c>
      <c r="H136" s="36" t="s">
        <v>260</v>
      </c>
    </row>
    <row r="137" spans="1:8" s="10" customFormat="1" ht="24.95" customHeight="1">
      <c r="A137" s="43">
        <v>6</v>
      </c>
      <c r="B137" s="49" t="s">
        <v>1571</v>
      </c>
      <c r="C137" s="82" t="s">
        <v>1572</v>
      </c>
      <c r="D137" s="83" t="s">
        <v>135</v>
      </c>
      <c r="E137" s="41" t="s">
        <v>1577</v>
      </c>
      <c r="F137" s="66" t="s">
        <v>1272</v>
      </c>
      <c r="G137" s="102" t="s">
        <v>1</v>
      </c>
      <c r="H137" s="36" t="s">
        <v>260</v>
      </c>
    </row>
    <row r="138" spans="1:8" s="10" customFormat="1" ht="24.95" customHeight="1">
      <c r="A138" s="43">
        <v>7</v>
      </c>
      <c r="B138" s="49" t="s">
        <v>1573</v>
      </c>
      <c r="C138" s="82" t="s">
        <v>1574</v>
      </c>
      <c r="D138" s="83" t="s">
        <v>1575</v>
      </c>
      <c r="E138" s="41" t="s">
        <v>1577</v>
      </c>
      <c r="F138" s="66" t="s">
        <v>1272</v>
      </c>
      <c r="G138" s="102" t="s">
        <v>1</v>
      </c>
      <c r="H138" s="36" t="s">
        <v>260</v>
      </c>
    </row>
    <row r="139" spans="1:8" s="10" customFormat="1" ht="24.95" customHeight="1">
      <c r="A139" s="43">
        <v>8</v>
      </c>
      <c r="B139" s="49" t="s">
        <v>1576</v>
      </c>
      <c r="C139" s="82" t="s">
        <v>454</v>
      </c>
      <c r="D139" s="83" t="s">
        <v>327</v>
      </c>
      <c r="E139" s="41" t="s">
        <v>1577</v>
      </c>
      <c r="F139" s="66" t="s">
        <v>1272</v>
      </c>
      <c r="G139" s="102" t="s">
        <v>1</v>
      </c>
      <c r="H139" s="36" t="s">
        <v>260</v>
      </c>
    </row>
    <row r="140" spans="1:8" s="10" customFormat="1" ht="24.95" customHeight="1">
      <c r="A140" s="699" t="s">
        <v>28</v>
      </c>
      <c r="B140" s="700"/>
      <c r="C140" s="700"/>
      <c r="D140" s="182">
        <f>A139</f>
        <v>8</v>
      </c>
      <c r="E140" s="363" t="s">
        <v>231</v>
      </c>
      <c r="F140" s="701"/>
      <c r="G140" s="702"/>
    </row>
    <row r="141" spans="1:8" ht="24.95" customHeight="1">
      <c r="A141" s="362"/>
      <c r="B141" s="27"/>
      <c r="C141" s="28"/>
      <c r="D141" s="28"/>
      <c r="E141" s="87" t="s">
        <v>85</v>
      </c>
      <c r="F141" s="88"/>
      <c r="G141" s="51"/>
    </row>
    <row r="142" spans="1:8" ht="20.100000000000001" customHeight="1">
      <c r="A142" s="362"/>
      <c r="B142" s="33"/>
      <c r="C142" s="34"/>
      <c r="D142" s="34"/>
      <c r="E142" s="362"/>
    </row>
    <row r="143" spans="1:8" ht="19.5" customHeight="1">
      <c r="A143" s="362"/>
      <c r="B143" s="33"/>
      <c r="C143" s="34"/>
      <c r="D143" s="34"/>
      <c r="E143" s="362"/>
    </row>
    <row r="144" spans="1:8" ht="19.5" customHeight="1">
      <c r="A144" s="362"/>
      <c r="B144" s="33"/>
      <c r="C144" s="34"/>
      <c r="D144" s="34"/>
      <c r="E144" s="362"/>
    </row>
    <row r="145" spans="1:7" ht="19.5" customHeight="1">
      <c r="A145" s="362"/>
      <c r="B145" s="33"/>
      <c r="C145" s="34"/>
      <c r="D145" s="34"/>
      <c r="E145" s="362"/>
    </row>
    <row r="146" spans="1:7" ht="19.5" customHeight="1">
      <c r="A146" s="362"/>
      <c r="B146" s="33"/>
      <c r="C146" s="34"/>
      <c r="D146" s="34"/>
      <c r="E146" s="362"/>
    </row>
    <row r="147" spans="1:7" ht="19.5" customHeight="1">
      <c r="A147" s="362"/>
      <c r="B147" s="33"/>
      <c r="C147" s="34"/>
      <c r="D147" s="34"/>
      <c r="E147" s="362"/>
    </row>
    <row r="148" spans="1:7" ht="19.5" customHeight="1">
      <c r="A148" s="362"/>
      <c r="B148" s="33"/>
      <c r="C148" s="34"/>
      <c r="D148" s="34"/>
      <c r="E148" s="362"/>
    </row>
    <row r="149" spans="1:7" ht="19.5" customHeight="1">
      <c r="A149" s="362"/>
      <c r="B149" s="33"/>
      <c r="C149" s="34"/>
      <c r="D149" s="34"/>
      <c r="E149" s="362"/>
    </row>
    <row r="150" spans="1:7" ht="19.5" customHeight="1">
      <c r="A150" s="362"/>
      <c r="B150" s="33"/>
      <c r="C150" s="34"/>
      <c r="D150" s="34"/>
      <c r="E150" s="362"/>
    </row>
    <row r="151" spans="1:7" ht="19.5" customHeight="1">
      <c r="A151" s="362"/>
      <c r="B151" s="33"/>
      <c r="C151" s="34"/>
      <c r="D151" s="34"/>
      <c r="E151" s="362"/>
    </row>
    <row r="152" spans="1:7" ht="19.5" customHeight="1">
      <c r="A152" s="362"/>
      <c r="B152" s="33"/>
      <c r="C152" s="34"/>
      <c r="D152" s="34"/>
      <c r="E152" s="362"/>
    </row>
    <row r="153" spans="1:7" ht="19.5" customHeight="1">
      <c r="A153" s="362"/>
      <c r="B153" s="33"/>
      <c r="C153" s="34"/>
      <c r="D153" s="34"/>
      <c r="E153" s="362"/>
    </row>
    <row r="154" spans="1:7" ht="19.5" customHeight="1">
      <c r="A154" s="362"/>
      <c r="B154" s="33"/>
      <c r="C154" s="34"/>
      <c r="D154" s="34"/>
      <c r="E154" s="362"/>
    </row>
    <row r="155" spans="1:7" ht="19.5" customHeight="1">
      <c r="A155" s="362"/>
      <c r="B155" s="33"/>
      <c r="C155" s="34"/>
      <c r="D155" s="34"/>
      <c r="E155" s="362"/>
    </row>
    <row r="156" spans="1:7" ht="19.5" customHeight="1">
      <c r="A156" s="362"/>
      <c r="B156" s="33"/>
      <c r="C156" s="34"/>
      <c r="D156" s="34"/>
      <c r="E156" s="362"/>
    </row>
    <row r="157" spans="1:7" ht="19.5" customHeight="1">
      <c r="A157" s="362"/>
      <c r="B157" s="33"/>
      <c r="C157" s="34"/>
      <c r="D157" s="34"/>
      <c r="E157" s="362"/>
    </row>
    <row r="158" spans="1:7" ht="19.5" customHeight="1">
      <c r="A158" s="362"/>
      <c r="B158" s="33"/>
      <c r="C158" s="34"/>
      <c r="D158" s="34"/>
      <c r="E158" s="362"/>
    </row>
    <row r="159" spans="1:7" s="15" customFormat="1" ht="54.95" customHeight="1">
      <c r="A159" s="704" t="s">
        <v>1210</v>
      </c>
      <c r="B159" s="691"/>
      <c r="C159" s="705"/>
      <c r="D159" s="705"/>
      <c r="E159" s="705"/>
      <c r="F159" s="705"/>
      <c r="G159" s="705"/>
    </row>
    <row r="160" spans="1:7" s="10" customFormat="1" ht="24.95" customHeight="1">
      <c r="A160" s="731" t="s">
        <v>955</v>
      </c>
      <c r="B160" s="731"/>
      <c r="C160" s="731"/>
      <c r="D160" s="731"/>
      <c r="E160" s="731"/>
      <c r="F160" s="731"/>
      <c r="G160" s="731"/>
    </row>
    <row r="161" spans="1:8" s="10" customFormat="1" ht="35.1" customHeight="1">
      <c r="A161" s="744" t="s">
        <v>1342</v>
      </c>
      <c r="B161" s="744"/>
      <c r="C161" s="744"/>
      <c r="D161" s="744"/>
      <c r="E161" s="744"/>
      <c r="F161" s="744"/>
      <c r="G161" s="744"/>
    </row>
    <row r="162" spans="1:8" ht="18" customHeight="1">
      <c r="A162" s="6"/>
      <c r="B162" s="6"/>
      <c r="C162" s="6"/>
      <c r="D162" s="6"/>
      <c r="E162" s="6"/>
      <c r="F162" s="23"/>
      <c r="G162" s="345" t="s">
        <v>1335</v>
      </c>
      <c r="H162" s="196" t="s">
        <v>1343</v>
      </c>
    </row>
    <row r="163" spans="1:8" s="8" customFormat="1" ht="30" customHeight="1">
      <c r="A163" s="195" t="s">
        <v>20</v>
      </c>
      <c r="B163" s="304" t="s">
        <v>5</v>
      </c>
      <c r="C163" s="694" t="s">
        <v>23</v>
      </c>
      <c r="D163" s="695"/>
      <c r="E163" s="195" t="s">
        <v>24</v>
      </c>
      <c r="F163" s="195" t="s">
        <v>25</v>
      </c>
      <c r="G163" s="195" t="s">
        <v>26</v>
      </c>
    </row>
    <row r="164" spans="1:8" s="10" customFormat="1" ht="30" customHeight="1">
      <c r="A164" s="43">
        <v>1</v>
      </c>
      <c r="B164" s="49" t="s">
        <v>1226</v>
      </c>
      <c r="C164" s="231" t="s">
        <v>1227</v>
      </c>
      <c r="D164" s="232" t="s">
        <v>862</v>
      </c>
      <c r="E164" s="41" t="s">
        <v>1232</v>
      </c>
      <c r="F164" s="66" t="s">
        <v>1233</v>
      </c>
      <c r="G164" s="52" t="s">
        <v>1234</v>
      </c>
      <c r="H164" s="36" t="s">
        <v>259</v>
      </c>
    </row>
    <row r="165" spans="1:8" s="10" customFormat="1" ht="30" customHeight="1">
      <c r="A165" s="43">
        <v>2</v>
      </c>
      <c r="B165" s="49" t="s">
        <v>1228</v>
      </c>
      <c r="C165" s="231" t="s">
        <v>1229</v>
      </c>
      <c r="D165" s="232" t="s">
        <v>47</v>
      </c>
      <c r="E165" s="41" t="s">
        <v>1232</v>
      </c>
      <c r="F165" s="66" t="s">
        <v>1233</v>
      </c>
      <c r="G165" s="52" t="s">
        <v>1235</v>
      </c>
      <c r="H165" s="36" t="s">
        <v>259</v>
      </c>
    </row>
    <row r="166" spans="1:8" s="10" customFormat="1" ht="30" customHeight="1">
      <c r="A166" s="43">
        <v>3</v>
      </c>
      <c r="B166" s="49" t="s">
        <v>1230</v>
      </c>
      <c r="C166" s="231" t="s">
        <v>1231</v>
      </c>
      <c r="D166" s="232" t="s">
        <v>158</v>
      </c>
      <c r="E166" s="41" t="s">
        <v>1232</v>
      </c>
      <c r="F166" s="66" t="s">
        <v>1224</v>
      </c>
      <c r="G166" s="52" t="s">
        <v>1234</v>
      </c>
      <c r="H166" s="36" t="s">
        <v>259</v>
      </c>
    </row>
    <row r="167" spans="1:8" s="10" customFormat="1" ht="30" customHeight="1">
      <c r="A167" s="699" t="s">
        <v>28</v>
      </c>
      <c r="B167" s="700"/>
      <c r="C167" s="700"/>
      <c r="D167" s="182">
        <f>A166</f>
        <v>3</v>
      </c>
      <c r="E167" s="306" t="s">
        <v>231</v>
      </c>
      <c r="F167" s="701"/>
      <c r="G167" s="702"/>
    </row>
    <row r="168" spans="1:8" ht="30" customHeight="1">
      <c r="A168" s="305"/>
      <c r="B168" s="27"/>
      <c r="C168" s="28"/>
      <c r="D168" s="28"/>
      <c r="E168" s="87" t="s">
        <v>85</v>
      </c>
      <c r="F168" s="88"/>
      <c r="G168" s="51"/>
    </row>
    <row r="169" spans="1:8" ht="20.100000000000001" customHeight="1">
      <c r="A169" s="305"/>
      <c r="B169" s="33"/>
      <c r="C169" s="34"/>
      <c r="D169" s="34"/>
      <c r="E169" s="305"/>
    </row>
    <row r="170" spans="1:8" ht="19.5" customHeight="1">
      <c r="A170" s="305"/>
      <c r="B170" s="33"/>
      <c r="C170" s="34"/>
      <c r="D170" s="34"/>
      <c r="E170" s="305"/>
    </row>
    <row r="171" spans="1:8" ht="19.5" customHeight="1">
      <c r="A171" s="332"/>
      <c r="B171" s="33"/>
      <c r="C171" s="34"/>
      <c r="D171" s="34"/>
      <c r="E171" s="332"/>
    </row>
    <row r="172" spans="1:8" ht="19.5" customHeight="1">
      <c r="A172" s="332"/>
      <c r="B172" s="33"/>
      <c r="C172" s="34"/>
      <c r="D172" s="34"/>
      <c r="E172" s="332"/>
    </row>
    <row r="173" spans="1:8" ht="19.5" customHeight="1">
      <c r="A173" s="332"/>
      <c r="B173" s="33"/>
      <c r="C173" s="34"/>
      <c r="D173" s="34"/>
      <c r="E173" s="332"/>
    </row>
    <row r="174" spans="1:8" ht="19.5" customHeight="1">
      <c r="A174" s="332"/>
      <c r="B174" s="33"/>
      <c r="C174" s="34"/>
      <c r="D174" s="34"/>
      <c r="E174" s="332"/>
    </row>
    <row r="175" spans="1:8" ht="19.5" customHeight="1">
      <c r="A175" s="332"/>
      <c r="B175" s="33"/>
      <c r="C175" s="34"/>
      <c r="D175" s="34"/>
      <c r="E175" s="332"/>
    </row>
    <row r="176" spans="1:8" ht="19.5" customHeight="1">
      <c r="A176" s="332"/>
      <c r="B176" s="33"/>
      <c r="C176" s="34"/>
      <c r="D176" s="34"/>
      <c r="E176" s="332"/>
    </row>
    <row r="177" spans="1:7" ht="19.5" customHeight="1">
      <c r="A177" s="332"/>
      <c r="B177" s="33"/>
      <c r="C177" s="34"/>
      <c r="D177" s="34"/>
      <c r="E177" s="332"/>
    </row>
    <row r="178" spans="1:7" ht="19.5" customHeight="1">
      <c r="A178" s="332"/>
      <c r="B178" s="33"/>
      <c r="C178" s="34"/>
      <c r="D178" s="34"/>
      <c r="E178" s="332"/>
    </row>
    <row r="179" spans="1:7" ht="19.5" customHeight="1">
      <c r="A179" s="332"/>
      <c r="B179" s="33"/>
      <c r="C179" s="34"/>
      <c r="D179" s="34"/>
      <c r="E179" s="332"/>
    </row>
    <row r="180" spans="1:7" ht="19.5" customHeight="1">
      <c r="A180" s="332"/>
      <c r="B180" s="33"/>
      <c r="C180" s="34"/>
      <c r="D180" s="34"/>
      <c r="E180" s="332"/>
    </row>
    <row r="181" spans="1:7" ht="19.5" customHeight="1">
      <c r="A181" s="332"/>
      <c r="B181" s="33"/>
      <c r="C181" s="34"/>
      <c r="D181" s="34"/>
      <c r="E181" s="332"/>
    </row>
    <row r="182" spans="1:7" ht="19.5" customHeight="1">
      <c r="A182" s="332"/>
      <c r="B182" s="33"/>
      <c r="C182" s="34"/>
      <c r="D182" s="34"/>
      <c r="E182" s="332"/>
    </row>
    <row r="183" spans="1:7" ht="19.5" customHeight="1">
      <c r="A183" s="332"/>
      <c r="B183" s="33"/>
      <c r="C183" s="34"/>
      <c r="D183" s="34"/>
      <c r="E183" s="332"/>
    </row>
    <row r="184" spans="1:7" ht="19.5" customHeight="1">
      <c r="A184" s="332"/>
      <c r="B184" s="33"/>
      <c r="C184" s="34"/>
      <c r="D184" s="34"/>
      <c r="E184" s="332"/>
    </row>
    <row r="185" spans="1:7" ht="19.5" customHeight="1">
      <c r="A185" s="332"/>
      <c r="B185" s="33"/>
      <c r="C185" s="34"/>
      <c r="D185" s="34"/>
      <c r="E185" s="332"/>
    </row>
    <row r="186" spans="1:7" ht="19.5" customHeight="1">
      <c r="A186" s="332"/>
      <c r="B186" s="33"/>
      <c r="C186" s="34"/>
      <c r="D186" s="34"/>
      <c r="E186" s="332"/>
    </row>
    <row r="187" spans="1:7" ht="19.5" customHeight="1">
      <c r="A187" s="332"/>
      <c r="B187" s="33"/>
      <c r="C187" s="34"/>
      <c r="D187" s="34"/>
      <c r="E187" s="332"/>
    </row>
    <row r="188" spans="1:7" ht="19.5" customHeight="1">
      <c r="A188" s="332"/>
      <c r="B188" s="33"/>
      <c r="C188" s="34"/>
      <c r="D188" s="34"/>
      <c r="E188" s="332"/>
    </row>
    <row r="189" spans="1:7" ht="20.100000000000001" customHeight="1">
      <c r="A189" s="305"/>
      <c r="B189" s="33"/>
      <c r="C189" s="34"/>
      <c r="D189" s="34"/>
      <c r="E189" s="305"/>
    </row>
    <row r="190" spans="1:7" ht="20.100000000000001" customHeight="1">
      <c r="A190" s="305"/>
      <c r="B190" s="33"/>
      <c r="C190" s="34"/>
      <c r="D190" s="34"/>
      <c r="E190" s="305"/>
    </row>
    <row r="191" spans="1:7" ht="20.100000000000001" customHeight="1">
      <c r="A191" s="305"/>
      <c r="B191" s="33"/>
      <c r="C191" s="34"/>
      <c r="D191" s="34"/>
      <c r="E191" s="305"/>
    </row>
    <row r="192" spans="1:7" s="10" customFormat="1" ht="18" customHeight="1">
      <c r="A192" s="19"/>
      <c r="B192" s="19"/>
      <c r="C192" s="19"/>
      <c r="D192" s="20" t="s">
        <v>106</v>
      </c>
      <c r="E192" s="20" t="s">
        <v>12</v>
      </c>
      <c r="F192" s="35"/>
      <c r="G192" s="35"/>
    </row>
    <row r="193" spans="1:7" ht="20.100000000000001" customHeight="1">
      <c r="A193" s="16"/>
      <c r="B193" s="16"/>
      <c r="C193" s="16" t="s">
        <v>4</v>
      </c>
      <c r="D193" s="16">
        <f>SUM(D194:D195)</f>
        <v>34</v>
      </c>
      <c r="E193" s="46"/>
      <c r="F193" s="46"/>
      <c r="G193" s="16"/>
    </row>
    <row r="194" spans="1:7" ht="18" customHeight="1">
      <c r="A194" s="13"/>
      <c r="B194" s="13"/>
      <c r="C194" s="13" t="s">
        <v>97</v>
      </c>
      <c r="D194" s="13">
        <f>SUM(D106,D140,D167)</f>
        <v>18</v>
      </c>
      <c r="E194" s="13"/>
      <c r="F194" s="13"/>
      <c r="G194" s="13"/>
    </row>
    <row r="195" spans="1:7" ht="18" customHeight="1">
      <c r="A195" s="13"/>
      <c r="B195" s="13"/>
      <c r="C195" s="13" t="s">
        <v>98</v>
      </c>
      <c r="D195" s="13">
        <f>SUM(D89)</f>
        <v>16</v>
      </c>
      <c r="E195" s="13"/>
      <c r="F195" s="13"/>
      <c r="G195" s="13"/>
    </row>
    <row r="196" spans="1:7" ht="18" customHeight="1">
      <c r="A196" s="13"/>
      <c r="B196" s="13"/>
      <c r="C196" s="13"/>
      <c r="D196" s="13"/>
      <c r="E196" s="13"/>
      <c r="F196" s="13"/>
      <c r="G196" s="13"/>
    </row>
    <row r="197" spans="1:7" ht="18" customHeight="1">
      <c r="A197" s="13"/>
      <c r="B197" s="13"/>
      <c r="C197" s="13"/>
      <c r="D197" s="13"/>
      <c r="E197" s="13"/>
      <c r="F197" s="13"/>
      <c r="G197" s="13"/>
    </row>
    <row r="198" spans="1:7" ht="18" customHeight="1">
      <c r="A198" s="13"/>
      <c r="B198" s="13"/>
      <c r="C198" s="13"/>
      <c r="D198" s="13"/>
      <c r="E198" s="13"/>
      <c r="F198" s="13"/>
      <c r="G198" s="13"/>
    </row>
    <row r="199" spans="1:7" ht="18" customHeight="1">
      <c r="A199" s="13"/>
      <c r="B199" s="13"/>
      <c r="C199" s="13"/>
      <c r="D199" s="13"/>
      <c r="E199" s="13"/>
      <c r="F199" s="13"/>
      <c r="G199" s="13"/>
    </row>
    <row r="200" spans="1:7" ht="18" customHeight="1">
      <c r="A200" s="13"/>
      <c r="B200" s="13"/>
      <c r="C200" s="13"/>
      <c r="D200" s="13"/>
      <c r="E200" s="13"/>
      <c r="F200" s="13"/>
      <c r="G200" s="13"/>
    </row>
    <row r="201" spans="1:7" ht="18" customHeight="1">
      <c r="A201" s="13"/>
      <c r="B201" s="13"/>
      <c r="C201" s="13"/>
      <c r="D201" s="13"/>
      <c r="E201" s="13"/>
      <c r="F201" s="13"/>
      <c r="G201" s="13"/>
    </row>
    <row r="202" spans="1:7" ht="18" customHeight="1">
      <c r="A202" s="13"/>
      <c r="B202" s="13"/>
      <c r="C202" s="13"/>
      <c r="D202" s="13"/>
      <c r="E202" s="13"/>
      <c r="F202" s="13"/>
      <c r="G202" s="13"/>
    </row>
    <row r="203" spans="1:7" ht="18" customHeight="1">
      <c r="A203" s="13"/>
      <c r="B203" s="13"/>
      <c r="C203" s="13"/>
      <c r="D203" s="13"/>
      <c r="E203" s="13"/>
      <c r="F203" s="13"/>
      <c r="G203" s="13"/>
    </row>
    <row r="204" spans="1:7" ht="18" customHeight="1">
      <c r="A204" s="13"/>
      <c r="B204" s="13"/>
      <c r="C204" s="13"/>
      <c r="D204" s="13"/>
      <c r="E204" s="13"/>
      <c r="F204" s="13"/>
      <c r="G204" s="13"/>
    </row>
    <row r="205" spans="1:7" ht="18" customHeight="1">
      <c r="A205" s="13"/>
      <c r="B205" s="13"/>
      <c r="C205" s="13"/>
      <c r="D205" s="13"/>
      <c r="E205" s="13"/>
      <c r="F205" s="13"/>
      <c r="G205" s="13"/>
    </row>
    <row r="206" spans="1:7" ht="18" customHeight="1">
      <c r="A206" s="16"/>
      <c r="B206" s="16"/>
      <c r="C206" s="16"/>
      <c r="D206" s="16"/>
      <c r="F206" s="16"/>
      <c r="G206" s="16"/>
    </row>
    <row r="207" spans="1:7" ht="18" customHeight="1">
      <c r="A207" s="16"/>
      <c r="B207" s="16"/>
      <c r="C207" s="16"/>
      <c r="D207" s="16"/>
      <c r="F207" s="16"/>
      <c r="G207" s="16"/>
    </row>
    <row r="208" spans="1:7" ht="18" customHeight="1">
      <c r="A208" s="16"/>
      <c r="B208" s="16"/>
      <c r="C208" s="16"/>
      <c r="D208" s="16"/>
      <c r="F208" s="16"/>
      <c r="G208" s="16"/>
    </row>
    <row r="209" spans="1:7" ht="18" customHeight="1">
      <c r="A209" s="16"/>
      <c r="B209" s="16"/>
      <c r="C209" s="16"/>
      <c r="D209" s="16"/>
      <c r="F209" s="16"/>
      <c r="G209" s="16"/>
    </row>
    <row r="210" spans="1:7" ht="18" customHeight="1">
      <c r="A210" s="16"/>
      <c r="B210" s="16"/>
      <c r="C210" s="16"/>
      <c r="D210" s="16"/>
      <c r="F210" s="16"/>
      <c r="G210" s="16"/>
    </row>
    <row r="211" spans="1:7" ht="18" customHeight="1">
      <c r="A211" s="16"/>
      <c r="B211" s="16"/>
      <c r="C211" s="16"/>
      <c r="D211" s="16"/>
      <c r="F211" s="16"/>
      <c r="G211" s="16"/>
    </row>
    <row r="212" spans="1:7" ht="18" customHeight="1">
      <c r="A212" s="16"/>
      <c r="B212" s="16"/>
      <c r="C212" s="16"/>
      <c r="D212" s="16"/>
      <c r="F212" s="16"/>
      <c r="G212" s="16"/>
    </row>
    <row r="213" spans="1:7" ht="18" customHeight="1">
      <c r="A213" s="16"/>
      <c r="B213" s="16"/>
      <c r="C213" s="16"/>
      <c r="D213" s="16"/>
      <c r="F213" s="16"/>
      <c r="G213" s="16"/>
    </row>
    <row r="214" spans="1:7" ht="18" customHeight="1">
      <c r="A214" s="16"/>
      <c r="B214" s="16"/>
      <c r="C214" s="16"/>
      <c r="D214" s="16"/>
      <c r="F214" s="16"/>
      <c r="G214" s="16"/>
    </row>
    <row r="215" spans="1:7" ht="18" customHeight="1">
      <c r="A215" s="16"/>
      <c r="B215" s="16"/>
      <c r="C215" s="16"/>
      <c r="D215" s="16"/>
      <c r="F215" s="16"/>
      <c r="G215" s="16"/>
    </row>
    <row r="216" spans="1:7" ht="18" customHeight="1">
      <c r="A216" s="16"/>
      <c r="B216" s="16"/>
      <c r="C216" s="16"/>
      <c r="D216" s="16"/>
      <c r="F216" s="16"/>
      <c r="G216" s="16"/>
    </row>
    <row r="217" spans="1:7" ht="18" customHeight="1">
      <c r="A217" s="13"/>
      <c r="B217" s="13"/>
      <c r="C217" s="13"/>
      <c r="D217" s="13"/>
      <c r="E217" s="13"/>
      <c r="F217" s="13"/>
      <c r="G217" s="13"/>
    </row>
    <row r="218" spans="1:7" ht="18" customHeight="1">
      <c r="A218" s="13"/>
      <c r="B218" s="13"/>
      <c r="C218" s="13"/>
      <c r="D218" s="13"/>
      <c r="E218" s="13"/>
      <c r="F218" s="13"/>
      <c r="G218" s="13"/>
    </row>
    <row r="219" spans="1:7" ht="18" customHeight="1">
      <c r="A219" s="13"/>
      <c r="B219" s="13"/>
      <c r="C219" s="13"/>
      <c r="D219" s="13"/>
      <c r="E219" s="13"/>
      <c r="F219" s="13"/>
      <c r="G219" s="13"/>
    </row>
    <row r="220" spans="1:7" ht="18" customHeight="1">
      <c r="A220" s="13"/>
      <c r="B220" s="13"/>
      <c r="C220" s="13"/>
      <c r="D220" s="13"/>
      <c r="E220" s="13"/>
      <c r="F220" s="13"/>
      <c r="G220" s="13"/>
    </row>
    <row r="221" spans="1:7" ht="18" customHeight="1">
      <c r="A221" s="13"/>
      <c r="B221" s="13"/>
      <c r="C221" s="13"/>
      <c r="D221" s="13"/>
      <c r="E221" s="13"/>
      <c r="F221" s="13"/>
      <c r="G221" s="13"/>
    </row>
    <row r="222" spans="1:7" ht="18" customHeight="1">
      <c r="A222" s="16"/>
      <c r="B222" s="16"/>
      <c r="C222" s="16"/>
      <c r="D222" s="16"/>
      <c r="F222" s="16"/>
      <c r="G222" s="16"/>
    </row>
    <row r="223" spans="1:7" ht="18" customHeight="1">
      <c r="A223" s="16"/>
      <c r="B223" s="16"/>
      <c r="C223" s="16"/>
      <c r="D223" s="16"/>
      <c r="F223" s="16"/>
      <c r="G223" s="16"/>
    </row>
    <row r="224" spans="1:7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</sheetData>
  <sortState ref="A6:H8">
    <sortCondition ref="A6"/>
  </sortState>
  <mergeCells count="40">
    <mergeCell ref="A1:G1"/>
    <mergeCell ref="A2:G2"/>
    <mergeCell ref="A3:G3"/>
    <mergeCell ref="C5:D5"/>
    <mergeCell ref="A7:C7"/>
    <mergeCell ref="F7:G7"/>
    <mergeCell ref="A61:G61"/>
    <mergeCell ref="C63:D63"/>
    <mergeCell ref="A65:C65"/>
    <mergeCell ref="F65:G65"/>
    <mergeCell ref="A68:G68"/>
    <mergeCell ref="A69:G69"/>
    <mergeCell ref="A70:G70"/>
    <mergeCell ref="C72:D72"/>
    <mergeCell ref="A89:C89"/>
    <mergeCell ref="F89:G89"/>
    <mergeCell ref="A127:G127"/>
    <mergeCell ref="A128:G128"/>
    <mergeCell ref="A129:G129"/>
    <mergeCell ref="C131:D131"/>
    <mergeCell ref="A140:C140"/>
    <mergeCell ref="F140:G140"/>
    <mergeCell ref="A159:G159"/>
    <mergeCell ref="A160:G160"/>
    <mergeCell ref="A161:G161"/>
    <mergeCell ref="C163:D163"/>
    <mergeCell ref="A167:C167"/>
    <mergeCell ref="F167:G167"/>
    <mergeCell ref="A94:G94"/>
    <mergeCell ref="A95:G95"/>
    <mergeCell ref="A96:G96"/>
    <mergeCell ref="C98:D98"/>
    <mergeCell ref="A106:C106"/>
    <mergeCell ref="F106:G106"/>
    <mergeCell ref="A32:G32"/>
    <mergeCell ref="A33:G33"/>
    <mergeCell ref="A34:G34"/>
    <mergeCell ref="C36:D36"/>
    <mergeCell ref="A40:C40"/>
    <mergeCell ref="F40:G40"/>
  </mergeCells>
  <phoneticPr fontId="2" type="noConversion"/>
  <pageMargins left="0.5" right="0.25" top="0.5" bottom="0.5" header="0" footer="0.2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94"/>
  <sheetViews>
    <sheetView view="pageBreakPreview" topLeftCell="A13" zoomScaleNormal="100" workbookViewId="0">
      <selection activeCell="C19" sqref="C19"/>
    </sheetView>
  </sheetViews>
  <sheetFormatPr defaultRowHeight="15"/>
  <cols>
    <col min="1" max="1" width="5.625" style="61" customWidth="1"/>
    <col min="2" max="2" width="9.625" style="61" customWidth="1"/>
    <col min="3" max="3" width="18.625" style="4" customWidth="1"/>
    <col min="4" max="4" width="7.625" style="4" customWidth="1"/>
    <col min="5" max="5" width="12.625" style="61" customWidth="1"/>
    <col min="6" max="6" width="26.625" style="4" customWidth="1"/>
    <col min="7" max="7" width="25.625" style="4" customWidth="1"/>
    <col min="8" max="8" width="24.125" style="4" bestFit="1" customWidth="1"/>
    <col min="9" max="16384" width="9" style="4"/>
  </cols>
  <sheetData>
    <row r="1" spans="1:8" s="15" customFormat="1" ht="54.95" customHeight="1">
      <c r="A1" s="704" t="s">
        <v>5783</v>
      </c>
      <c r="B1" s="691"/>
      <c r="C1" s="705"/>
      <c r="D1" s="705"/>
      <c r="E1" s="705"/>
      <c r="F1" s="705"/>
      <c r="G1" s="705"/>
    </row>
    <row r="2" spans="1:8" s="10" customFormat="1" ht="24.95" customHeight="1">
      <c r="A2" s="731" t="s">
        <v>867</v>
      </c>
      <c r="B2" s="731"/>
      <c r="C2" s="731"/>
      <c r="D2" s="731"/>
      <c r="E2" s="731"/>
      <c r="F2" s="731"/>
      <c r="G2" s="731"/>
    </row>
    <row r="3" spans="1:8" s="10" customFormat="1" ht="35.1" customHeight="1">
      <c r="A3" s="732" t="s">
        <v>6344</v>
      </c>
      <c r="B3" s="732"/>
      <c r="C3" s="732"/>
      <c r="D3" s="732"/>
      <c r="E3" s="732"/>
      <c r="F3" s="732"/>
      <c r="G3" s="732"/>
      <c r="H3" s="105"/>
    </row>
    <row r="4" spans="1:8" ht="15" customHeight="1">
      <c r="A4" s="628"/>
      <c r="B4" s="628"/>
      <c r="C4" s="628"/>
      <c r="D4" s="628"/>
      <c r="E4" s="628"/>
      <c r="F4" s="627"/>
      <c r="G4" s="202" t="s">
        <v>6334</v>
      </c>
      <c r="H4" s="88" t="s">
        <v>6345</v>
      </c>
    </row>
    <row r="5" spans="1:8" s="8" customFormat="1" ht="24.95" customHeight="1">
      <c r="A5" s="195" t="s">
        <v>20</v>
      </c>
      <c r="B5" s="648" t="s">
        <v>5</v>
      </c>
      <c r="C5" s="694" t="s">
        <v>23</v>
      </c>
      <c r="D5" s="695"/>
      <c r="E5" s="195" t="s">
        <v>24</v>
      </c>
      <c r="F5" s="195" t="s">
        <v>25</v>
      </c>
      <c r="G5" s="195" t="s">
        <v>26</v>
      </c>
    </row>
    <row r="6" spans="1:8" s="8" customFormat="1" ht="20.45" customHeight="1">
      <c r="A6" s="195"/>
      <c r="B6" s="694" t="s">
        <v>2</v>
      </c>
      <c r="C6" s="728"/>
      <c r="D6" s="649">
        <f>A39</f>
        <v>33</v>
      </c>
      <c r="E6" s="42"/>
      <c r="F6" s="42"/>
      <c r="G6" s="196"/>
      <c r="H6" s="195"/>
    </row>
    <row r="7" spans="1:8" s="10" customFormat="1" ht="20.45" customHeight="1">
      <c r="A7" s="9">
        <v>1</v>
      </c>
      <c r="B7" s="86" t="s">
        <v>5829</v>
      </c>
      <c r="C7" s="336" t="s">
        <v>5830</v>
      </c>
      <c r="D7" s="337" t="s">
        <v>135</v>
      </c>
      <c r="E7" s="92" t="s">
        <v>3097</v>
      </c>
      <c r="F7" s="66" t="s">
        <v>3393</v>
      </c>
      <c r="G7" s="66" t="s">
        <v>2165</v>
      </c>
      <c r="H7" s="36" t="s">
        <v>863</v>
      </c>
    </row>
    <row r="8" spans="1:8" s="10" customFormat="1" ht="20.45" customHeight="1">
      <c r="A8" s="9">
        <v>2</v>
      </c>
      <c r="B8" s="49" t="s">
        <v>6035</v>
      </c>
      <c r="C8" s="82" t="s">
        <v>187</v>
      </c>
      <c r="D8" s="83" t="s">
        <v>52</v>
      </c>
      <c r="E8" s="41" t="s">
        <v>3396</v>
      </c>
      <c r="F8" s="66" t="s">
        <v>3393</v>
      </c>
      <c r="G8" s="92" t="s">
        <v>1</v>
      </c>
      <c r="H8" s="36" t="s">
        <v>275</v>
      </c>
    </row>
    <row r="9" spans="1:8" s="10" customFormat="1" ht="20.45" customHeight="1">
      <c r="A9" s="9">
        <v>3</v>
      </c>
      <c r="B9" s="49" t="s">
        <v>6007</v>
      </c>
      <c r="C9" s="231" t="s">
        <v>6008</v>
      </c>
      <c r="D9" s="232" t="s">
        <v>11</v>
      </c>
      <c r="E9" s="41" t="s">
        <v>1688</v>
      </c>
      <c r="F9" s="66" t="s">
        <v>3393</v>
      </c>
      <c r="G9" s="66" t="s">
        <v>1809</v>
      </c>
      <c r="H9" s="36" t="s">
        <v>271</v>
      </c>
    </row>
    <row r="10" spans="1:8" s="10" customFormat="1" ht="20.45" customHeight="1">
      <c r="A10" s="9">
        <v>4</v>
      </c>
      <c r="B10" s="49" t="s">
        <v>6009</v>
      </c>
      <c r="C10" s="82" t="s">
        <v>6010</v>
      </c>
      <c r="D10" s="83" t="s">
        <v>194</v>
      </c>
      <c r="E10" s="41" t="s">
        <v>1688</v>
      </c>
      <c r="F10" s="66" t="s">
        <v>3393</v>
      </c>
      <c r="G10" s="92" t="s">
        <v>1</v>
      </c>
      <c r="H10" s="36" t="s">
        <v>271</v>
      </c>
    </row>
    <row r="11" spans="1:8" s="10" customFormat="1" ht="20.45" customHeight="1">
      <c r="A11" s="9">
        <v>5</v>
      </c>
      <c r="B11" s="49" t="s">
        <v>5784</v>
      </c>
      <c r="C11" s="82" t="s">
        <v>5785</v>
      </c>
      <c r="D11" s="83" t="s">
        <v>1257</v>
      </c>
      <c r="E11" s="41" t="s">
        <v>3169</v>
      </c>
      <c r="F11" s="66" t="s">
        <v>3909</v>
      </c>
      <c r="G11" s="92" t="s">
        <v>1</v>
      </c>
      <c r="H11" s="36" t="s">
        <v>408</v>
      </c>
    </row>
    <row r="12" spans="1:8" s="10" customFormat="1" ht="20.45" customHeight="1">
      <c r="A12" s="9">
        <v>6</v>
      </c>
      <c r="B12" s="49" t="s">
        <v>5786</v>
      </c>
      <c r="C12" s="82" t="s">
        <v>5787</v>
      </c>
      <c r="D12" s="83" t="s">
        <v>84</v>
      </c>
      <c r="E12" s="41" t="s">
        <v>3169</v>
      </c>
      <c r="F12" s="66" t="s">
        <v>3909</v>
      </c>
      <c r="G12" s="92" t="s">
        <v>1</v>
      </c>
      <c r="H12" s="36" t="s">
        <v>408</v>
      </c>
    </row>
    <row r="13" spans="1:8" s="10" customFormat="1" ht="20.45" customHeight="1">
      <c r="A13" s="9">
        <v>7</v>
      </c>
      <c r="B13" s="49" t="s">
        <v>5788</v>
      </c>
      <c r="C13" s="82" t="s">
        <v>5789</v>
      </c>
      <c r="D13" s="83" t="s">
        <v>2042</v>
      </c>
      <c r="E13" s="41" t="s">
        <v>3169</v>
      </c>
      <c r="F13" s="66" t="s">
        <v>3909</v>
      </c>
      <c r="G13" s="92" t="s">
        <v>1</v>
      </c>
      <c r="H13" s="36" t="s">
        <v>408</v>
      </c>
    </row>
    <row r="14" spans="1:8" s="10" customFormat="1" ht="20.45" customHeight="1">
      <c r="A14" s="9">
        <v>8</v>
      </c>
      <c r="B14" s="49" t="s">
        <v>5790</v>
      </c>
      <c r="C14" s="82" t="s">
        <v>360</v>
      </c>
      <c r="D14" s="83" t="s">
        <v>6</v>
      </c>
      <c r="E14" s="41" t="s">
        <v>3169</v>
      </c>
      <c r="F14" s="66" t="s">
        <v>3909</v>
      </c>
      <c r="G14" s="92" t="s">
        <v>1</v>
      </c>
      <c r="H14" s="36" t="s">
        <v>408</v>
      </c>
    </row>
    <row r="15" spans="1:8" s="10" customFormat="1" ht="20.45" customHeight="1">
      <c r="A15" s="9">
        <v>9</v>
      </c>
      <c r="B15" s="49" t="s">
        <v>5791</v>
      </c>
      <c r="C15" s="82" t="s">
        <v>5792</v>
      </c>
      <c r="D15" s="83" t="s">
        <v>363</v>
      </c>
      <c r="E15" s="41" t="s">
        <v>3169</v>
      </c>
      <c r="F15" s="66" t="s">
        <v>3909</v>
      </c>
      <c r="G15" s="92" t="s">
        <v>1</v>
      </c>
      <c r="H15" s="36" t="s">
        <v>408</v>
      </c>
    </row>
    <row r="16" spans="1:8" s="10" customFormat="1" ht="20.45" customHeight="1">
      <c r="A16" s="9">
        <v>10</v>
      </c>
      <c r="B16" s="49" t="s">
        <v>5793</v>
      </c>
      <c r="C16" s="82" t="s">
        <v>5794</v>
      </c>
      <c r="D16" s="83" t="s">
        <v>136</v>
      </c>
      <c r="E16" s="41" t="s">
        <v>3169</v>
      </c>
      <c r="F16" s="66" t="s">
        <v>3909</v>
      </c>
      <c r="G16" s="92" t="s">
        <v>1</v>
      </c>
      <c r="H16" s="36" t="s">
        <v>408</v>
      </c>
    </row>
    <row r="17" spans="1:8" s="10" customFormat="1" ht="20.45" customHeight="1">
      <c r="A17" s="9">
        <v>11</v>
      </c>
      <c r="B17" s="49" t="s">
        <v>6106</v>
      </c>
      <c r="C17" s="56" t="s">
        <v>6107</v>
      </c>
      <c r="D17" s="83" t="s">
        <v>363</v>
      </c>
      <c r="E17" s="41" t="s">
        <v>3846</v>
      </c>
      <c r="F17" s="66" t="s">
        <v>2873</v>
      </c>
      <c r="G17" s="66" t="s">
        <v>2165</v>
      </c>
      <c r="H17" s="36" t="s">
        <v>408</v>
      </c>
    </row>
    <row r="18" spans="1:8" s="10" customFormat="1" ht="20.45" customHeight="1">
      <c r="A18" s="9">
        <v>12</v>
      </c>
      <c r="B18" s="49" t="s">
        <v>6011</v>
      </c>
      <c r="C18" s="82" t="s">
        <v>78</v>
      </c>
      <c r="D18" s="83" t="s">
        <v>59</v>
      </c>
      <c r="E18" s="41" t="s">
        <v>2046</v>
      </c>
      <c r="F18" s="66" t="s">
        <v>2873</v>
      </c>
      <c r="G18" s="66" t="s">
        <v>1809</v>
      </c>
      <c r="H18" s="36" t="s">
        <v>2050</v>
      </c>
    </row>
    <row r="19" spans="1:8" s="10" customFormat="1" ht="20.45" customHeight="1">
      <c r="A19" s="9">
        <v>13</v>
      </c>
      <c r="B19" s="49" t="s">
        <v>6012</v>
      </c>
      <c r="C19" s="82" t="s">
        <v>6013</v>
      </c>
      <c r="D19" s="83" t="s">
        <v>144</v>
      </c>
      <c r="E19" s="41" t="s">
        <v>2046</v>
      </c>
      <c r="F19" s="66" t="s">
        <v>3393</v>
      </c>
      <c r="G19" s="92" t="s">
        <v>1</v>
      </c>
      <c r="H19" s="36" t="s">
        <v>2050</v>
      </c>
    </row>
    <row r="20" spans="1:8" s="10" customFormat="1" ht="20.45" customHeight="1">
      <c r="A20" s="9">
        <v>14</v>
      </c>
      <c r="B20" s="49" t="s">
        <v>6014</v>
      </c>
      <c r="C20" s="82" t="s">
        <v>6015</v>
      </c>
      <c r="D20" s="83" t="s">
        <v>1950</v>
      </c>
      <c r="E20" s="41" t="s">
        <v>3346</v>
      </c>
      <c r="F20" s="66" t="s">
        <v>2873</v>
      </c>
      <c r="G20" s="92" t="s">
        <v>1</v>
      </c>
      <c r="H20" s="36" t="s">
        <v>3347</v>
      </c>
    </row>
    <row r="21" spans="1:8" s="10" customFormat="1" ht="20.45" customHeight="1">
      <c r="A21" s="9">
        <v>15</v>
      </c>
      <c r="B21" s="49" t="s">
        <v>6016</v>
      </c>
      <c r="C21" s="82" t="s">
        <v>6017</v>
      </c>
      <c r="D21" s="83" t="s">
        <v>43</v>
      </c>
      <c r="E21" s="41" t="s">
        <v>3346</v>
      </c>
      <c r="F21" s="66" t="s">
        <v>5581</v>
      </c>
      <c r="G21" s="92" t="s">
        <v>1</v>
      </c>
      <c r="H21" s="36" t="s">
        <v>3347</v>
      </c>
    </row>
    <row r="22" spans="1:8" s="10" customFormat="1" ht="20.45" customHeight="1">
      <c r="A22" s="9">
        <v>16</v>
      </c>
      <c r="B22" s="86" t="s">
        <v>6108</v>
      </c>
      <c r="C22" s="336" t="s">
        <v>6109</v>
      </c>
      <c r="D22" s="337" t="s">
        <v>133</v>
      </c>
      <c r="E22" s="92" t="s">
        <v>3543</v>
      </c>
      <c r="F22" s="66" t="s">
        <v>6110</v>
      </c>
      <c r="G22" s="66" t="s">
        <v>2165</v>
      </c>
      <c r="H22" s="36" t="s">
        <v>1824</v>
      </c>
    </row>
    <row r="23" spans="1:8" s="10" customFormat="1" ht="20.45" customHeight="1">
      <c r="A23" s="9">
        <v>17</v>
      </c>
      <c r="B23" s="49" t="s">
        <v>5831</v>
      </c>
      <c r="C23" s="82" t="s">
        <v>1353</v>
      </c>
      <c r="D23" s="83" t="s">
        <v>1354</v>
      </c>
      <c r="E23" s="41" t="s">
        <v>3104</v>
      </c>
      <c r="F23" s="66" t="s">
        <v>4049</v>
      </c>
      <c r="G23" s="66" t="s">
        <v>2165</v>
      </c>
      <c r="H23" s="36" t="s">
        <v>268</v>
      </c>
    </row>
    <row r="24" spans="1:8" s="10" customFormat="1" ht="20.45" customHeight="1">
      <c r="A24" s="9">
        <v>18</v>
      </c>
      <c r="B24" s="49" t="s">
        <v>5832</v>
      </c>
      <c r="C24" s="231" t="s">
        <v>4137</v>
      </c>
      <c r="D24" s="232" t="s">
        <v>194</v>
      </c>
      <c r="E24" s="41" t="s">
        <v>3104</v>
      </c>
      <c r="F24" s="66" t="s">
        <v>3800</v>
      </c>
      <c r="G24" s="92" t="s">
        <v>1</v>
      </c>
      <c r="H24" s="36" t="s">
        <v>268</v>
      </c>
    </row>
    <row r="25" spans="1:8" s="10" customFormat="1" ht="20.45" customHeight="1">
      <c r="A25" s="9">
        <v>19</v>
      </c>
      <c r="B25" s="49" t="s">
        <v>5833</v>
      </c>
      <c r="C25" s="231" t="s">
        <v>49</v>
      </c>
      <c r="D25" s="232" t="s">
        <v>399</v>
      </c>
      <c r="E25" s="41" t="s">
        <v>3104</v>
      </c>
      <c r="F25" s="66" t="s">
        <v>3800</v>
      </c>
      <c r="G25" s="92" t="s">
        <v>1</v>
      </c>
      <c r="H25" s="36" t="s">
        <v>268</v>
      </c>
    </row>
    <row r="26" spans="1:8" s="10" customFormat="1" ht="20.45" customHeight="1">
      <c r="A26" s="9">
        <v>20</v>
      </c>
      <c r="B26" s="86" t="s">
        <v>5807</v>
      </c>
      <c r="C26" s="336" t="s">
        <v>3497</v>
      </c>
      <c r="D26" s="337" t="s">
        <v>67</v>
      </c>
      <c r="E26" s="92" t="s">
        <v>1769</v>
      </c>
      <c r="F26" s="66" t="s">
        <v>5581</v>
      </c>
      <c r="G26" s="66" t="s">
        <v>2165</v>
      </c>
      <c r="H26" s="36" t="s">
        <v>1771</v>
      </c>
    </row>
    <row r="27" spans="1:8" s="10" customFormat="1" ht="20.45" customHeight="1">
      <c r="A27" s="9">
        <v>21</v>
      </c>
      <c r="B27" s="86" t="s">
        <v>5808</v>
      </c>
      <c r="C27" s="679" t="s">
        <v>5809</v>
      </c>
      <c r="D27" s="680" t="s">
        <v>47</v>
      </c>
      <c r="E27" s="92" t="s">
        <v>1769</v>
      </c>
      <c r="F27" s="66" t="s">
        <v>5581</v>
      </c>
      <c r="G27" s="92" t="s">
        <v>1</v>
      </c>
      <c r="H27" s="36" t="s">
        <v>1771</v>
      </c>
    </row>
    <row r="28" spans="1:8" s="10" customFormat="1" ht="20.45" customHeight="1">
      <c r="A28" s="9">
        <v>22</v>
      </c>
      <c r="B28" s="49" t="s">
        <v>6227</v>
      </c>
      <c r="C28" s="334" t="s">
        <v>1661</v>
      </c>
      <c r="D28" s="335" t="s">
        <v>2684</v>
      </c>
      <c r="E28" s="41" t="s">
        <v>2084</v>
      </c>
      <c r="F28" s="66" t="s">
        <v>3393</v>
      </c>
      <c r="G28" s="92" t="s">
        <v>1</v>
      </c>
      <c r="H28" s="36" t="s">
        <v>408</v>
      </c>
    </row>
    <row r="29" spans="1:8" s="10" customFormat="1" ht="20.45" customHeight="1">
      <c r="A29" s="9">
        <v>23</v>
      </c>
      <c r="B29" s="49" t="s">
        <v>6271</v>
      </c>
      <c r="C29" s="334" t="s">
        <v>949</v>
      </c>
      <c r="D29" s="335" t="s">
        <v>99</v>
      </c>
      <c r="E29" s="41" t="s">
        <v>5580</v>
      </c>
      <c r="F29" s="66" t="s">
        <v>5586</v>
      </c>
      <c r="G29" s="66" t="s">
        <v>6150</v>
      </c>
      <c r="H29" s="36" t="s">
        <v>1824</v>
      </c>
    </row>
    <row r="30" spans="1:8" s="10" customFormat="1" ht="20.45" customHeight="1">
      <c r="A30" s="9">
        <v>24</v>
      </c>
      <c r="B30" s="86" t="s">
        <v>6321</v>
      </c>
      <c r="C30" s="229" t="s">
        <v>849</v>
      </c>
      <c r="D30" s="230" t="s">
        <v>70</v>
      </c>
      <c r="E30" s="41" t="s">
        <v>4325</v>
      </c>
      <c r="F30" s="66" t="s">
        <v>3393</v>
      </c>
      <c r="G30" s="92" t="s">
        <v>1</v>
      </c>
      <c r="H30" s="36" t="s">
        <v>1965</v>
      </c>
    </row>
    <row r="31" spans="1:8" s="10" customFormat="1" ht="20.45" customHeight="1">
      <c r="A31" s="9">
        <v>25</v>
      </c>
      <c r="B31" s="49" t="s">
        <v>6322</v>
      </c>
      <c r="C31" s="231" t="s">
        <v>6323</v>
      </c>
      <c r="D31" s="232" t="s">
        <v>433</v>
      </c>
      <c r="E31" s="41" t="s">
        <v>4325</v>
      </c>
      <c r="F31" s="66" t="s">
        <v>3393</v>
      </c>
      <c r="G31" s="92" t="s">
        <v>1</v>
      </c>
      <c r="H31" s="36" t="s">
        <v>1965</v>
      </c>
    </row>
    <row r="32" spans="1:8" s="10" customFormat="1" ht="20.45" customHeight="1">
      <c r="A32" s="9">
        <v>26</v>
      </c>
      <c r="B32" s="49" t="s">
        <v>6324</v>
      </c>
      <c r="C32" s="231" t="s">
        <v>37</v>
      </c>
      <c r="D32" s="232" t="s">
        <v>153</v>
      </c>
      <c r="E32" s="41" t="s">
        <v>4325</v>
      </c>
      <c r="F32" s="66" t="s">
        <v>3393</v>
      </c>
      <c r="G32" s="92" t="s">
        <v>1</v>
      </c>
      <c r="H32" s="36" t="s">
        <v>1965</v>
      </c>
    </row>
    <row r="33" spans="1:8" s="10" customFormat="1" ht="20.45" customHeight="1">
      <c r="A33" s="9">
        <v>27</v>
      </c>
      <c r="B33" s="673" t="s">
        <v>6325</v>
      </c>
      <c r="C33" s="677" t="s">
        <v>2045</v>
      </c>
      <c r="D33" s="678" t="s">
        <v>184</v>
      </c>
      <c r="E33" s="41" t="s">
        <v>4325</v>
      </c>
      <c r="F33" s="66" t="s">
        <v>3393</v>
      </c>
      <c r="G33" s="92" t="s">
        <v>1</v>
      </c>
      <c r="H33" s="36" t="s">
        <v>1965</v>
      </c>
    </row>
    <row r="34" spans="1:8" s="10" customFormat="1" ht="20.45" customHeight="1">
      <c r="A34" s="9">
        <v>28</v>
      </c>
      <c r="B34" s="86" t="s">
        <v>6326</v>
      </c>
      <c r="C34" s="229" t="s">
        <v>6327</v>
      </c>
      <c r="D34" s="230" t="s">
        <v>155</v>
      </c>
      <c r="E34" s="41" t="s">
        <v>4325</v>
      </c>
      <c r="F34" s="66" t="s">
        <v>3393</v>
      </c>
      <c r="G34" s="92" t="s">
        <v>1</v>
      </c>
      <c r="H34" s="36" t="s">
        <v>1965</v>
      </c>
    </row>
    <row r="35" spans="1:8" s="10" customFormat="1" ht="20.45" customHeight="1">
      <c r="A35" s="9">
        <v>29</v>
      </c>
      <c r="B35" s="49" t="s">
        <v>6328</v>
      </c>
      <c r="C35" s="231" t="s">
        <v>176</v>
      </c>
      <c r="D35" s="232" t="s">
        <v>69</v>
      </c>
      <c r="E35" s="41" t="s">
        <v>4325</v>
      </c>
      <c r="F35" s="66" t="s">
        <v>3393</v>
      </c>
      <c r="G35" s="92" t="s">
        <v>1</v>
      </c>
      <c r="H35" s="36" t="s">
        <v>1965</v>
      </c>
    </row>
    <row r="36" spans="1:8" s="10" customFormat="1" ht="20.45" customHeight="1">
      <c r="A36" s="9">
        <v>30</v>
      </c>
      <c r="B36" s="49" t="s">
        <v>6272</v>
      </c>
      <c r="C36" s="231" t="s">
        <v>6273</v>
      </c>
      <c r="D36" s="232" t="s">
        <v>99</v>
      </c>
      <c r="E36" s="41" t="s">
        <v>1150</v>
      </c>
      <c r="F36" s="66" t="s">
        <v>5438</v>
      </c>
      <c r="G36" s="66" t="s">
        <v>2165</v>
      </c>
      <c r="H36" s="36" t="s">
        <v>1771</v>
      </c>
    </row>
    <row r="37" spans="1:8" s="10" customFormat="1" ht="20.45" customHeight="1">
      <c r="A37" s="9">
        <v>31</v>
      </c>
      <c r="B37" s="49" t="s">
        <v>6274</v>
      </c>
      <c r="C37" s="231" t="s">
        <v>5409</v>
      </c>
      <c r="D37" s="232" t="s">
        <v>152</v>
      </c>
      <c r="E37" s="41" t="s">
        <v>4220</v>
      </c>
      <c r="F37" s="66" t="s">
        <v>6279</v>
      </c>
      <c r="G37" s="66" t="s">
        <v>1809</v>
      </c>
      <c r="H37" s="36" t="s">
        <v>1771</v>
      </c>
    </row>
    <row r="38" spans="1:8" s="10" customFormat="1" ht="20.45" customHeight="1">
      <c r="A38" s="9">
        <v>32</v>
      </c>
      <c r="B38" s="49" t="s">
        <v>6275</v>
      </c>
      <c r="C38" s="231" t="s">
        <v>6276</v>
      </c>
      <c r="D38" s="232" t="s">
        <v>136</v>
      </c>
      <c r="E38" s="41" t="s">
        <v>4220</v>
      </c>
      <c r="F38" s="66" t="s">
        <v>6280</v>
      </c>
      <c r="G38" s="92" t="s">
        <v>1</v>
      </c>
      <c r="H38" s="36" t="s">
        <v>1771</v>
      </c>
    </row>
    <row r="39" spans="1:8" s="10" customFormat="1" ht="20.45" customHeight="1">
      <c r="A39" s="9">
        <v>33</v>
      </c>
      <c r="B39" s="49" t="s">
        <v>6277</v>
      </c>
      <c r="C39" s="231" t="s">
        <v>6278</v>
      </c>
      <c r="D39" s="232" t="s">
        <v>3993</v>
      </c>
      <c r="E39" s="41" t="s">
        <v>4220</v>
      </c>
      <c r="F39" s="66" t="s">
        <v>5863</v>
      </c>
      <c r="G39" s="92" t="s">
        <v>1</v>
      </c>
      <c r="H39" s="36" t="s">
        <v>1771</v>
      </c>
    </row>
    <row r="40" spans="1:8" s="8" customFormat="1" ht="20.100000000000001" customHeight="1">
      <c r="A40" s="9"/>
      <c r="B40" s="694" t="s">
        <v>3</v>
      </c>
      <c r="C40" s="728"/>
      <c r="D40" s="649">
        <f>A53</f>
        <v>13</v>
      </c>
      <c r="E40" s="42"/>
      <c r="F40" s="42"/>
      <c r="G40" s="196"/>
      <c r="H40" s="195"/>
    </row>
    <row r="41" spans="1:8" s="10" customFormat="1" ht="20.100000000000001" customHeight="1">
      <c r="A41" s="9">
        <v>1</v>
      </c>
      <c r="B41" s="49" t="s">
        <v>6111</v>
      </c>
      <c r="C41" s="231" t="s">
        <v>6112</v>
      </c>
      <c r="D41" s="232" t="s">
        <v>11</v>
      </c>
      <c r="E41" s="41" t="s">
        <v>3860</v>
      </c>
      <c r="F41" s="66" t="s">
        <v>6113</v>
      </c>
      <c r="G41" s="92"/>
      <c r="H41" s="36" t="s">
        <v>275</v>
      </c>
    </row>
    <row r="42" spans="1:8" s="10" customFormat="1" ht="20.100000000000001" customHeight="1">
      <c r="A42" s="9">
        <v>2</v>
      </c>
      <c r="B42" s="49" t="s">
        <v>6088</v>
      </c>
      <c r="C42" s="82" t="s">
        <v>6089</v>
      </c>
      <c r="D42" s="83" t="s">
        <v>10</v>
      </c>
      <c r="E42" s="41" t="s">
        <v>2117</v>
      </c>
      <c r="F42" s="66" t="s">
        <v>3393</v>
      </c>
      <c r="G42" s="92"/>
      <c r="H42" s="36" t="s">
        <v>271</v>
      </c>
    </row>
    <row r="43" spans="1:8" s="10" customFormat="1" ht="20.100000000000001" customHeight="1">
      <c r="A43" s="9">
        <v>3</v>
      </c>
      <c r="B43" s="49" t="s">
        <v>6090</v>
      </c>
      <c r="C43" s="82" t="s">
        <v>859</v>
      </c>
      <c r="D43" s="83" t="s">
        <v>325</v>
      </c>
      <c r="E43" s="41" t="s">
        <v>2117</v>
      </c>
      <c r="F43" s="66" t="s">
        <v>5581</v>
      </c>
      <c r="G43" s="92"/>
      <c r="H43" s="36" t="s">
        <v>271</v>
      </c>
    </row>
    <row r="44" spans="1:8" s="10" customFormat="1" ht="20.100000000000001" customHeight="1">
      <c r="A44" s="9">
        <v>4</v>
      </c>
      <c r="B44" s="49" t="s">
        <v>6091</v>
      </c>
      <c r="C44" s="82" t="s">
        <v>6092</v>
      </c>
      <c r="D44" s="83" t="s">
        <v>135</v>
      </c>
      <c r="E44" s="41" t="s">
        <v>2117</v>
      </c>
      <c r="F44" s="66" t="s">
        <v>3393</v>
      </c>
      <c r="G44" s="92"/>
      <c r="H44" s="36" t="s">
        <v>271</v>
      </c>
    </row>
    <row r="45" spans="1:8" s="10" customFormat="1" ht="20.100000000000001" customHeight="1">
      <c r="A45" s="9">
        <v>5</v>
      </c>
      <c r="B45" s="49" t="s">
        <v>6093</v>
      </c>
      <c r="C45" s="82" t="s">
        <v>6094</v>
      </c>
      <c r="D45" s="83" t="s">
        <v>3830</v>
      </c>
      <c r="E45" s="41" t="s">
        <v>2117</v>
      </c>
      <c r="F45" s="66" t="s">
        <v>3393</v>
      </c>
      <c r="G45" s="92"/>
      <c r="H45" s="36" t="s">
        <v>271</v>
      </c>
    </row>
    <row r="46" spans="1:8" s="10" customFormat="1" ht="20.100000000000001" customHeight="1">
      <c r="A46" s="9">
        <v>6</v>
      </c>
      <c r="B46" s="49" t="s">
        <v>6095</v>
      </c>
      <c r="C46" s="82" t="s">
        <v>6096</v>
      </c>
      <c r="D46" s="83" t="s">
        <v>1687</v>
      </c>
      <c r="E46" s="41" t="s">
        <v>2117</v>
      </c>
      <c r="F46" s="66" t="s">
        <v>3393</v>
      </c>
      <c r="G46" s="92"/>
      <c r="H46" s="36" t="s">
        <v>271</v>
      </c>
    </row>
    <row r="47" spans="1:8" s="10" customFormat="1" ht="20.100000000000001" customHeight="1">
      <c r="A47" s="9">
        <v>7</v>
      </c>
      <c r="B47" s="49" t="s">
        <v>6036</v>
      </c>
      <c r="C47" s="231" t="s">
        <v>6037</v>
      </c>
      <c r="D47" s="232" t="s">
        <v>46</v>
      </c>
      <c r="E47" s="41" t="s">
        <v>2118</v>
      </c>
      <c r="F47" s="66" t="s">
        <v>5006</v>
      </c>
      <c r="G47" s="92"/>
      <c r="H47" s="36" t="s">
        <v>408</v>
      </c>
    </row>
    <row r="48" spans="1:8" s="10" customFormat="1" ht="20.100000000000001" customHeight="1">
      <c r="A48" s="9">
        <v>8</v>
      </c>
      <c r="B48" s="49" t="s">
        <v>6038</v>
      </c>
      <c r="C48" s="82" t="s">
        <v>6039</v>
      </c>
      <c r="D48" s="83" t="s">
        <v>144</v>
      </c>
      <c r="E48" s="41" t="s">
        <v>2118</v>
      </c>
      <c r="F48" s="66" t="s">
        <v>5581</v>
      </c>
      <c r="G48" s="92"/>
      <c r="H48" s="36" t="s">
        <v>408</v>
      </c>
    </row>
    <row r="49" spans="1:8" s="10" customFormat="1" ht="20.100000000000001" customHeight="1">
      <c r="A49" s="9">
        <v>9</v>
      </c>
      <c r="B49" s="86" t="s">
        <v>6040</v>
      </c>
      <c r="C49" s="336" t="s">
        <v>6041</v>
      </c>
      <c r="D49" s="337" t="s">
        <v>6042</v>
      </c>
      <c r="E49" s="41" t="s">
        <v>2118</v>
      </c>
      <c r="F49" s="66" t="s">
        <v>5581</v>
      </c>
      <c r="G49" s="92"/>
      <c r="H49" s="36" t="s">
        <v>408</v>
      </c>
    </row>
    <row r="50" spans="1:8" s="10" customFormat="1" ht="20.100000000000001" customHeight="1">
      <c r="A50" s="9">
        <v>10</v>
      </c>
      <c r="B50" s="49" t="s">
        <v>6114</v>
      </c>
      <c r="C50" s="82" t="s">
        <v>6115</v>
      </c>
      <c r="D50" s="83" t="s">
        <v>6116</v>
      </c>
      <c r="E50" s="41" t="s">
        <v>2120</v>
      </c>
      <c r="F50" s="66" t="s">
        <v>5581</v>
      </c>
      <c r="G50" s="92"/>
      <c r="H50" s="36" t="s">
        <v>408</v>
      </c>
    </row>
    <row r="51" spans="1:8" s="10" customFormat="1" ht="20.100000000000001" customHeight="1">
      <c r="A51" s="9">
        <v>11</v>
      </c>
      <c r="B51" s="49" t="s">
        <v>6117</v>
      </c>
      <c r="C51" s="82" t="s">
        <v>3891</v>
      </c>
      <c r="D51" s="83" t="s">
        <v>50</v>
      </c>
      <c r="E51" s="41" t="s">
        <v>2120</v>
      </c>
      <c r="F51" s="66" t="s">
        <v>3393</v>
      </c>
      <c r="G51" s="92"/>
      <c r="H51" s="36" t="s">
        <v>408</v>
      </c>
    </row>
    <row r="52" spans="1:8" s="10" customFormat="1" ht="20.100000000000001" customHeight="1">
      <c r="A52" s="9">
        <v>12</v>
      </c>
      <c r="B52" s="49" t="s">
        <v>5795</v>
      </c>
      <c r="C52" s="82" t="s">
        <v>5796</v>
      </c>
      <c r="D52" s="83" t="s">
        <v>45</v>
      </c>
      <c r="E52" s="41" t="s">
        <v>5797</v>
      </c>
      <c r="F52" s="66" t="s">
        <v>5798</v>
      </c>
      <c r="G52" s="92"/>
      <c r="H52" s="36" t="s">
        <v>268</v>
      </c>
    </row>
    <row r="53" spans="1:8" s="10" customFormat="1" ht="20.100000000000001" customHeight="1">
      <c r="A53" s="9">
        <v>13</v>
      </c>
      <c r="B53" s="49" t="s">
        <v>5799</v>
      </c>
      <c r="C53" s="82" t="s">
        <v>5800</v>
      </c>
      <c r="D53" s="83" t="s">
        <v>48</v>
      </c>
      <c r="E53" s="41" t="s">
        <v>3172</v>
      </c>
      <c r="F53" s="66" t="s">
        <v>5801</v>
      </c>
      <c r="G53" s="92"/>
      <c r="H53" s="36" t="s">
        <v>1771</v>
      </c>
    </row>
    <row r="54" spans="1:8" s="10" customFormat="1" ht="24.95" customHeight="1">
      <c r="A54" s="699" t="s">
        <v>28</v>
      </c>
      <c r="B54" s="700"/>
      <c r="C54" s="700"/>
      <c r="D54" s="182">
        <f>SUM(D6,D40)</f>
        <v>46</v>
      </c>
      <c r="E54" s="651" t="s">
        <v>231</v>
      </c>
      <c r="F54" s="729"/>
      <c r="G54" s="730"/>
    </row>
    <row r="55" spans="1:8" ht="24.95" customHeight="1">
      <c r="A55" s="650"/>
      <c r="B55" s="33"/>
      <c r="C55" s="34"/>
      <c r="D55" s="177"/>
      <c r="E55" s="87" t="s">
        <v>85</v>
      </c>
      <c r="F55" s="88"/>
      <c r="G55" s="51"/>
    </row>
    <row r="56" spans="1:8" ht="18" customHeight="1">
      <c r="A56" s="650"/>
      <c r="B56" s="33"/>
      <c r="C56" s="34"/>
      <c r="D56" s="177"/>
      <c r="E56" s="93"/>
      <c r="F56" s="96"/>
      <c r="G56" s="51"/>
    </row>
    <row r="57" spans="1:8" ht="18" customHeight="1">
      <c r="A57" s="681"/>
      <c r="B57" s="33"/>
      <c r="C57" s="34"/>
      <c r="D57" s="177"/>
      <c r="E57" s="93"/>
      <c r="F57" s="96"/>
      <c r="G57" s="51"/>
    </row>
    <row r="58" spans="1:8" ht="18" customHeight="1">
      <c r="A58" s="681"/>
      <c r="B58" s="33"/>
      <c r="C58" s="34"/>
      <c r="D58" s="177"/>
      <c r="E58" s="93"/>
      <c r="F58" s="96"/>
      <c r="G58" s="51"/>
    </row>
    <row r="59" spans="1:8" ht="18" customHeight="1">
      <c r="A59" s="681"/>
      <c r="B59" s="33"/>
      <c r="C59" s="34"/>
      <c r="D59" s="177"/>
      <c r="E59" s="93"/>
      <c r="F59" s="96"/>
      <c r="G59" s="51"/>
    </row>
    <row r="60" spans="1:8" ht="18" customHeight="1">
      <c r="A60" s="681"/>
      <c r="B60" s="33"/>
      <c r="C60" s="34"/>
      <c r="D60" s="177"/>
      <c r="E60" s="93"/>
      <c r="F60" s="96"/>
      <c r="G60" s="51"/>
    </row>
    <row r="61" spans="1:8" ht="18" customHeight="1">
      <c r="A61" s="681"/>
      <c r="B61" s="33"/>
      <c r="C61" s="34"/>
      <c r="D61" s="177"/>
      <c r="E61" s="93"/>
      <c r="F61" s="96"/>
      <c r="G61" s="51"/>
    </row>
    <row r="62" spans="1:8" ht="18" customHeight="1">
      <c r="A62" s="681"/>
      <c r="B62" s="33"/>
      <c r="C62" s="34"/>
      <c r="D62" s="177"/>
      <c r="E62" s="93"/>
      <c r="F62" s="96"/>
      <c r="G62" s="51"/>
    </row>
    <row r="63" spans="1:8" ht="18" customHeight="1">
      <c r="A63" s="681"/>
      <c r="B63" s="33"/>
      <c r="C63" s="34"/>
      <c r="D63" s="177"/>
      <c r="E63" s="93"/>
      <c r="F63" s="96"/>
      <c r="G63" s="51"/>
    </row>
    <row r="64" spans="1:8" ht="18" customHeight="1">
      <c r="A64" s="681"/>
      <c r="B64" s="33"/>
      <c r="C64" s="34"/>
      <c r="D64" s="177"/>
      <c r="E64" s="93"/>
      <c r="F64" s="96"/>
      <c r="G64" s="51"/>
    </row>
    <row r="65" spans="1:7" ht="18" customHeight="1">
      <c r="A65" s="681"/>
      <c r="B65" s="33"/>
      <c r="C65" s="34"/>
      <c r="D65" s="177"/>
      <c r="E65" s="93"/>
      <c r="F65" s="96"/>
      <c r="G65" s="51"/>
    </row>
    <row r="66" spans="1:7" ht="18" customHeight="1">
      <c r="A66" s="681"/>
      <c r="B66" s="33"/>
      <c r="C66" s="34"/>
      <c r="D66" s="177"/>
      <c r="E66" s="93"/>
      <c r="F66" s="96"/>
      <c r="G66" s="51"/>
    </row>
    <row r="67" spans="1:7" ht="18" customHeight="1">
      <c r="A67" s="681"/>
      <c r="B67" s="33"/>
      <c r="C67" s="34"/>
      <c r="D67" s="177"/>
      <c r="E67" s="93"/>
      <c r="F67" s="96"/>
      <c r="G67" s="51"/>
    </row>
    <row r="68" spans="1:7" ht="18" customHeight="1">
      <c r="A68" s="681"/>
      <c r="B68" s="33"/>
      <c r="C68" s="34"/>
      <c r="D68" s="177"/>
      <c r="E68" s="93"/>
      <c r="F68" s="96"/>
      <c r="G68" s="51"/>
    </row>
    <row r="69" spans="1:7" ht="18" customHeight="1">
      <c r="A69" s="681"/>
      <c r="B69" s="33"/>
      <c r="C69" s="34"/>
      <c r="D69" s="177"/>
      <c r="E69" s="93"/>
      <c r="F69" s="96"/>
      <c r="G69" s="51"/>
    </row>
    <row r="70" spans="1:7" ht="18" customHeight="1">
      <c r="A70" s="681"/>
      <c r="B70" s="33"/>
      <c r="C70" s="34"/>
      <c r="D70" s="177"/>
      <c r="E70" s="93"/>
      <c r="F70" s="96"/>
      <c r="G70" s="51"/>
    </row>
    <row r="71" spans="1:7" ht="18" customHeight="1">
      <c r="A71" s="681"/>
      <c r="B71" s="33"/>
      <c r="C71" s="34"/>
      <c r="D71" s="177"/>
      <c r="E71" s="93"/>
      <c r="F71" s="96"/>
      <c r="G71" s="51"/>
    </row>
    <row r="72" spans="1:7" ht="18" customHeight="1">
      <c r="A72" s="681"/>
      <c r="B72" s="33"/>
      <c r="C72" s="34"/>
      <c r="D72" s="177"/>
      <c r="E72" s="93"/>
      <c r="F72" s="96"/>
      <c r="G72" s="51"/>
    </row>
    <row r="73" spans="1:7" ht="18" customHeight="1">
      <c r="A73" s="681"/>
      <c r="B73" s="33"/>
      <c r="C73" s="34"/>
      <c r="D73" s="177"/>
      <c r="E73" s="93"/>
      <c r="F73" s="96"/>
      <c r="G73" s="51"/>
    </row>
    <row r="74" spans="1:7" ht="18" customHeight="1">
      <c r="A74" s="681"/>
      <c r="B74" s="33"/>
      <c r="C74" s="34"/>
      <c r="D74" s="177"/>
      <c r="E74" s="93"/>
      <c r="F74" s="96"/>
      <c r="G74" s="51"/>
    </row>
    <row r="75" spans="1:7" ht="18" customHeight="1">
      <c r="A75" s="681"/>
      <c r="B75" s="33"/>
      <c r="C75" s="34"/>
      <c r="D75" s="177"/>
      <c r="E75" s="93"/>
      <c r="F75" s="96"/>
      <c r="G75" s="51"/>
    </row>
    <row r="76" spans="1:7" ht="18" customHeight="1">
      <c r="A76" s="681"/>
      <c r="B76" s="33"/>
      <c r="C76" s="34"/>
      <c r="D76" s="177"/>
      <c r="E76" s="93"/>
      <c r="F76" s="96"/>
      <c r="G76" s="51"/>
    </row>
    <row r="77" spans="1:7" ht="18" customHeight="1">
      <c r="A77" s="681"/>
      <c r="B77" s="33"/>
      <c r="C77" s="34"/>
      <c r="D77" s="177"/>
      <c r="E77" s="93"/>
      <c r="F77" s="96"/>
      <c r="G77" s="51"/>
    </row>
    <row r="78" spans="1:7" ht="18" customHeight="1">
      <c r="A78" s="681"/>
      <c r="B78" s="33"/>
      <c r="C78" s="34"/>
      <c r="D78" s="177"/>
      <c r="E78" s="93"/>
      <c r="F78" s="96"/>
      <c r="G78" s="51"/>
    </row>
    <row r="79" spans="1:7" ht="18" customHeight="1">
      <c r="A79" s="681"/>
      <c r="B79" s="33"/>
      <c r="C79" s="34"/>
      <c r="D79" s="177"/>
      <c r="E79" s="93"/>
      <c r="F79" s="96"/>
      <c r="G79" s="51"/>
    </row>
    <row r="80" spans="1:7" ht="18" customHeight="1">
      <c r="A80" s="681"/>
      <c r="B80" s="33"/>
      <c r="C80" s="34"/>
      <c r="D80" s="177"/>
      <c r="E80" s="93"/>
      <c r="F80" s="96"/>
      <c r="G80" s="51"/>
    </row>
    <row r="81" spans="1:8" ht="18" customHeight="1">
      <c r="A81" s="681"/>
      <c r="B81" s="33"/>
      <c r="C81" s="34"/>
      <c r="D81" s="177"/>
      <c r="E81" s="93"/>
      <c r="F81" s="96"/>
      <c r="G81" s="51"/>
    </row>
    <row r="82" spans="1:8" s="15" customFormat="1" ht="54.95" customHeight="1">
      <c r="A82" s="704" t="s">
        <v>5691</v>
      </c>
      <c r="B82" s="691"/>
      <c r="C82" s="705"/>
      <c r="D82" s="705"/>
      <c r="E82" s="705"/>
      <c r="F82" s="705"/>
      <c r="G82" s="705"/>
    </row>
    <row r="83" spans="1:8" s="10" customFormat="1" ht="24.95" customHeight="1">
      <c r="A83" s="731" t="s">
        <v>867</v>
      </c>
      <c r="B83" s="731"/>
      <c r="C83" s="731"/>
      <c r="D83" s="731"/>
      <c r="E83" s="731"/>
      <c r="F83" s="731"/>
      <c r="G83" s="731"/>
    </row>
    <row r="84" spans="1:8" s="10" customFormat="1" ht="35.1" customHeight="1">
      <c r="A84" s="732" t="s">
        <v>5753</v>
      </c>
      <c r="B84" s="732"/>
      <c r="C84" s="732"/>
      <c r="D84" s="732"/>
      <c r="E84" s="732"/>
      <c r="F84" s="732"/>
      <c r="G84" s="732"/>
      <c r="H84" s="105"/>
    </row>
    <row r="85" spans="1:8" ht="15" customHeight="1">
      <c r="A85" s="628"/>
      <c r="B85" s="628"/>
      <c r="C85" s="628"/>
      <c r="D85" s="628"/>
      <c r="E85" s="628"/>
      <c r="F85" s="627"/>
      <c r="G85" s="202" t="s">
        <v>5748</v>
      </c>
      <c r="H85" s="88" t="s">
        <v>5754</v>
      </c>
    </row>
    <row r="86" spans="1:8" s="8" customFormat="1" ht="30" customHeight="1">
      <c r="A86" s="195" t="s">
        <v>20</v>
      </c>
      <c r="B86" s="620" t="s">
        <v>5</v>
      </c>
      <c r="C86" s="694" t="s">
        <v>23</v>
      </c>
      <c r="D86" s="695"/>
      <c r="E86" s="195" t="s">
        <v>24</v>
      </c>
      <c r="F86" s="195" t="s">
        <v>25</v>
      </c>
      <c r="G86" s="195" t="s">
        <v>26</v>
      </c>
    </row>
    <row r="87" spans="1:8" s="8" customFormat="1" ht="30" customHeight="1">
      <c r="A87" s="195"/>
      <c r="B87" s="694" t="s">
        <v>2</v>
      </c>
      <c r="C87" s="728"/>
      <c r="D87" s="621">
        <f>A90</f>
        <v>3</v>
      </c>
      <c r="E87" s="42"/>
      <c r="F87" s="42"/>
      <c r="G87" s="196"/>
      <c r="H87" s="195"/>
    </row>
    <row r="88" spans="1:8" s="10" customFormat="1" ht="30" customHeight="1">
      <c r="A88" s="9">
        <v>1</v>
      </c>
      <c r="B88" s="86" t="s">
        <v>5692</v>
      </c>
      <c r="C88" s="336" t="s">
        <v>5693</v>
      </c>
      <c r="D88" s="337" t="s">
        <v>186</v>
      </c>
      <c r="E88" s="92" t="s">
        <v>3543</v>
      </c>
      <c r="F88" s="66" t="s">
        <v>5581</v>
      </c>
      <c r="G88" s="66"/>
      <c r="H88" s="36" t="s">
        <v>1824</v>
      </c>
    </row>
    <row r="89" spans="1:8" s="10" customFormat="1" ht="30" customHeight="1">
      <c r="A89" s="9">
        <v>2</v>
      </c>
      <c r="B89" s="49" t="s">
        <v>5703</v>
      </c>
      <c r="C89" s="231" t="s">
        <v>429</v>
      </c>
      <c r="D89" s="232" t="s">
        <v>43</v>
      </c>
      <c r="E89" s="41" t="s">
        <v>4461</v>
      </c>
      <c r="F89" s="66" t="s">
        <v>3393</v>
      </c>
      <c r="G89" s="92"/>
      <c r="H89" s="36" t="s">
        <v>408</v>
      </c>
    </row>
    <row r="90" spans="1:8" s="10" customFormat="1" ht="30" customHeight="1">
      <c r="A90" s="9">
        <v>3</v>
      </c>
      <c r="B90" s="49" t="s">
        <v>5704</v>
      </c>
      <c r="C90" s="231" t="s">
        <v>4273</v>
      </c>
      <c r="D90" s="232" t="s">
        <v>136</v>
      </c>
      <c r="E90" s="41" t="s">
        <v>4461</v>
      </c>
      <c r="F90" s="66" t="s">
        <v>3393</v>
      </c>
      <c r="G90" s="66"/>
      <c r="H90" s="36" t="s">
        <v>408</v>
      </c>
    </row>
    <row r="91" spans="1:8" s="8" customFormat="1" ht="30" customHeight="1">
      <c r="A91" s="9"/>
      <c r="B91" s="694" t="s">
        <v>3</v>
      </c>
      <c r="C91" s="728"/>
      <c r="D91" s="621">
        <f>A95</f>
        <v>4</v>
      </c>
      <c r="E91" s="42"/>
      <c r="F91" s="42"/>
      <c r="G91" s="196"/>
      <c r="H91" s="195"/>
    </row>
    <row r="92" spans="1:8" s="10" customFormat="1" ht="30" customHeight="1">
      <c r="A92" s="9">
        <v>1</v>
      </c>
      <c r="B92" s="86" t="s">
        <v>5711</v>
      </c>
      <c r="C92" s="231" t="s">
        <v>432</v>
      </c>
      <c r="D92" s="232" t="s">
        <v>186</v>
      </c>
      <c r="E92" s="41" t="s">
        <v>5716</v>
      </c>
      <c r="F92" s="66" t="s">
        <v>1272</v>
      </c>
      <c r="G92" s="92"/>
      <c r="H92" s="36" t="s">
        <v>863</v>
      </c>
    </row>
    <row r="93" spans="1:8" s="10" customFormat="1" ht="30" customHeight="1">
      <c r="A93" s="9">
        <v>2</v>
      </c>
      <c r="B93" s="86" t="s">
        <v>5712</v>
      </c>
      <c r="C93" s="231" t="s">
        <v>5713</v>
      </c>
      <c r="D93" s="232" t="s">
        <v>393</v>
      </c>
      <c r="E93" s="41" t="s">
        <v>5716</v>
      </c>
      <c r="F93" s="66" t="s">
        <v>1272</v>
      </c>
      <c r="G93" s="92"/>
      <c r="H93" s="36" t="s">
        <v>863</v>
      </c>
    </row>
    <row r="94" spans="1:8" s="10" customFormat="1" ht="30" customHeight="1">
      <c r="A94" s="9">
        <v>3</v>
      </c>
      <c r="B94" s="86" t="s">
        <v>5714</v>
      </c>
      <c r="C94" s="231" t="s">
        <v>5715</v>
      </c>
      <c r="D94" s="232" t="s">
        <v>99</v>
      </c>
      <c r="E94" s="41" t="s">
        <v>5716</v>
      </c>
      <c r="F94" s="66" t="s">
        <v>1272</v>
      </c>
      <c r="G94" s="92"/>
      <c r="H94" s="36" t="s">
        <v>863</v>
      </c>
    </row>
    <row r="95" spans="1:8" s="10" customFormat="1" ht="30" customHeight="1">
      <c r="A95" s="9">
        <v>4</v>
      </c>
      <c r="B95" s="49" t="s">
        <v>5717</v>
      </c>
      <c r="C95" s="231" t="s">
        <v>5718</v>
      </c>
      <c r="D95" s="232" t="s">
        <v>925</v>
      </c>
      <c r="E95" s="41" t="s">
        <v>5210</v>
      </c>
      <c r="F95" s="66" t="s">
        <v>1272</v>
      </c>
      <c r="G95" s="92"/>
      <c r="H95" s="36" t="s">
        <v>275</v>
      </c>
    </row>
    <row r="96" spans="1:8" s="10" customFormat="1" ht="30" customHeight="1">
      <c r="A96" s="699" t="s">
        <v>28</v>
      </c>
      <c r="B96" s="700"/>
      <c r="C96" s="700"/>
      <c r="D96" s="182">
        <f>SUM(D87,D91)</f>
        <v>7</v>
      </c>
      <c r="E96" s="623" t="s">
        <v>231</v>
      </c>
      <c r="F96" s="729"/>
      <c r="G96" s="730"/>
    </row>
    <row r="97" spans="1:7" ht="30" customHeight="1">
      <c r="A97" s="622"/>
      <c r="B97" s="33"/>
      <c r="C97" s="34"/>
      <c r="D97" s="177"/>
      <c r="E97" s="87" t="s">
        <v>85</v>
      </c>
      <c r="F97" s="88"/>
      <c r="G97" s="51"/>
    </row>
    <row r="98" spans="1:7" ht="18" customHeight="1">
      <c r="A98" s="622"/>
      <c r="B98" s="33"/>
      <c r="C98" s="34"/>
      <c r="D98" s="177"/>
      <c r="E98" s="93"/>
      <c r="F98" s="96"/>
      <c r="G98" s="51"/>
    </row>
    <row r="99" spans="1:7" ht="18" customHeight="1">
      <c r="A99" s="622"/>
      <c r="B99" s="33"/>
      <c r="C99" s="34"/>
      <c r="D99" s="177"/>
      <c r="E99" s="93"/>
      <c r="F99" s="96"/>
      <c r="G99" s="51"/>
    </row>
    <row r="100" spans="1:7" ht="18" customHeight="1">
      <c r="A100" s="622"/>
      <c r="B100" s="33"/>
      <c r="C100" s="34"/>
      <c r="D100" s="177"/>
      <c r="E100" s="93"/>
      <c r="F100" s="96"/>
      <c r="G100" s="51"/>
    </row>
    <row r="101" spans="1:7" ht="18" customHeight="1">
      <c r="A101" s="622"/>
      <c r="B101" s="33"/>
      <c r="C101" s="34"/>
      <c r="D101" s="177"/>
      <c r="E101" s="93"/>
      <c r="F101" s="96"/>
      <c r="G101" s="51"/>
    </row>
    <row r="102" spans="1:7" ht="18" customHeight="1">
      <c r="A102" s="635"/>
      <c r="B102" s="33"/>
      <c r="C102" s="34"/>
      <c r="D102" s="177"/>
      <c r="E102" s="93"/>
      <c r="F102" s="96"/>
      <c r="G102" s="51"/>
    </row>
    <row r="103" spans="1:7" ht="18" customHeight="1">
      <c r="A103" s="635"/>
      <c r="B103" s="33"/>
      <c r="C103" s="34"/>
      <c r="D103" s="177"/>
      <c r="E103" s="93"/>
      <c r="F103" s="96"/>
      <c r="G103" s="51"/>
    </row>
    <row r="104" spans="1:7" ht="18" customHeight="1">
      <c r="A104" s="635"/>
      <c r="B104" s="33"/>
      <c r="C104" s="34"/>
      <c r="D104" s="177"/>
      <c r="E104" s="93"/>
      <c r="F104" s="96"/>
      <c r="G104" s="51"/>
    </row>
    <row r="105" spans="1:7" ht="18" customHeight="1">
      <c r="A105" s="635"/>
      <c r="B105" s="33"/>
      <c r="C105" s="34"/>
      <c r="D105" s="177"/>
      <c r="E105" s="93"/>
      <c r="F105" s="96"/>
      <c r="G105" s="51"/>
    </row>
    <row r="106" spans="1:7" ht="18" customHeight="1">
      <c r="A106" s="635"/>
      <c r="B106" s="33"/>
      <c r="C106" s="34"/>
      <c r="D106" s="177"/>
      <c r="E106" s="93"/>
      <c r="F106" s="96"/>
      <c r="G106" s="51"/>
    </row>
    <row r="107" spans="1:7" ht="18" customHeight="1">
      <c r="A107" s="635"/>
      <c r="B107" s="33"/>
      <c r="C107" s="34"/>
      <c r="D107" s="177"/>
      <c r="E107" s="93"/>
      <c r="F107" s="96"/>
      <c r="G107" s="51"/>
    </row>
    <row r="108" spans="1:7" ht="18" customHeight="1">
      <c r="A108" s="635"/>
      <c r="B108" s="33"/>
      <c r="C108" s="34"/>
      <c r="D108" s="177"/>
      <c r="E108" s="93"/>
      <c r="F108" s="96"/>
      <c r="G108" s="51"/>
    </row>
    <row r="109" spans="1:7" ht="18" customHeight="1">
      <c r="A109" s="635"/>
      <c r="B109" s="33"/>
      <c r="C109" s="34"/>
      <c r="D109" s="177"/>
      <c r="E109" s="93"/>
      <c r="F109" s="96"/>
      <c r="G109" s="51"/>
    </row>
    <row r="110" spans="1:7" ht="18" customHeight="1">
      <c r="A110" s="635"/>
      <c r="B110" s="33"/>
      <c r="C110" s="34"/>
      <c r="D110" s="177"/>
      <c r="E110" s="93"/>
      <c r="F110" s="96"/>
      <c r="G110" s="51"/>
    </row>
    <row r="111" spans="1:7" ht="18" customHeight="1">
      <c r="A111" s="635"/>
      <c r="B111" s="33"/>
      <c r="C111" s="34"/>
      <c r="D111" s="177"/>
      <c r="E111" s="93"/>
      <c r="F111" s="96"/>
      <c r="G111" s="51"/>
    </row>
    <row r="112" spans="1:7" ht="18" customHeight="1">
      <c r="A112" s="635"/>
      <c r="B112" s="33"/>
      <c r="C112" s="34"/>
      <c r="D112" s="177"/>
      <c r="E112" s="93"/>
      <c r="F112" s="96"/>
      <c r="G112" s="51"/>
    </row>
    <row r="113" spans="1:8" ht="18" customHeight="1">
      <c r="A113" s="635"/>
      <c r="B113" s="33"/>
      <c r="C113" s="34"/>
      <c r="D113" s="177"/>
      <c r="E113" s="93"/>
      <c r="F113" s="96"/>
      <c r="G113" s="51"/>
    </row>
    <row r="114" spans="1:8" ht="18" customHeight="1">
      <c r="A114" s="635"/>
      <c r="B114" s="33"/>
      <c r="C114" s="34"/>
      <c r="D114" s="177"/>
      <c r="E114" s="93"/>
      <c r="F114" s="96"/>
      <c r="G114" s="51"/>
    </row>
    <row r="115" spans="1:8" ht="18" customHeight="1">
      <c r="A115" s="635"/>
      <c r="B115" s="33"/>
      <c r="C115" s="34"/>
      <c r="D115" s="177"/>
      <c r="E115" s="93"/>
      <c r="F115" s="96"/>
      <c r="G115" s="51"/>
    </row>
    <row r="116" spans="1:8" s="15" customFormat="1" ht="54.95" customHeight="1">
      <c r="A116" s="704" t="s">
        <v>5349</v>
      </c>
      <c r="B116" s="691"/>
      <c r="C116" s="705"/>
      <c r="D116" s="705"/>
      <c r="E116" s="705"/>
      <c r="F116" s="705"/>
      <c r="G116" s="705"/>
    </row>
    <row r="117" spans="1:8" s="10" customFormat="1" ht="24.95" customHeight="1">
      <c r="A117" s="731" t="s">
        <v>867</v>
      </c>
      <c r="B117" s="731"/>
      <c r="C117" s="731"/>
      <c r="D117" s="731"/>
      <c r="E117" s="731"/>
      <c r="F117" s="731"/>
      <c r="G117" s="731"/>
    </row>
    <row r="118" spans="1:8" s="10" customFormat="1" ht="35.1" customHeight="1">
      <c r="A118" s="732" t="s">
        <v>5689</v>
      </c>
      <c r="B118" s="732"/>
      <c r="C118" s="732"/>
      <c r="D118" s="732"/>
      <c r="E118" s="732"/>
      <c r="F118" s="732"/>
      <c r="G118" s="732"/>
      <c r="H118" s="105"/>
    </row>
    <row r="119" spans="1:8" ht="15" customHeight="1">
      <c r="A119" s="628"/>
      <c r="B119" s="628"/>
      <c r="C119" s="628"/>
      <c r="D119" s="628"/>
      <c r="E119" s="628"/>
      <c r="F119" s="627"/>
      <c r="G119" s="202" t="s">
        <v>5677</v>
      </c>
      <c r="H119" s="88" t="s">
        <v>5690</v>
      </c>
    </row>
    <row r="120" spans="1:8" s="8" customFormat="1" ht="24.95" customHeight="1">
      <c r="A120" s="195" t="s">
        <v>20</v>
      </c>
      <c r="B120" s="588" t="s">
        <v>5</v>
      </c>
      <c r="C120" s="694" t="s">
        <v>23</v>
      </c>
      <c r="D120" s="695"/>
      <c r="E120" s="195" t="s">
        <v>24</v>
      </c>
      <c r="F120" s="195" t="s">
        <v>25</v>
      </c>
      <c r="G120" s="195" t="s">
        <v>26</v>
      </c>
    </row>
    <row r="121" spans="1:8" s="8" customFormat="1" ht="20.100000000000001" customHeight="1">
      <c r="A121" s="195"/>
      <c r="B121" s="694" t="s">
        <v>2</v>
      </c>
      <c r="C121" s="728"/>
      <c r="D121" s="589">
        <f>A150</f>
        <v>29</v>
      </c>
      <c r="E121" s="42"/>
      <c r="F121" s="42"/>
      <c r="G121" s="196"/>
      <c r="H121" s="195"/>
    </row>
    <row r="122" spans="1:8" s="10" customFormat="1" ht="20.100000000000001" customHeight="1">
      <c r="A122" s="9">
        <v>1</v>
      </c>
      <c r="B122" s="86" t="s">
        <v>5350</v>
      </c>
      <c r="C122" s="336" t="s">
        <v>5351</v>
      </c>
      <c r="D122" s="337" t="s">
        <v>300</v>
      </c>
      <c r="E122" s="92" t="s">
        <v>3543</v>
      </c>
      <c r="F122" s="66" t="s">
        <v>5353</v>
      </c>
      <c r="G122" s="66" t="s">
        <v>2165</v>
      </c>
      <c r="H122" s="36" t="s">
        <v>1824</v>
      </c>
    </row>
    <row r="123" spans="1:8" s="10" customFormat="1" ht="20.100000000000001" customHeight="1">
      <c r="A123" s="9">
        <v>2</v>
      </c>
      <c r="B123" s="86" t="s">
        <v>5352</v>
      </c>
      <c r="C123" s="336" t="s">
        <v>78</v>
      </c>
      <c r="D123" s="337" t="s">
        <v>83</v>
      </c>
      <c r="E123" s="92" t="s">
        <v>3543</v>
      </c>
      <c r="F123" s="66" t="s">
        <v>5353</v>
      </c>
      <c r="G123" s="92" t="s">
        <v>1</v>
      </c>
      <c r="H123" s="36" t="s">
        <v>1824</v>
      </c>
    </row>
    <row r="124" spans="1:8" s="10" customFormat="1" ht="20.100000000000001" customHeight="1">
      <c r="A124" s="9">
        <v>3</v>
      </c>
      <c r="B124" s="49" t="s">
        <v>5500</v>
      </c>
      <c r="C124" s="231" t="s">
        <v>4384</v>
      </c>
      <c r="D124" s="232" t="s">
        <v>46</v>
      </c>
      <c r="E124" s="41" t="s">
        <v>1151</v>
      </c>
      <c r="F124" s="66" t="s">
        <v>3393</v>
      </c>
      <c r="G124" s="66" t="s">
        <v>5501</v>
      </c>
      <c r="H124" s="36" t="s">
        <v>271</v>
      </c>
    </row>
    <row r="125" spans="1:8" s="10" customFormat="1" ht="20.100000000000001" customHeight="1">
      <c r="A125" s="9">
        <v>4</v>
      </c>
      <c r="B125" s="49" t="s">
        <v>5366</v>
      </c>
      <c r="C125" s="231" t="s">
        <v>5367</v>
      </c>
      <c r="D125" s="232" t="s">
        <v>2106</v>
      </c>
      <c r="E125" s="41" t="s">
        <v>2084</v>
      </c>
      <c r="F125" s="66" t="s">
        <v>3393</v>
      </c>
      <c r="G125" s="66" t="s">
        <v>2165</v>
      </c>
      <c r="H125" s="36" t="s">
        <v>408</v>
      </c>
    </row>
    <row r="126" spans="1:8" s="10" customFormat="1" ht="20.100000000000001" customHeight="1">
      <c r="A126" s="9">
        <v>5</v>
      </c>
      <c r="B126" s="49" t="s">
        <v>5368</v>
      </c>
      <c r="C126" s="231" t="s">
        <v>180</v>
      </c>
      <c r="D126" s="232" t="s">
        <v>116</v>
      </c>
      <c r="E126" s="41" t="s">
        <v>2084</v>
      </c>
      <c r="F126" s="66" t="s">
        <v>3393</v>
      </c>
      <c r="G126" s="92" t="s">
        <v>1</v>
      </c>
      <c r="H126" s="36" t="s">
        <v>408</v>
      </c>
    </row>
    <row r="127" spans="1:8" s="10" customFormat="1" ht="20.100000000000001" customHeight="1">
      <c r="A127" s="9">
        <v>6</v>
      </c>
      <c r="B127" s="49" t="s">
        <v>5369</v>
      </c>
      <c r="C127" s="231" t="s">
        <v>5370</v>
      </c>
      <c r="D127" s="232" t="s">
        <v>5371</v>
      </c>
      <c r="E127" s="41" t="s">
        <v>2084</v>
      </c>
      <c r="F127" s="66" t="s">
        <v>3393</v>
      </c>
      <c r="G127" s="92" t="s">
        <v>1</v>
      </c>
      <c r="H127" s="36" t="s">
        <v>408</v>
      </c>
    </row>
    <row r="128" spans="1:8" s="10" customFormat="1" ht="20.100000000000001" customHeight="1">
      <c r="A128" s="9">
        <v>7</v>
      </c>
      <c r="B128" s="49" t="s">
        <v>5354</v>
      </c>
      <c r="C128" s="82" t="s">
        <v>5355</v>
      </c>
      <c r="D128" s="83" t="s">
        <v>46</v>
      </c>
      <c r="E128" s="41" t="s">
        <v>5364</v>
      </c>
      <c r="F128" s="66" t="s">
        <v>3393</v>
      </c>
      <c r="G128" s="92" t="s">
        <v>1</v>
      </c>
      <c r="H128" s="36" t="s">
        <v>2050</v>
      </c>
    </row>
    <row r="129" spans="1:8" s="10" customFormat="1" ht="20.100000000000001" customHeight="1">
      <c r="A129" s="9">
        <v>8</v>
      </c>
      <c r="B129" s="49" t="s">
        <v>5356</v>
      </c>
      <c r="C129" s="231" t="s">
        <v>5357</v>
      </c>
      <c r="D129" s="232" t="s">
        <v>11</v>
      </c>
      <c r="E129" s="41" t="s">
        <v>5364</v>
      </c>
      <c r="F129" s="66" t="s">
        <v>3393</v>
      </c>
      <c r="G129" s="92" t="s">
        <v>1</v>
      </c>
      <c r="H129" s="36" t="s">
        <v>2050</v>
      </c>
    </row>
    <row r="130" spans="1:8" s="10" customFormat="1" ht="20.100000000000001" customHeight="1">
      <c r="A130" s="9">
        <v>9</v>
      </c>
      <c r="B130" s="49" t="s">
        <v>5622</v>
      </c>
      <c r="C130" s="231" t="s">
        <v>5623</v>
      </c>
      <c r="D130" s="232" t="s">
        <v>169</v>
      </c>
      <c r="E130" s="41" t="s">
        <v>5364</v>
      </c>
      <c r="F130" s="66" t="s">
        <v>3393</v>
      </c>
      <c r="G130" s="92" t="s">
        <v>1</v>
      </c>
      <c r="H130" s="36" t="s">
        <v>2050</v>
      </c>
    </row>
    <row r="131" spans="1:8" s="10" customFormat="1" ht="20.100000000000001" customHeight="1">
      <c r="A131" s="9">
        <v>10</v>
      </c>
      <c r="B131" s="49" t="s">
        <v>5358</v>
      </c>
      <c r="C131" s="231" t="s">
        <v>5359</v>
      </c>
      <c r="D131" s="232" t="s">
        <v>798</v>
      </c>
      <c r="E131" s="41" t="s">
        <v>5364</v>
      </c>
      <c r="F131" s="66" t="s">
        <v>3393</v>
      </c>
      <c r="G131" s="92" t="s">
        <v>1</v>
      </c>
      <c r="H131" s="36" t="s">
        <v>2050</v>
      </c>
    </row>
    <row r="132" spans="1:8" s="10" customFormat="1" ht="20.100000000000001" customHeight="1">
      <c r="A132" s="9">
        <v>11</v>
      </c>
      <c r="B132" s="49" t="s">
        <v>5360</v>
      </c>
      <c r="C132" s="231" t="s">
        <v>5361</v>
      </c>
      <c r="D132" s="232" t="s">
        <v>158</v>
      </c>
      <c r="E132" s="41" t="s">
        <v>5364</v>
      </c>
      <c r="F132" s="66" t="s">
        <v>3800</v>
      </c>
      <c r="G132" s="92" t="s">
        <v>1</v>
      </c>
      <c r="H132" s="36" t="s">
        <v>2050</v>
      </c>
    </row>
    <row r="133" spans="1:8" s="10" customFormat="1" ht="20.100000000000001" customHeight="1">
      <c r="A133" s="9">
        <v>12</v>
      </c>
      <c r="B133" s="86" t="s">
        <v>5362</v>
      </c>
      <c r="C133" s="336" t="s">
        <v>5363</v>
      </c>
      <c r="D133" s="337" t="s">
        <v>99</v>
      </c>
      <c r="E133" s="41" t="s">
        <v>5364</v>
      </c>
      <c r="F133" s="66" t="s">
        <v>3800</v>
      </c>
      <c r="G133" s="92" t="s">
        <v>1</v>
      </c>
      <c r="H133" s="36" t="s">
        <v>2050</v>
      </c>
    </row>
    <row r="134" spans="1:8" s="10" customFormat="1" ht="20.100000000000001" customHeight="1">
      <c r="A134" s="9">
        <v>13</v>
      </c>
      <c r="B134" s="49" t="s">
        <v>5565</v>
      </c>
      <c r="C134" s="231" t="s">
        <v>5566</v>
      </c>
      <c r="D134" s="232" t="s">
        <v>11</v>
      </c>
      <c r="E134" s="41" t="s">
        <v>5580</v>
      </c>
      <c r="F134" s="66" t="s">
        <v>3055</v>
      </c>
      <c r="G134" s="66" t="s">
        <v>2910</v>
      </c>
      <c r="H134" s="36" t="s">
        <v>1824</v>
      </c>
    </row>
    <row r="135" spans="1:8" s="10" customFormat="1" ht="20.100000000000001" customHeight="1">
      <c r="A135" s="9">
        <v>14</v>
      </c>
      <c r="B135" s="49" t="s">
        <v>5567</v>
      </c>
      <c r="C135" s="231" t="s">
        <v>36</v>
      </c>
      <c r="D135" s="232" t="s">
        <v>1999</v>
      </c>
      <c r="E135" s="41" t="s">
        <v>5580</v>
      </c>
      <c r="F135" s="66" t="s">
        <v>3055</v>
      </c>
      <c r="G135" s="92" t="s">
        <v>1</v>
      </c>
      <c r="H135" s="36" t="s">
        <v>1824</v>
      </c>
    </row>
    <row r="136" spans="1:8" s="10" customFormat="1" ht="20.100000000000001" customHeight="1">
      <c r="A136" s="9">
        <v>15</v>
      </c>
      <c r="B136" s="49" t="s">
        <v>5568</v>
      </c>
      <c r="C136" s="231" t="s">
        <v>159</v>
      </c>
      <c r="D136" s="232" t="s">
        <v>111</v>
      </c>
      <c r="E136" s="41" t="s">
        <v>5580</v>
      </c>
      <c r="F136" s="66" t="s">
        <v>5411</v>
      </c>
      <c r="G136" s="66" t="s">
        <v>2165</v>
      </c>
      <c r="H136" s="36" t="s">
        <v>1824</v>
      </c>
    </row>
    <row r="137" spans="1:8" s="10" customFormat="1" ht="20.100000000000001" customHeight="1">
      <c r="A137" s="9">
        <v>16</v>
      </c>
      <c r="B137" s="49" t="s">
        <v>5569</v>
      </c>
      <c r="C137" s="231" t="s">
        <v>3784</v>
      </c>
      <c r="D137" s="232" t="s">
        <v>107</v>
      </c>
      <c r="E137" s="41" t="s">
        <v>5580</v>
      </c>
      <c r="F137" s="66" t="s">
        <v>5581</v>
      </c>
      <c r="G137" s="66" t="s">
        <v>5582</v>
      </c>
      <c r="H137" s="36" t="s">
        <v>1824</v>
      </c>
    </row>
    <row r="138" spans="1:8" s="10" customFormat="1" ht="20.100000000000001" customHeight="1">
      <c r="A138" s="9">
        <v>17</v>
      </c>
      <c r="B138" s="49" t="s">
        <v>5570</v>
      </c>
      <c r="C138" s="231" t="s">
        <v>5571</v>
      </c>
      <c r="D138" s="232" t="s">
        <v>925</v>
      </c>
      <c r="E138" s="41" t="s">
        <v>5580</v>
      </c>
      <c r="F138" s="66" t="s">
        <v>5411</v>
      </c>
      <c r="G138" s="66" t="s">
        <v>2910</v>
      </c>
      <c r="H138" s="36" t="s">
        <v>1824</v>
      </c>
    </row>
    <row r="139" spans="1:8" s="10" customFormat="1" ht="20.100000000000001" customHeight="1">
      <c r="A139" s="9">
        <v>18</v>
      </c>
      <c r="B139" s="49" t="s">
        <v>5572</v>
      </c>
      <c r="C139" s="231" t="s">
        <v>2490</v>
      </c>
      <c r="D139" s="232" t="s">
        <v>48</v>
      </c>
      <c r="E139" s="41" t="s">
        <v>5580</v>
      </c>
      <c r="F139" s="66" t="s">
        <v>3055</v>
      </c>
      <c r="G139" s="66" t="s">
        <v>2165</v>
      </c>
      <c r="H139" s="36" t="s">
        <v>1824</v>
      </c>
    </row>
    <row r="140" spans="1:8" s="10" customFormat="1" ht="20.100000000000001" customHeight="1">
      <c r="A140" s="9">
        <v>19</v>
      </c>
      <c r="B140" s="49" t="s">
        <v>5573</v>
      </c>
      <c r="C140" s="231" t="s">
        <v>5574</v>
      </c>
      <c r="D140" s="232" t="s">
        <v>184</v>
      </c>
      <c r="E140" s="41" t="s">
        <v>5580</v>
      </c>
      <c r="F140" s="66" t="s">
        <v>3055</v>
      </c>
      <c r="G140" s="66" t="s">
        <v>2910</v>
      </c>
      <c r="H140" s="36" t="s">
        <v>1824</v>
      </c>
    </row>
    <row r="141" spans="1:8" s="10" customFormat="1" ht="20.100000000000001" customHeight="1">
      <c r="A141" s="9">
        <v>20</v>
      </c>
      <c r="B141" s="49" t="s">
        <v>5575</v>
      </c>
      <c r="C141" s="231" t="s">
        <v>5576</v>
      </c>
      <c r="D141" s="232" t="s">
        <v>862</v>
      </c>
      <c r="E141" s="41" t="s">
        <v>5580</v>
      </c>
      <c r="F141" s="66" t="s">
        <v>3055</v>
      </c>
      <c r="G141" s="66" t="s">
        <v>2165</v>
      </c>
      <c r="H141" s="36" t="s">
        <v>1824</v>
      </c>
    </row>
    <row r="142" spans="1:8" s="10" customFormat="1" ht="20.100000000000001" customHeight="1">
      <c r="A142" s="9">
        <v>21</v>
      </c>
      <c r="B142" s="49" t="s">
        <v>5577</v>
      </c>
      <c r="C142" s="231" t="s">
        <v>183</v>
      </c>
      <c r="D142" s="232" t="s">
        <v>13</v>
      </c>
      <c r="E142" s="41" t="s">
        <v>5580</v>
      </c>
      <c r="F142" s="66" t="s">
        <v>3055</v>
      </c>
      <c r="G142" s="66" t="s">
        <v>2910</v>
      </c>
      <c r="H142" s="36" t="s">
        <v>1824</v>
      </c>
    </row>
    <row r="143" spans="1:8" s="10" customFormat="1" ht="20.100000000000001" customHeight="1">
      <c r="A143" s="9">
        <v>22</v>
      </c>
      <c r="B143" s="86" t="s">
        <v>5578</v>
      </c>
      <c r="C143" s="229" t="s">
        <v>5579</v>
      </c>
      <c r="D143" s="230" t="s">
        <v>99</v>
      </c>
      <c r="E143" s="41" t="s">
        <v>5580</v>
      </c>
      <c r="F143" s="66" t="s">
        <v>3055</v>
      </c>
      <c r="G143" s="66" t="s">
        <v>2165</v>
      </c>
      <c r="H143" s="36" t="s">
        <v>1824</v>
      </c>
    </row>
    <row r="144" spans="1:8" s="10" customFormat="1" ht="20.100000000000001" customHeight="1">
      <c r="A144" s="9">
        <v>23</v>
      </c>
      <c r="B144" s="86" t="s">
        <v>5624</v>
      </c>
      <c r="C144" s="229" t="s">
        <v>5625</v>
      </c>
      <c r="D144" s="230" t="s">
        <v>1950</v>
      </c>
      <c r="E144" s="41" t="s">
        <v>4325</v>
      </c>
      <c r="F144" s="66" t="s">
        <v>1272</v>
      </c>
      <c r="G144" s="66" t="s">
        <v>2910</v>
      </c>
      <c r="H144" s="36" t="s">
        <v>1965</v>
      </c>
    </row>
    <row r="145" spans="1:8" s="10" customFormat="1" ht="20.100000000000001" customHeight="1">
      <c r="A145" s="9">
        <v>24</v>
      </c>
      <c r="B145" s="49" t="s">
        <v>5626</v>
      </c>
      <c r="C145" s="231" t="s">
        <v>5627</v>
      </c>
      <c r="D145" s="232" t="s">
        <v>1950</v>
      </c>
      <c r="E145" s="41" t="s">
        <v>4325</v>
      </c>
      <c r="F145" s="66" t="s">
        <v>1272</v>
      </c>
      <c r="G145" s="66" t="s">
        <v>1809</v>
      </c>
      <c r="H145" s="36" t="s">
        <v>1965</v>
      </c>
    </row>
    <row r="146" spans="1:8" s="10" customFormat="1" ht="20.100000000000001" customHeight="1">
      <c r="A146" s="9">
        <v>25</v>
      </c>
      <c r="B146" s="49" t="s">
        <v>5628</v>
      </c>
      <c r="C146" s="231" t="s">
        <v>5629</v>
      </c>
      <c r="D146" s="232" t="s">
        <v>48</v>
      </c>
      <c r="E146" s="41" t="s">
        <v>4325</v>
      </c>
      <c r="F146" s="66" t="s">
        <v>1272</v>
      </c>
      <c r="G146" s="66" t="s">
        <v>2910</v>
      </c>
      <c r="H146" s="36" t="s">
        <v>1965</v>
      </c>
    </row>
    <row r="147" spans="1:8" s="10" customFormat="1" ht="20.100000000000001" customHeight="1">
      <c r="A147" s="9">
        <v>26</v>
      </c>
      <c r="B147" s="49" t="s">
        <v>5630</v>
      </c>
      <c r="C147" s="231" t="s">
        <v>451</v>
      </c>
      <c r="D147" s="232" t="s">
        <v>5631</v>
      </c>
      <c r="E147" s="41" t="s">
        <v>4325</v>
      </c>
      <c r="F147" s="66" t="s">
        <v>1272</v>
      </c>
      <c r="G147" s="92" t="s">
        <v>1</v>
      </c>
      <c r="H147" s="36" t="s">
        <v>1965</v>
      </c>
    </row>
    <row r="148" spans="1:8" s="10" customFormat="1" ht="20.100000000000001" customHeight="1">
      <c r="A148" s="9">
        <v>27</v>
      </c>
      <c r="B148" s="49" t="s">
        <v>5632</v>
      </c>
      <c r="C148" s="231" t="s">
        <v>1958</v>
      </c>
      <c r="D148" s="232" t="s">
        <v>64</v>
      </c>
      <c r="E148" s="41" t="s">
        <v>4325</v>
      </c>
      <c r="F148" s="66" t="s">
        <v>1272</v>
      </c>
      <c r="G148" s="92" t="s">
        <v>1</v>
      </c>
      <c r="H148" s="36" t="s">
        <v>1965</v>
      </c>
    </row>
    <row r="149" spans="1:8" s="10" customFormat="1" ht="20.100000000000001" customHeight="1">
      <c r="A149" s="9">
        <v>28</v>
      </c>
      <c r="B149" s="49" t="s">
        <v>5538</v>
      </c>
      <c r="C149" s="231" t="s">
        <v>5539</v>
      </c>
      <c r="D149" s="232" t="s">
        <v>11</v>
      </c>
      <c r="E149" s="41" t="s">
        <v>4220</v>
      </c>
      <c r="F149" s="66" t="s">
        <v>3393</v>
      </c>
      <c r="G149" s="66" t="s">
        <v>1809</v>
      </c>
      <c r="H149" s="36" t="s">
        <v>1771</v>
      </c>
    </row>
    <row r="150" spans="1:8" s="10" customFormat="1" ht="20.100000000000001" customHeight="1">
      <c r="A150" s="9">
        <v>29</v>
      </c>
      <c r="B150" s="49" t="s">
        <v>5540</v>
      </c>
      <c r="C150" s="231" t="s">
        <v>5541</v>
      </c>
      <c r="D150" s="232" t="s">
        <v>2708</v>
      </c>
      <c r="E150" s="41" t="s">
        <v>4220</v>
      </c>
      <c r="F150" s="66" t="s">
        <v>3393</v>
      </c>
      <c r="G150" s="92" t="s">
        <v>1</v>
      </c>
      <c r="H150" s="36" t="s">
        <v>1771</v>
      </c>
    </row>
    <row r="151" spans="1:8" s="8" customFormat="1" ht="20.100000000000001" customHeight="1">
      <c r="A151" s="9"/>
      <c r="B151" s="694" t="s">
        <v>3</v>
      </c>
      <c r="C151" s="728"/>
      <c r="D151" s="589">
        <f>A168</f>
        <v>17</v>
      </c>
      <c r="E151" s="42"/>
      <c r="F151" s="42"/>
      <c r="G151" s="196"/>
      <c r="H151" s="195"/>
    </row>
    <row r="152" spans="1:8" s="10" customFormat="1" ht="20.100000000000001" customHeight="1">
      <c r="A152" s="9">
        <v>1</v>
      </c>
      <c r="B152" s="49" t="s">
        <v>5588</v>
      </c>
      <c r="C152" s="231" t="s">
        <v>68</v>
      </c>
      <c r="D152" s="232" t="s">
        <v>149</v>
      </c>
      <c r="E152" s="41" t="s">
        <v>5023</v>
      </c>
      <c r="F152" s="66" t="s">
        <v>5581</v>
      </c>
      <c r="G152" s="92"/>
      <c r="H152" s="36" t="s">
        <v>3347</v>
      </c>
    </row>
    <row r="153" spans="1:8" s="10" customFormat="1" ht="20.100000000000001" customHeight="1">
      <c r="A153" s="9">
        <v>2</v>
      </c>
      <c r="B153" s="49" t="s">
        <v>5589</v>
      </c>
      <c r="C153" s="231" t="s">
        <v>5590</v>
      </c>
      <c r="D153" s="232" t="s">
        <v>64</v>
      </c>
      <c r="E153" s="41" t="s">
        <v>5023</v>
      </c>
      <c r="F153" s="66" t="s">
        <v>5581</v>
      </c>
      <c r="G153" s="92"/>
      <c r="H153" s="36" t="s">
        <v>3347</v>
      </c>
    </row>
    <row r="154" spans="1:8" s="10" customFormat="1" ht="20.100000000000001" customHeight="1">
      <c r="A154" s="9">
        <v>3</v>
      </c>
      <c r="B154" s="49" t="s">
        <v>5591</v>
      </c>
      <c r="C154" s="231" t="s">
        <v>5592</v>
      </c>
      <c r="D154" s="232" t="s">
        <v>5593</v>
      </c>
      <c r="E154" s="41" t="s">
        <v>5056</v>
      </c>
      <c r="F154" s="66" t="s">
        <v>5581</v>
      </c>
      <c r="G154" s="92"/>
      <c r="H154" s="36" t="s">
        <v>1771</v>
      </c>
    </row>
    <row r="155" spans="1:8" s="10" customFormat="1" ht="20.100000000000001" customHeight="1">
      <c r="A155" s="9">
        <v>4</v>
      </c>
      <c r="B155" s="49" t="s">
        <v>5594</v>
      </c>
      <c r="C155" s="231" t="s">
        <v>5595</v>
      </c>
      <c r="D155" s="232" t="s">
        <v>94</v>
      </c>
      <c r="E155" s="41" t="s">
        <v>5056</v>
      </c>
      <c r="F155" s="66" t="s">
        <v>5581</v>
      </c>
      <c r="G155" s="92"/>
      <c r="H155" s="36" t="s">
        <v>1771</v>
      </c>
    </row>
    <row r="156" spans="1:8" s="10" customFormat="1" ht="20.100000000000001" customHeight="1">
      <c r="A156" s="9">
        <v>5</v>
      </c>
      <c r="B156" s="49" t="s">
        <v>5596</v>
      </c>
      <c r="C156" s="231" t="s">
        <v>4798</v>
      </c>
      <c r="D156" s="232" t="s">
        <v>2652</v>
      </c>
      <c r="E156" s="41" t="s">
        <v>5056</v>
      </c>
      <c r="F156" s="66" t="s">
        <v>5581</v>
      </c>
      <c r="G156" s="92"/>
      <c r="H156" s="36" t="s">
        <v>1771</v>
      </c>
    </row>
    <row r="157" spans="1:8" s="10" customFormat="1" ht="20.100000000000001" customHeight="1">
      <c r="A157" s="9">
        <v>6</v>
      </c>
      <c r="B157" s="86" t="s">
        <v>5542</v>
      </c>
      <c r="C157" s="231" t="s">
        <v>5543</v>
      </c>
      <c r="D157" s="232" t="s">
        <v>11</v>
      </c>
      <c r="E157" s="41" t="s">
        <v>5190</v>
      </c>
      <c r="F157" s="66" t="s">
        <v>1272</v>
      </c>
      <c r="G157" s="92"/>
      <c r="H157" s="36" t="s">
        <v>271</v>
      </c>
    </row>
    <row r="158" spans="1:8" s="10" customFormat="1" ht="20.100000000000001" customHeight="1">
      <c r="A158" s="9">
        <v>7</v>
      </c>
      <c r="B158" s="49" t="s">
        <v>5544</v>
      </c>
      <c r="C158" s="231" t="s">
        <v>102</v>
      </c>
      <c r="D158" s="232" t="s">
        <v>2708</v>
      </c>
      <c r="E158" s="41" t="s">
        <v>5190</v>
      </c>
      <c r="F158" s="66" t="s">
        <v>1272</v>
      </c>
      <c r="G158" s="92"/>
      <c r="H158" s="36" t="s">
        <v>271</v>
      </c>
    </row>
    <row r="159" spans="1:8" s="10" customFormat="1" ht="20.100000000000001" customHeight="1">
      <c r="A159" s="9">
        <v>8</v>
      </c>
      <c r="B159" s="49" t="s">
        <v>5545</v>
      </c>
      <c r="C159" s="231" t="s">
        <v>5546</v>
      </c>
      <c r="D159" s="232" t="s">
        <v>139</v>
      </c>
      <c r="E159" s="41" t="s">
        <v>5190</v>
      </c>
      <c r="F159" s="66" t="s">
        <v>1272</v>
      </c>
      <c r="G159" s="92"/>
      <c r="H159" s="36" t="s">
        <v>271</v>
      </c>
    </row>
    <row r="160" spans="1:8" s="10" customFormat="1" ht="20.100000000000001" customHeight="1">
      <c r="A160" s="9">
        <v>9</v>
      </c>
      <c r="B160" s="49" t="s">
        <v>5547</v>
      </c>
      <c r="C160" s="231" t="s">
        <v>93</v>
      </c>
      <c r="D160" s="232" t="s">
        <v>300</v>
      </c>
      <c r="E160" s="41" t="s">
        <v>5190</v>
      </c>
      <c r="F160" s="66" t="s">
        <v>1272</v>
      </c>
      <c r="G160" s="92"/>
      <c r="H160" s="36" t="s">
        <v>271</v>
      </c>
    </row>
    <row r="161" spans="1:8" s="10" customFormat="1" ht="20.100000000000001" customHeight="1">
      <c r="A161" s="9">
        <v>10</v>
      </c>
      <c r="B161" s="49" t="s">
        <v>5548</v>
      </c>
      <c r="C161" s="231" t="s">
        <v>3078</v>
      </c>
      <c r="D161" s="232" t="s">
        <v>1757</v>
      </c>
      <c r="E161" s="41" t="s">
        <v>5190</v>
      </c>
      <c r="F161" s="66" t="s">
        <v>1272</v>
      </c>
      <c r="G161" s="92"/>
      <c r="H161" s="36" t="s">
        <v>271</v>
      </c>
    </row>
    <row r="162" spans="1:8" s="10" customFormat="1" ht="20.100000000000001" customHeight="1">
      <c r="A162" s="9">
        <v>11</v>
      </c>
      <c r="B162" s="86" t="s">
        <v>5549</v>
      </c>
      <c r="C162" s="231" t="s">
        <v>5550</v>
      </c>
      <c r="D162" s="232" t="s">
        <v>925</v>
      </c>
      <c r="E162" s="41" t="s">
        <v>5190</v>
      </c>
      <c r="F162" s="66" t="s">
        <v>1272</v>
      </c>
      <c r="G162" s="92"/>
      <c r="H162" s="36" t="s">
        <v>271</v>
      </c>
    </row>
    <row r="163" spans="1:8" s="10" customFormat="1" ht="20.100000000000001" customHeight="1">
      <c r="A163" s="9">
        <v>12</v>
      </c>
      <c r="B163" s="49" t="s">
        <v>5551</v>
      </c>
      <c r="C163" s="231" t="s">
        <v>5552</v>
      </c>
      <c r="D163" s="232" t="s">
        <v>925</v>
      </c>
      <c r="E163" s="41" t="s">
        <v>5190</v>
      </c>
      <c r="F163" s="66" t="s">
        <v>1272</v>
      </c>
      <c r="G163" s="92"/>
      <c r="H163" s="36" t="s">
        <v>271</v>
      </c>
    </row>
    <row r="164" spans="1:8" s="10" customFormat="1" ht="20.100000000000001" customHeight="1">
      <c r="A164" s="9">
        <v>13</v>
      </c>
      <c r="B164" s="49" t="s">
        <v>5553</v>
      </c>
      <c r="C164" s="231" t="s">
        <v>5554</v>
      </c>
      <c r="D164" s="232" t="s">
        <v>67</v>
      </c>
      <c r="E164" s="41" t="s">
        <v>5190</v>
      </c>
      <c r="F164" s="66" t="s">
        <v>1272</v>
      </c>
      <c r="G164" s="92"/>
      <c r="H164" s="36" t="s">
        <v>271</v>
      </c>
    </row>
    <row r="165" spans="1:8" s="10" customFormat="1" ht="20.100000000000001" customHeight="1">
      <c r="A165" s="9">
        <v>14</v>
      </c>
      <c r="B165" s="86" t="s">
        <v>5555</v>
      </c>
      <c r="C165" s="231" t="s">
        <v>5556</v>
      </c>
      <c r="D165" s="232" t="s">
        <v>862</v>
      </c>
      <c r="E165" s="41" t="s">
        <v>5190</v>
      </c>
      <c r="F165" s="66" t="s">
        <v>1272</v>
      </c>
      <c r="G165" s="66"/>
      <c r="H165" s="36" t="s">
        <v>271</v>
      </c>
    </row>
    <row r="166" spans="1:8" s="10" customFormat="1" ht="20.100000000000001" customHeight="1">
      <c r="A166" s="9">
        <v>15</v>
      </c>
      <c r="B166" s="49" t="s">
        <v>5557</v>
      </c>
      <c r="C166" s="231" t="s">
        <v>90</v>
      </c>
      <c r="D166" s="232" t="s">
        <v>5558</v>
      </c>
      <c r="E166" s="41" t="s">
        <v>5190</v>
      </c>
      <c r="F166" s="66" t="s">
        <v>1272</v>
      </c>
      <c r="G166" s="66"/>
      <c r="H166" s="36" t="s">
        <v>271</v>
      </c>
    </row>
    <row r="167" spans="1:8" s="10" customFormat="1" ht="20.100000000000001" customHeight="1">
      <c r="A167" s="9">
        <v>16</v>
      </c>
      <c r="B167" s="49" t="s">
        <v>5559</v>
      </c>
      <c r="C167" s="231" t="s">
        <v>953</v>
      </c>
      <c r="D167" s="232" t="s">
        <v>449</v>
      </c>
      <c r="E167" s="41" t="s">
        <v>5190</v>
      </c>
      <c r="F167" s="66" t="s">
        <v>1272</v>
      </c>
      <c r="G167" s="66"/>
      <c r="H167" s="36" t="s">
        <v>271</v>
      </c>
    </row>
    <row r="168" spans="1:8" s="10" customFormat="1" ht="20.100000000000001" customHeight="1">
      <c r="A168" s="9">
        <v>17</v>
      </c>
      <c r="B168" s="49" t="s">
        <v>4236</v>
      </c>
      <c r="C168" s="231" t="s">
        <v>953</v>
      </c>
      <c r="D168" s="232" t="s">
        <v>84</v>
      </c>
      <c r="E168" s="41" t="s">
        <v>4241</v>
      </c>
      <c r="F168" s="66" t="s">
        <v>5560</v>
      </c>
      <c r="G168" s="66"/>
      <c r="H168" s="36" t="s">
        <v>408</v>
      </c>
    </row>
    <row r="169" spans="1:8" s="10" customFormat="1" ht="24.95" customHeight="1">
      <c r="A169" s="699" t="s">
        <v>28</v>
      </c>
      <c r="B169" s="700"/>
      <c r="C169" s="700"/>
      <c r="D169" s="182">
        <f>SUM(D121,D151)</f>
        <v>46</v>
      </c>
      <c r="E169" s="590" t="s">
        <v>231</v>
      </c>
      <c r="F169" s="729"/>
      <c r="G169" s="730"/>
    </row>
    <row r="170" spans="1:8" ht="24.95" customHeight="1">
      <c r="A170" s="587"/>
      <c r="B170" s="33"/>
      <c r="C170" s="34"/>
      <c r="D170" s="177"/>
      <c r="E170" s="87" t="s">
        <v>85</v>
      </c>
      <c r="F170" s="88"/>
      <c r="G170" s="51"/>
    </row>
    <row r="171" spans="1:8" ht="18" customHeight="1">
      <c r="A171" s="587"/>
      <c r="B171" s="33"/>
      <c r="C171" s="34"/>
      <c r="D171" s="177"/>
      <c r="E171" s="93"/>
      <c r="F171" s="96"/>
      <c r="G171" s="51"/>
    </row>
    <row r="172" spans="1:8" ht="18" customHeight="1">
      <c r="A172" s="611"/>
      <c r="B172" s="33"/>
      <c r="C172" s="34"/>
      <c r="D172" s="177"/>
      <c r="E172" s="93"/>
      <c r="F172" s="96"/>
      <c r="G172" s="51"/>
    </row>
    <row r="173" spans="1:8" ht="18" customHeight="1">
      <c r="A173" s="611"/>
      <c r="B173" s="33"/>
      <c r="C173" s="34"/>
      <c r="D173" s="177"/>
      <c r="E173" s="93"/>
      <c r="F173" s="96"/>
      <c r="G173" s="51"/>
    </row>
    <row r="174" spans="1:8" ht="18" customHeight="1">
      <c r="A174" s="611"/>
      <c r="B174" s="33"/>
      <c r="C174" s="34"/>
      <c r="D174" s="177"/>
      <c r="E174" s="93"/>
      <c r="F174" s="96"/>
      <c r="G174" s="51"/>
    </row>
    <row r="175" spans="1:8" ht="18" customHeight="1">
      <c r="A175" s="611"/>
      <c r="B175" s="33"/>
      <c r="C175" s="34"/>
      <c r="D175" s="177"/>
      <c r="E175" s="93"/>
      <c r="F175" s="96"/>
      <c r="G175" s="51"/>
    </row>
    <row r="176" spans="1:8" ht="18" customHeight="1">
      <c r="A176" s="611"/>
      <c r="B176" s="33"/>
      <c r="C176" s="34"/>
      <c r="D176" s="177"/>
      <c r="E176" s="93"/>
      <c r="F176" s="96"/>
      <c r="G176" s="51"/>
    </row>
    <row r="177" spans="1:7" ht="18" customHeight="1">
      <c r="A177" s="611"/>
      <c r="B177" s="33"/>
      <c r="C177" s="34"/>
      <c r="D177" s="177"/>
      <c r="E177" s="93"/>
      <c r="F177" s="96"/>
      <c r="G177" s="51"/>
    </row>
    <row r="178" spans="1:7" ht="18" customHeight="1">
      <c r="A178" s="611"/>
      <c r="B178" s="33"/>
      <c r="C178" s="34"/>
      <c r="D178" s="177"/>
      <c r="E178" s="93"/>
      <c r="F178" s="96"/>
      <c r="G178" s="51"/>
    </row>
    <row r="179" spans="1:7" ht="18" customHeight="1">
      <c r="A179" s="611"/>
      <c r="B179" s="33"/>
      <c r="C179" s="34"/>
      <c r="D179" s="177"/>
      <c r="E179" s="93"/>
      <c r="F179" s="96"/>
      <c r="G179" s="51"/>
    </row>
    <row r="180" spans="1:7" ht="18" customHeight="1">
      <c r="A180" s="611"/>
      <c r="B180" s="33"/>
      <c r="C180" s="34"/>
      <c r="D180" s="177"/>
      <c r="E180" s="93"/>
      <c r="F180" s="96"/>
      <c r="G180" s="51"/>
    </row>
    <row r="181" spans="1:7" ht="18" customHeight="1">
      <c r="A181" s="611"/>
      <c r="B181" s="33"/>
      <c r="C181" s="34"/>
      <c r="D181" s="177"/>
      <c r="E181" s="93"/>
      <c r="F181" s="96"/>
      <c r="G181" s="51"/>
    </row>
    <row r="182" spans="1:7" ht="18" customHeight="1">
      <c r="A182" s="611"/>
      <c r="B182" s="33"/>
      <c r="C182" s="34"/>
      <c r="D182" s="177"/>
      <c r="E182" s="93"/>
      <c r="F182" s="96"/>
      <c r="G182" s="51"/>
    </row>
    <row r="183" spans="1:7" ht="18" customHeight="1">
      <c r="A183" s="611"/>
      <c r="B183" s="33"/>
      <c r="C183" s="34"/>
      <c r="D183" s="177"/>
      <c r="E183" s="93"/>
      <c r="F183" s="96"/>
      <c r="G183" s="51"/>
    </row>
    <row r="184" spans="1:7" ht="18" customHeight="1">
      <c r="A184" s="611"/>
      <c r="B184" s="33"/>
      <c r="C184" s="34"/>
      <c r="D184" s="177"/>
      <c r="E184" s="93"/>
      <c r="F184" s="96"/>
      <c r="G184" s="51"/>
    </row>
    <row r="185" spans="1:7" ht="18" customHeight="1">
      <c r="A185" s="611"/>
      <c r="B185" s="33"/>
      <c r="C185" s="34"/>
      <c r="D185" s="177"/>
      <c r="E185" s="93"/>
      <c r="F185" s="96"/>
      <c r="G185" s="51"/>
    </row>
    <row r="186" spans="1:7" ht="18" customHeight="1">
      <c r="A186" s="611"/>
      <c r="B186" s="33"/>
      <c r="C186" s="34"/>
      <c r="D186" s="177"/>
      <c r="E186" s="93"/>
      <c r="F186" s="96"/>
      <c r="G186" s="51"/>
    </row>
    <row r="187" spans="1:7" ht="18" customHeight="1">
      <c r="A187" s="611"/>
      <c r="B187" s="33"/>
      <c r="C187" s="34"/>
      <c r="D187" s="177"/>
      <c r="E187" s="93"/>
      <c r="F187" s="96"/>
      <c r="G187" s="51"/>
    </row>
    <row r="188" spans="1:7" ht="18" customHeight="1">
      <c r="A188" s="611"/>
      <c r="B188" s="33"/>
      <c r="C188" s="34"/>
      <c r="D188" s="177"/>
      <c r="E188" s="93"/>
      <c r="F188" s="96"/>
      <c r="G188" s="51"/>
    </row>
    <row r="189" spans="1:7" ht="18" customHeight="1">
      <c r="A189" s="611"/>
      <c r="B189" s="33"/>
      <c r="C189" s="34"/>
      <c r="D189" s="177"/>
      <c r="E189" s="93"/>
      <c r="F189" s="96"/>
      <c r="G189" s="51"/>
    </row>
    <row r="190" spans="1:7" ht="18" customHeight="1">
      <c r="A190" s="611"/>
      <c r="B190" s="33"/>
      <c r="C190" s="34"/>
      <c r="D190" s="177"/>
      <c r="E190" s="93"/>
      <c r="F190" s="96"/>
      <c r="G190" s="51"/>
    </row>
    <row r="191" spans="1:7" ht="18" customHeight="1">
      <c r="A191" s="611"/>
      <c r="B191" s="33"/>
      <c r="C191" s="34"/>
      <c r="D191" s="177"/>
      <c r="E191" s="93"/>
      <c r="F191" s="96"/>
      <c r="G191" s="51"/>
    </row>
    <row r="192" spans="1:7" ht="18" customHeight="1">
      <c r="A192" s="611"/>
      <c r="B192" s="33"/>
      <c r="C192" s="34"/>
      <c r="D192" s="177"/>
      <c r="E192" s="93"/>
      <c r="F192" s="96"/>
      <c r="G192" s="51"/>
    </row>
    <row r="193" spans="1:8" ht="18" customHeight="1">
      <c r="A193" s="611"/>
      <c r="B193" s="33"/>
      <c r="C193" s="34"/>
      <c r="D193" s="177"/>
      <c r="E193" s="93"/>
      <c r="F193" s="96"/>
      <c r="G193" s="51"/>
    </row>
    <row r="194" spans="1:8" ht="18" customHeight="1">
      <c r="A194" s="611"/>
      <c r="B194" s="33"/>
      <c r="C194" s="34"/>
      <c r="D194" s="177"/>
      <c r="E194" s="93"/>
      <c r="F194" s="96"/>
      <c r="G194" s="51"/>
    </row>
    <row r="195" spans="1:8" ht="18" customHeight="1">
      <c r="A195" s="611"/>
      <c r="B195" s="33"/>
      <c r="C195" s="34"/>
      <c r="D195" s="177"/>
      <c r="E195" s="93"/>
      <c r="F195" s="96"/>
      <c r="G195" s="51"/>
    </row>
    <row r="196" spans="1:8" ht="18" customHeight="1">
      <c r="A196" s="611"/>
      <c r="B196" s="33"/>
      <c r="C196" s="34"/>
      <c r="D196" s="177"/>
      <c r="E196" s="93"/>
      <c r="F196" s="96"/>
      <c r="G196" s="51"/>
    </row>
    <row r="197" spans="1:8" ht="18" customHeight="1">
      <c r="A197" s="611"/>
      <c r="B197" s="33"/>
      <c r="C197" s="34"/>
      <c r="D197" s="177"/>
      <c r="E197" s="93"/>
      <c r="F197" s="96"/>
      <c r="G197" s="51"/>
    </row>
    <row r="198" spans="1:8" ht="18" customHeight="1">
      <c r="A198" s="611"/>
      <c r="B198" s="33"/>
      <c r="C198" s="34"/>
      <c r="D198" s="177"/>
      <c r="E198" s="93"/>
      <c r="F198" s="96"/>
      <c r="G198" s="51"/>
    </row>
    <row r="199" spans="1:8" ht="18" customHeight="1">
      <c r="A199" s="611"/>
      <c r="B199" s="33"/>
      <c r="C199" s="34"/>
      <c r="D199" s="177"/>
      <c r="E199" s="93"/>
      <c r="F199" s="96"/>
      <c r="G199" s="51"/>
    </row>
    <row r="200" spans="1:8" s="15" customFormat="1" ht="54.95" customHeight="1">
      <c r="A200" s="704" t="s">
        <v>4532</v>
      </c>
      <c r="B200" s="691"/>
      <c r="C200" s="705"/>
      <c r="D200" s="705"/>
      <c r="E200" s="705"/>
      <c r="F200" s="705"/>
      <c r="G200" s="705"/>
    </row>
    <row r="201" spans="1:8" s="10" customFormat="1" ht="24.95" customHeight="1">
      <c r="A201" s="731" t="s">
        <v>867</v>
      </c>
      <c r="B201" s="731"/>
      <c r="C201" s="731"/>
      <c r="D201" s="731"/>
      <c r="E201" s="731"/>
      <c r="F201" s="731"/>
      <c r="G201" s="731"/>
    </row>
    <row r="202" spans="1:8" s="10" customFormat="1" ht="35.1" customHeight="1">
      <c r="A202" s="732" t="s">
        <v>5346</v>
      </c>
      <c r="B202" s="732"/>
      <c r="C202" s="732"/>
      <c r="D202" s="732"/>
      <c r="E202" s="732"/>
      <c r="F202" s="732"/>
      <c r="G202" s="732"/>
    </row>
    <row r="203" spans="1:8" ht="15" customHeight="1">
      <c r="A203" s="6"/>
      <c r="B203" s="6"/>
      <c r="C203" s="6"/>
      <c r="D203" s="6"/>
      <c r="E203" s="6"/>
      <c r="F203" s="179"/>
      <c r="G203" s="202" t="s">
        <v>5348</v>
      </c>
      <c r="H203" s="88" t="s">
        <v>5347</v>
      </c>
    </row>
    <row r="204" spans="1:8" s="8" customFormat="1" ht="24.95" customHeight="1">
      <c r="A204" s="195" t="s">
        <v>20</v>
      </c>
      <c r="B204" s="527" t="s">
        <v>5</v>
      </c>
      <c r="C204" s="694" t="s">
        <v>23</v>
      </c>
      <c r="D204" s="695"/>
      <c r="E204" s="195" t="s">
        <v>24</v>
      </c>
      <c r="F204" s="195" t="s">
        <v>25</v>
      </c>
      <c r="G204" s="195" t="s">
        <v>26</v>
      </c>
    </row>
    <row r="205" spans="1:8" s="8" customFormat="1" ht="20.100000000000001" customHeight="1">
      <c r="A205" s="195"/>
      <c r="B205" s="694" t="s">
        <v>2</v>
      </c>
      <c r="C205" s="728"/>
      <c r="D205" s="528">
        <f>A213</f>
        <v>8</v>
      </c>
      <c r="E205" s="42"/>
      <c r="F205" s="42"/>
      <c r="G205" s="196"/>
      <c r="H205" s="195"/>
    </row>
    <row r="206" spans="1:8" s="10" customFormat="1" ht="18" customHeight="1">
      <c r="A206" s="9">
        <v>1</v>
      </c>
      <c r="B206" s="49" t="s">
        <v>4922</v>
      </c>
      <c r="C206" s="82" t="s">
        <v>37</v>
      </c>
      <c r="D206" s="83" t="s">
        <v>166</v>
      </c>
      <c r="E206" s="41" t="s">
        <v>1676</v>
      </c>
      <c r="F206" s="66" t="s">
        <v>2873</v>
      </c>
      <c r="G206" s="66" t="s">
        <v>3166</v>
      </c>
      <c r="H206" s="36" t="s">
        <v>275</v>
      </c>
    </row>
    <row r="207" spans="1:8" s="10" customFormat="1" ht="18" customHeight="1">
      <c r="A207" s="9">
        <v>2</v>
      </c>
      <c r="B207" s="49" t="s">
        <v>4923</v>
      </c>
      <c r="C207" s="82" t="s">
        <v>40</v>
      </c>
      <c r="D207" s="83" t="s">
        <v>1950</v>
      </c>
      <c r="E207" s="41" t="s">
        <v>1676</v>
      </c>
      <c r="F207" s="66" t="s">
        <v>2873</v>
      </c>
      <c r="G207" s="92" t="s">
        <v>1</v>
      </c>
      <c r="H207" s="36" t="s">
        <v>275</v>
      </c>
    </row>
    <row r="208" spans="1:8" s="10" customFormat="1" ht="18" customHeight="1">
      <c r="A208" s="9">
        <v>3</v>
      </c>
      <c r="B208" s="49" t="s">
        <v>4924</v>
      </c>
      <c r="C208" s="231" t="s">
        <v>4925</v>
      </c>
      <c r="D208" s="232" t="s">
        <v>67</v>
      </c>
      <c r="E208" s="41" t="s">
        <v>1676</v>
      </c>
      <c r="F208" s="66" t="s">
        <v>2873</v>
      </c>
      <c r="G208" s="92" t="s">
        <v>1</v>
      </c>
      <c r="H208" s="36" t="s">
        <v>275</v>
      </c>
    </row>
    <row r="209" spans="1:8" s="10" customFormat="1" ht="18" customHeight="1">
      <c r="A209" s="9">
        <v>4</v>
      </c>
      <c r="B209" s="49" t="s">
        <v>4926</v>
      </c>
      <c r="C209" s="231" t="s">
        <v>1663</v>
      </c>
      <c r="D209" s="232" t="s">
        <v>1664</v>
      </c>
      <c r="E209" s="41" t="s">
        <v>1676</v>
      </c>
      <c r="F209" s="66" t="s">
        <v>2873</v>
      </c>
      <c r="G209" s="92" t="s">
        <v>1</v>
      </c>
      <c r="H209" s="36" t="s">
        <v>275</v>
      </c>
    </row>
    <row r="210" spans="1:8" s="10" customFormat="1" ht="18" customHeight="1">
      <c r="A210" s="9">
        <v>5</v>
      </c>
      <c r="B210" s="49" t="s">
        <v>4927</v>
      </c>
      <c r="C210" s="231" t="s">
        <v>4928</v>
      </c>
      <c r="D210" s="232" t="s">
        <v>116</v>
      </c>
      <c r="E210" s="41" t="s">
        <v>1676</v>
      </c>
      <c r="F210" s="66" t="s">
        <v>2873</v>
      </c>
      <c r="G210" s="92" t="s">
        <v>1</v>
      </c>
      <c r="H210" s="36" t="s">
        <v>275</v>
      </c>
    </row>
    <row r="211" spans="1:8" s="10" customFormat="1" ht="18" customHeight="1">
      <c r="A211" s="9">
        <v>6</v>
      </c>
      <c r="B211" s="49" t="s">
        <v>5293</v>
      </c>
      <c r="C211" s="82" t="s">
        <v>156</v>
      </c>
      <c r="D211" s="83" t="s">
        <v>83</v>
      </c>
      <c r="E211" s="41" t="s">
        <v>3396</v>
      </c>
      <c r="F211" s="66" t="s">
        <v>1677</v>
      </c>
      <c r="G211" s="66" t="s">
        <v>5294</v>
      </c>
      <c r="H211" s="36" t="s">
        <v>275</v>
      </c>
    </row>
    <row r="212" spans="1:8" s="10" customFormat="1" ht="18" customHeight="1">
      <c r="A212" s="9">
        <v>7</v>
      </c>
      <c r="B212" s="49" t="s">
        <v>4533</v>
      </c>
      <c r="C212" s="231" t="s">
        <v>4534</v>
      </c>
      <c r="D212" s="232" t="s">
        <v>917</v>
      </c>
      <c r="E212" s="41" t="s">
        <v>1688</v>
      </c>
      <c r="F212" s="66" t="s">
        <v>4537</v>
      </c>
      <c r="G212" s="92" t="s">
        <v>1</v>
      </c>
      <c r="H212" s="36" t="s">
        <v>271</v>
      </c>
    </row>
    <row r="213" spans="1:8" s="10" customFormat="1" ht="18" customHeight="1">
      <c r="A213" s="9">
        <v>8</v>
      </c>
      <c r="B213" s="49" t="s">
        <v>4535</v>
      </c>
      <c r="C213" s="231" t="s">
        <v>4536</v>
      </c>
      <c r="D213" s="232" t="s">
        <v>1354</v>
      </c>
      <c r="E213" s="41" t="s">
        <v>1688</v>
      </c>
      <c r="F213" s="66" t="s">
        <v>4537</v>
      </c>
      <c r="G213" s="92" t="s">
        <v>1</v>
      </c>
      <c r="H213" s="36" t="s">
        <v>271</v>
      </c>
    </row>
    <row r="214" spans="1:8" s="8" customFormat="1" ht="20.100000000000001" customHeight="1">
      <c r="A214" s="9"/>
      <c r="B214" s="694" t="s">
        <v>3</v>
      </c>
      <c r="C214" s="728"/>
      <c r="D214" s="528">
        <f>A262</f>
        <v>48</v>
      </c>
      <c r="E214" s="42"/>
      <c r="F214" s="42"/>
      <c r="G214" s="196"/>
      <c r="H214" s="195"/>
    </row>
    <row r="215" spans="1:8" s="10" customFormat="1" ht="18" customHeight="1">
      <c r="A215" s="9">
        <v>1</v>
      </c>
      <c r="B215" s="49" t="s">
        <v>4538</v>
      </c>
      <c r="C215" s="231" t="s">
        <v>4539</v>
      </c>
      <c r="D215" s="232" t="s">
        <v>4540</v>
      </c>
      <c r="E215" s="41" t="s">
        <v>4550</v>
      </c>
      <c r="F215" s="66" t="s">
        <v>1677</v>
      </c>
      <c r="G215" s="92"/>
      <c r="H215" s="36" t="s">
        <v>863</v>
      </c>
    </row>
    <row r="216" spans="1:8" s="10" customFormat="1" ht="18" customHeight="1">
      <c r="A216" s="9">
        <v>2</v>
      </c>
      <c r="B216" s="49" t="s">
        <v>5310</v>
      </c>
      <c r="C216" s="231" t="s">
        <v>350</v>
      </c>
      <c r="D216" s="232" t="s">
        <v>153</v>
      </c>
      <c r="E216" s="41" t="s">
        <v>4550</v>
      </c>
      <c r="F216" s="66" t="s">
        <v>1677</v>
      </c>
      <c r="G216" s="92"/>
      <c r="H216" s="36" t="s">
        <v>863</v>
      </c>
    </row>
    <row r="217" spans="1:8" s="10" customFormat="1" ht="18" customHeight="1">
      <c r="A217" s="9">
        <v>3</v>
      </c>
      <c r="B217" s="49" t="s">
        <v>4541</v>
      </c>
      <c r="C217" s="231" t="s">
        <v>130</v>
      </c>
      <c r="D217" s="232" t="s">
        <v>104</v>
      </c>
      <c r="E217" s="41" t="s">
        <v>4550</v>
      </c>
      <c r="F217" s="66" t="s">
        <v>1677</v>
      </c>
      <c r="G217" s="92"/>
      <c r="H217" s="36" t="s">
        <v>863</v>
      </c>
    </row>
    <row r="218" spans="1:8" s="10" customFormat="1" ht="18" customHeight="1">
      <c r="A218" s="9">
        <v>4</v>
      </c>
      <c r="B218" s="49" t="s">
        <v>4542</v>
      </c>
      <c r="C218" s="231" t="s">
        <v>167</v>
      </c>
      <c r="D218" s="232" t="s">
        <v>134</v>
      </c>
      <c r="E218" s="41" t="s">
        <v>4550</v>
      </c>
      <c r="F218" s="66" t="s">
        <v>1677</v>
      </c>
      <c r="G218" s="92"/>
      <c r="H218" s="36" t="s">
        <v>863</v>
      </c>
    </row>
    <row r="219" spans="1:8" s="10" customFormat="1" ht="18" customHeight="1">
      <c r="A219" s="9">
        <v>5</v>
      </c>
      <c r="B219" s="49" t="s">
        <v>4543</v>
      </c>
      <c r="C219" s="231" t="s">
        <v>313</v>
      </c>
      <c r="D219" s="232" t="s">
        <v>134</v>
      </c>
      <c r="E219" s="41" t="s">
        <v>4550</v>
      </c>
      <c r="F219" s="66" t="s">
        <v>1677</v>
      </c>
      <c r="G219" s="92"/>
      <c r="H219" s="36" t="s">
        <v>863</v>
      </c>
    </row>
    <row r="220" spans="1:8" s="10" customFormat="1" ht="18" customHeight="1">
      <c r="A220" s="9">
        <v>6</v>
      </c>
      <c r="B220" s="49" t="s">
        <v>4544</v>
      </c>
      <c r="C220" s="231" t="s">
        <v>4089</v>
      </c>
      <c r="D220" s="232" t="s">
        <v>74</v>
      </c>
      <c r="E220" s="41" t="s">
        <v>4550</v>
      </c>
      <c r="F220" s="66" t="s">
        <v>1677</v>
      </c>
      <c r="G220" s="92"/>
      <c r="H220" s="36" t="s">
        <v>863</v>
      </c>
    </row>
    <row r="221" spans="1:8" s="10" customFormat="1" ht="18" customHeight="1">
      <c r="A221" s="9">
        <v>7</v>
      </c>
      <c r="B221" s="49" t="s">
        <v>4545</v>
      </c>
      <c r="C221" s="231" t="s">
        <v>4525</v>
      </c>
      <c r="D221" s="232" t="s">
        <v>63</v>
      </c>
      <c r="E221" s="41" t="s">
        <v>4550</v>
      </c>
      <c r="F221" s="66" t="s">
        <v>1677</v>
      </c>
      <c r="G221" s="92"/>
      <c r="H221" s="36" t="s">
        <v>863</v>
      </c>
    </row>
    <row r="222" spans="1:8" s="10" customFormat="1" ht="18" customHeight="1">
      <c r="A222" s="9">
        <v>8</v>
      </c>
      <c r="B222" s="49" t="s">
        <v>4546</v>
      </c>
      <c r="C222" s="231" t="s">
        <v>102</v>
      </c>
      <c r="D222" s="232" t="s">
        <v>42</v>
      </c>
      <c r="E222" s="41" t="s">
        <v>4550</v>
      </c>
      <c r="F222" s="66" t="s">
        <v>1677</v>
      </c>
      <c r="G222" s="92"/>
      <c r="H222" s="36" t="s">
        <v>863</v>
      </c>
    </row>
    <row r="223" spans="1:8" s="10" customFormat="1" ht="18" customHeight="1">
      <c r="A223" s="9">
        <v>9</v>
      </c>
      <c r="B223" s="49" t="s">
        <v>4549</v>
      </c>
      <c r="C223" s="231" t="s">
        <v>3177</v>
      </c>
      <c r="D223" s="232" t="s">
        <v>83</v>
      </c>
      <c r="E223" s="41" t="s">
        <v>4550</v>
      </c>
      <c r="F223" s="66" t="s">
        <v>1677</v>
      </c>
      <c r="G223" s="66"/>
      <c r="H223" s="36" t="s">
        <v>863</v>
      </c>
    </row>
    <row r="224" spans="1:8" s="10" customFormat="1" ht="18" customHeight="1">
      <c r="A224" s="9">
        <v>10</v>
      </c>
      <c r="B224" s="49" t="s">
        <v>4547</v>
      </c>
      <c r="C224" s="231" t="s">
        <v>4548</v>
      </c>
      <c r="D224" s="232" t="s">
        <v>69</v>
      </c>
      <c r="E224" s="41" t="s">
        <v>4550</v>
      </c>
      <c r="F224" s="66" t="s">
        <v>1677</v>
      </c>
      <c r="G224" s="66"/>
      <c r="H224" s="36" t="s">
        <v>863</v>
      </c>
    </row>
    <row r="225" spans="1:8" s="10" customFormat="1" ht="18" customHeight="1">
      <c r="A225" s="9">
        <v>11</v>
      </c>
      <c r="B225" s="49" t="s">
        <v>5295</v>
      </c>
      <c r="C225" s="231" t="s">
        <v>110</v>
      </c>
      <c r="D225" s="232" t="s">
        <v>152</v>
      </c>
      <c r="E225" s="41" t="s">
        <v>5146</v>
      </c>
      <c r="F225" s="66" t="s">
        <v>1272</v>
      </c>
      <c r="G225" s="66"/>
      <c r="H225" s="36" t="s">
        <v>271</v>
      </c>
    </row>
    <row r="226" spans="1:8" s="10" customFormat="1" ht="18" customHeight="1">
      <c r="A226" s="9">
        <v>12</v>
      </c>
      <c r="B226" s="49" t="s">
        <v>5296</v>
      </c>
      <c r="C226" s="231" t="s">
        <v>3000</v>
      </c>
      <c r="D226" s="232" t="s">
        <v>1424</v>
      </c>
      <c r="E226" s="41" t="s">
        <v>5146</v>
      </c>
      <c r="F226" s="66" t="s">
        <v>1272</v>
      </c>
      <c r="G226" s="66"/>
      <c r="H226" s="36" t="s">
        <v>271</v>
      </c>
    </row>
    <row r="227" spans="1:8" s="10" customFormat="1" ht="18" customHeight="1">
      <c r="A227" s="9">
        <v>13</v>
      </c>
      <c r="B227" s="49" t="s">
        <v>5297</v>
      </c>
      <c r="C227" s="231" t="s">
        <v>4040</v>
      </c>
      <c r="D227" s="232" t="s">
        <v>397</v>
      </c>
      <c r="E227" s="41" t="s">
        <v>5146</v>
      </c>
      <c r="F227" s="66" t="s">
        <v>5299</v>
      </c>
      <c r="G227" s="66"/>
      <c r="H227" s="36" t="s">
        <v>271</v>
      </c>
    </row>
    <row r="228" spans="1:8" s="10" customFormat="1" ht="18" customHeight="1">
      <c r="A228" s="9">
        <v>14</v>
      </c>
      <c r="B228" s="49" t="s">
        <v>5298</v>
      </c>
      <c r="C228" s="231" t="s">
        <v>54</v>
      </c>
      <c r="D228" s="232" t="s">
        <v>127</v>
      </c>
      <c r="E228" s="41" t="s">
        <v>5146</v>
      </c>
      <c r="F228" s="66" t="s">
        <v>1272</v>
      </c>
      <c r="G228" s="66"/>
      <c r="H228" s="36" t="s">
        <v>271</v>
      </c>
    </row>
    <row r="229" spans="1:8" s="10" customFormat="1" ht="18" customHeight="1">
      <c r="A229" s="9">
        <v>15</v>
      </c>
      <c r="B229" s="49" t="s">
        <v>5144</v>
      </c>
      <c r="C229" s="231" t="s">
        <v>5145</v>
      </c>
      <c r="D229" s="232" t="s">
        <v>179</v>
      </c>
      <c r="E229" s="41" t="s">
        <v>5146</v>
      </c>
      <c r="F229" s="522" t="s">
        <v>5131</v>
      </c>
      <c r="G229" s="582" t="s">
        <v>193</v>
      </c>
      <c r="H229" s="36" t="s">
        <v>271</v>
      </c>
    </row>
    <row r="230" spans="1:8" s="10" customFormat="1" ht="18" customHeight="1">
      <c r="A230" s="9">
        <v>16</v>
      </c>
      <c r="B230" s="49" t="s">
        <v>5300</v>
      </c>
      <c r="C230" s="231" t="s">
        <v>5301</v>
      </c>
      <c r="D230" s="232" t="s">
        <v>179</v>
      </c>
      <c r="E230" s="41" t="s">
        <v>5146</v>
      </c>
      <c r="F230" s="66" t="s">
        <v>5309</v>
      </c>
      <c r="G230" s="293"/>
      <c r="H230" s="36" t="s">
        <v>271</v>
      </c>
    </row>
    <row r="231" spans="1:8" s="10" customFormat="1" ht="18" customHeight="1">
      <c r="A231" s="9">
        <v>17</v>
      </c>
      <c r="B231" s="49" t="s">
        <v>5302</v>
      </c>
      <c r="C231" s="231" t="s">
        <v>180</v>
      </c>
      <c r="D231" s="232" t="s">
        <v>181</v>
      </c>
      <c r="E231" s="41" t="s">
        <v>5146</v>
      </c>
      <c r="F231" s="66" t="s">
        <v>1272</v>
      </c>
      <c r="G231" s="293"/>
      <c r="H231" s="36" t="s">
        <v>271</v>
      </c>
    </row>
    <row r="232" spans="1:8" s="10" customFormat="1" ht="18" customHeight="1">
      <c r="A232" s="9">
        <v>18</v>
      </c>
      <c r="B232" s="49" t="s">
        <v>5303</v>
      </c>
      <c r="C232" s="231" t="s">
        <v>5304</v>
      </c>
      <c r="D232" s="232" t="s">
        <v>135</v>
      </c>
      <c r="E232" s="41" t="s">
        <v>5146</v>
      </c>
      <c r="F232" s="66" t="s">
        <v>1272</v>
      </c>
      <c r="G232" s="293"/>
      <c r="H232" s="36" t="s">
        <v>271</v>
      </c>
    </row>
    <row r="233" spans="1:8" s="10" customFormat="1" ht="18" customHeight="1">
      <c r="A233" s="9">
        <v>19</v>
      </c>
      <c r="B233" s="49" t="s">
        <v>5305</v>
      </c>
      <c r="C233" s="231" t="s">
        <v>5306</v>
      </c>
      <c r="D233" s="232" t="s">
        <v>63</v>
      </c>
      <c r="E233" s="41" t="s">
        <v>5146</v>
      </c>
      <c r="F233" s="66" t="s">
        <v>1272</v>
      </c>
      <c r="G233" s="293"/>
      <c r="H233" s="36" t="s">
        <v>271</v>
      </c>
    </row>
    <row r="234" spans="1:8" s="10" customFormat="1" ht="18" customHeight="1">
      <c r="A234" s="9">
        <v>20</v>
      </c>
      <c r="B234" s="49" t="s">
        <v>5307</v>
      </c>
      <c r="C234" s="231" t="s">
        <v>68</v>
      </c>
      <c r="D234" s="232" t="s">
        <v>79</v>
      </c>
      <c r="E234" s="41" t="s">
        <v>5146</v>
      </c>
      <c r="F234" s="66" t="s">
        <v>1272</v>
      </c>
      <c r="G234" s="293"/>
      <c r="H234" s="36" t="s">
        <v>271</v>
      </c>
    </row>
    <row r="235" spans="1:8" s="10" customFormat="1" ht="18" customHeight="1">
      <c r="A235" s="9">
        <v>21</v>
      </c>
      <c r="B235" s="49" t="s">
        <v>5308</v>
      </c>
      <c r="C235" s="231" t="s">
        <v>858</v>
      </c>
      <c r="D235" s="232" t="s">
        <v>94</v>
      </c>
      <c r="E235" s="41" t="s">
        <v>5146</v>
      </c>
      <c r="F235" s="66" t="s">
        <v>5299</v>
      </c>
      <c r="G235" s="293"/>
      <c r="H235" s="36" t="s">
        <v>271</v>
      </c>
    </row>
    <row r="236" spans="1:8" s="10" customFormat="1" ht="18" customHeight="1">
      <c r="A236" s="9">
        <v>22</v>
      </c>
      <c r="B236" s="49" t="s">
        <v>5102</v>
      </c>
      <c r="C236" s="231" t="s">
        <v>949</v>
      </c>
      <c r="D236" s="232" t="s">
        <v>99</v>
      </c>
      <c r="E236" s="41" t="s">
        <v>4274</v>
      </c>
      <c r="F236" s="66" t="s">
        <v>1272</v>
      </c>
      <c r="G236" s="66"/>
      <c r="H236" s="36" t="s">
        <v>408</v>
      </c>
    </row>
    <row r="237" spans="1:8" s="10" customFormat="1" ht="18" customHeight="1">
      <c r="A237" s="9">
        <v>23</v>
      </c>
      <c r="B237" s="49" t="s">
        <v>5018</v>
      </c>
      <c r="C237" s="231" t="s">
        <v>313</v>
      </c>
      <c r="D237" s="232" t="s">
        <v>1366</v>
      </c>
      <c r="E237" s="41" t="s">
        <v>5023</v>
      </c>
      <c r="F237" s="66" t="s">
        <v>1272</v>
      </c>
      <c r="G237" s="66"/>
      <c r="H237" s="36" t="s">
        <v>3347</v>
      </c>
    </row>
    <row r="238" spans="1:8" s="10" customFormat="1" ht="18" customHeight="1">
      <c r="A238" s="9">
        <v>24</v>
      </c>
      <c r="B238" s="49" t="s">
        <v>5019</v>
      </c>
      <c r="C238" s="231" t="s">
        <v>5020</v>
      </c>
      <c r="D238" s="232" t="s">
        <v>88</v>
      </c>
      <c r="E238" s="41" t="s">
        <v>5023</v>
      </c>
      <c r="F238" s="66" t="s">
        <v>1272</v>
      </c>
      <c r="G238" s="66"/>
      <c r="H238" s="36" t="s">
        <v>3347</v>
      </c>
    </row>
    <row r="239" spans="1:8" s="10" customFormat="1" ht="18" customHeight="1">
      <c r="A239" s="9">
        <v>25</v>
      </c>
      <c r="B239" s="49" t="s">
        <v>5021</v>
      </c>
      <c r="C239" s="231" t="s">
        <v>5022</v>
      </c>
      <c r="D239" s="232" t="s">
        <v>3993</v>
      </c>
      <c r="E239" s="41" t="s">
        <v>5023</v>
      </c>
      <c r="F239" s="66" t="s">
        <v>1272</v>
      </c>
      <c r="G239" s="66"/>
      <c r="H239" s="36" t="s">
        <v>3347</v>
      </c>
    </row>
    <row r="240" spans="1:8" s="10" customFormat="1" ht="18" customHeight="1">
      <c r="A240" s="9">
        <v>26</v>
      </c>
      <c r="B240" s="49" t="s">
        <v>5024</v>
      </c>
      <c r="C240" s="231" t="s">
        <v>76</v>
      </c>
      <c r="D240" s="232" t="s">
        <v>51</v>
      </c>
      <c r="E240" s="41" t="s">
        <v>5030</v>
      </c>
      <c r="F240" s="66" t="s">
        <v>1272</v>
      </c>
      <c r="G240" s="66"/>
      <c r="H240" s="36" t="s">
        <v>1824</v>
      </c>
    </row>
    <row r="241" spans="1:8" s="10" customFormat="1" ht="18" customHeight="1">
      <c r="A241" s="9">
        <v>27</v>
      </c>
      <c r="B241" s="49" t="s">
        <v>5025</v>
      </c>
      <c r="C241" s="231" t="s">
        <v>5026</v>
      </c>
      <c r="D241" s="232" t="s">
        <v>72</v>
      </c>
      <c r="E241" s="41" t="s">
        <v>5030</v>
      </c>
      <c r="F241" s="66" t="s">
        <v>1272</v>
      </c>
      <c r="G241" s="66"/>
      <c r="H241" s="36" t="s">
        <v>1824</v>
      </c>
    </row>
    <row r="242" spans="1:8" s="10" customFormat="1" ht="18" customHeight="1">
      <c r="A242" s="9">
        <v>28</v>
      </c>
      <c r="B242" s="49" t="s">
        <v>5027</v>
      </c>
      <c r="C242" s="231" t="s">
        <v>2857</v>
      </c>
      <c r="D242" s="232" t="s">
        <v>171</v>
      </c>
      <c r="E242" s="41" t="s">
        <v>5030</v>
      </c>
      <c r="F242" s="66" t="s">
        <v>1272</v>
      </c>
      <c r="G242" s="66"/>
      <c r="H242" s="36" t="s">
        <v>1824</v>
      </c>
    </row>
    <row r="243" spans="1:8" s="10" customFormat="1" ht="18" customHeight="1">
      <c r="A243" s="9">
        <v>29</v>
      </c>
      <c r="B243" s="49" t="s">
        <v>5028</v>
      </c>
      <c r="C243" s="231" t="s">
        <v>5029</v>
      </c>
      <c r="D243" s="232" t="s">
        <v>798</v>
      </c>
      <c r="E243" s="41" t="s">
        <v>5030</v>
      </c>
      <c r="F243" s="522" t="s">
        <v>5131</v>
      </c>
      <c r="G243" s="582" t="s">
        <v>193</v>
      </c>
      <c r="H243" s="36" t="s">
        <v>1824</v>
      </c>
    </row>
    <row r="244" spans="1:8" s="10" customFormat="1" ht="18" customHeight="1">
      <c r="A244" s="9">
        <v>30</v>
      </c>
      <c r="B244" s="49" t="s">
        <v>5031</v>
      </c>
      <c r="C244" s="231" t="s">
        <v>2529</v>
      </c>
      <c r="D244" s="232" t="s">
        <v>178</v>
      </c>
      <c r="E244" s="41" t="s">
        <v>5037</v>
      </c>
      <c r="F244" s="522" t="s">
        <v>5235</v>
      </c>
      <c r="G244" s="582" t="s">
        <v>193</v>
      </c>
      <c r="H244" s="36" t="s">
        <v>3904</v>
      </c>
    </row>
    <row r="245" spans="1:8" s="10" customFormat="1" ht="18" customHeight="1">
      <c r="A245" s="9">
        <v>31</v>
      </c>
      <c r="B245" s="49" t="s">
        <v>5032</v>
      </c>
      <c r="C245" s="231" t="s">
        <v>5033</v>
      </c>
      <c r="D245" s="232" t="s">
        <v>43</v>
      </c>
      <c r="E245" s="41" t="s">
        <v>5037</v>
      </c>
      <c r="F245" s="66" t="s">
        <v>1272</v>
      </c>
      <c r="G245" s="66"/>
      <c r="H245" s="36" t="s">
        <v>3904</v>
      </c>
    </row>
    <row r="246" spans="1:8" s="10" customFormat="1" ht="18" customHeight="1">
      <c r="A246" s="9">
        <v>32</v>
      </c>
      <c r="B246" s="49" t="s">
        <v>5034</v>
      </c>
      <c r="C246" s="231" t="s">
        <v>5035</v>
      </c>
      <c r="D246" s="232" t="s">
        <v>138</v>
      </c>
      <c r="E246" s="41" t="s">
        <v>5037</v>
      </c>
      <c r="F246" s="66" t="s">
        <v>1272</v>
      </c>
      <c r="G246" s="66"/>
      <c r="H246" s="36" t="s">
        <v>3904</v>
      </c>
    </row>
    <row r="247" spans="1:8" s="10" customFormat="1" ht="18" customHeight="1">
      <c r="A247" s="9">
        <v>33</v>
      </c>
      <c r="B247" s="49" t="s">
        <v>5036</v>
      </c>
      <c r="C247" s="231" t="s">
        <v>78</v>
      </c>
      <c r="D247" s="232" t="s">
        <v>363</v>
      </c>
      <c r="E247" s="41" t="s">
        <v>5037</v>
      </c>
      <c r="F247" s="66" t="s">
        <v>1272</v>
      </c>
      <c r="G247" s="66"/>
      <c r="H247" s="36" t="s">
        <v>3904</v>
      </c>
    </row>
    <row r="248" spans="1:8" s="10" customFormat="1" ht="18" customHeight="1">
      <c r="A248" s="9">
        <v>34</v>
      </c>
      <c r="B248" s="49" t="s">
        <v>5038</v>
      </c>
      <c r="C248" s="231" t="s">
        <v>177</v>
      </c>
      <c r="D248" s="232" t="s">
        <v>152</v>
      </c>
      <c r="E248" s="41" t="s">
        <v>5050</v>
      </c>
      <c r="F248" s="66" t="s">
        <v>1272</v>
      </c>
      <c r="G248" s="66"/>
      <c r="H248" s="36" t="s">
        <v>268</v>
      </c>
    </row>
    <row r="249" spans="1:8" s="10" customFormat="1" ht="18" customHeight="1">
      <c r="A249" s="9">
        <v>35</v>
      </c>
      <c r="B249" s="49" t="s">
        <v>5039</v>
      </c>
      <c r="C249" s="231" t="s">
        <v>5015</v>
      </c>
      <c r="D249" s="232" t="s">
        <v>1257</v>
      </c>
      <c r="E249" s="41" t="s">
        <v>5050</v>
      </c>
      <c r="F249" s="66" t="s">
        <v>1272</v>
      </c>
      <c r="G249" s="66"/>
      <c r="H249" s="36" t="s">
        <v>268</v>
      </c>
    </row>
    <row r="250" spans="1:8" s="10" customFormat="1" ht="18" customHeight="1">
      <c r="A250" s="9">
        <v>36</v>
      </c>
      <c r="B250" s="49" t="s">
        <v>5040</v>
      </c>
      <c r="C250" s="231" t="s">
        <v>2857</v>
      </c>
      <c r="D250" s="232" t="s">
        <v>153</v>
      </c>
      <c r="E250" s="41" t="s">
        <v>5050</v>
      </c>
      <c r="F250" s="66" t="s">
        <v>1272</v>
      </c>
      <c r="G250" s="66"/>
      <c r="H250" s="36" t="s">
        <v>268</v>
      </c>
    </row>
    <row r="251" spans="1:8" s="10" customFormat="1" ht="18" customHeight="1">
      <c r="A251" s="9">
        <v>37</v>
      </c>
      <c r="B251" s="49" t="s">
        <v>5041</v>
      </c>
      <c r="C251" s="231" t="s">
        <v>92</v>
      </c>
      <c r="D251" s="232" t="s">
        <v>5042</v>
      </c>
      <c r="E251" s="41" t="s">
        <v>5050</v>
      </c>
      <c r="F251" s="66" t="s">
        <v>1272</v>
      </c>
      <c r="G251" s="66"/>
      <c r="H251" s="36" t="s">
        <v>268</v>
      </c>
    </row>
    <row r="252" spans="1:8" s="10" customFormat="1" ht="18" customHeight="1">
      <c r="A252" s="9">
        <v>38</v>
      </c>
      <c r="B252" s="49" t="s">
        <v>5043</v>
      </c>
      <c r="C252" s="231" t="s">
        <v>5044</v>
      </c>
      <c r="D252" s="232" t="s">
        <v>59</v>
      </c>
      <c r="E252" s="41" t="s">
        <v>5050</v>
      </c>
      <c r="F252" s="66" t="s">
        <v>1272</v>
      </c>
      <c r="G252" s="66"/>
      <c r="H252" s="36" t="s">
        <v>268</v>
      </c>
    </row>
    <row r="253" spans="1:8" s="10" customFormat="1" ht="18" customHeight="1">
      <c r="A253" s="9">
        <v>39</v>
      </c>
      <c r="B253" s="49" t="s">
        <v>5045</v>
      </c>
      <c r="C253" s="231" t="s">
        <v>78</v>
      </c>
      <c r="D253" s="232" t="s">
        <v>6</v>
      </c>
      <c r="E253" s="41" t="s">
        <v>5050</v>
      </c>
      <c r="F253" s="66" t="s">
        <v>1272</v>
      </c>
      <c r="G253" s="66"/>
      <c r="H253" s="36" t="s">
        <v>268</v>
      </c>
    </row>
    <row r="254" spans="1:8" s="10" customFormat="1" ht="18" customHeight="1">
      <c r="A254" s="9">
        <v>40</v>
      </c>
      <c r="B254" s="500" t="s">
        <v>5046</v>
      </c>
      <c r="C254" s="231" t="s">
        <v>128</v>
      </c>
      <c r="D254" s="232" t="s">
        <v>438</v>
      </c>
      <c r="E254" s="41" t="s">
        <v>5050</v>
      </c>
      <c r="F254" s="66" t="s">
        <v>1272</v>
      </c>
      <c r="G254" s="66"/>
      <c r="H254" s="36" t="s">
        <v>268</v>
      </c>
    </row>
    <row r="255" spans="1:8" s="10" customFormat="1" ht="18" customHeight="1">
      <c r="A255" s="9">
        <v>41</v>
      </c>
      <c r="B255" s="49" t="s">
        <v>5047</v>
      </c>
      <c r="C255" s="231" t="s">
        <v>76</v>
      </c>
      <c r="D255" s="232" t="s">
        <v>45</v>
      </c>
      <c r="E255" s="41" t="s">
        <v>5050</v>
      </c>
      <c r="F255" s="66" t="s">
        <v>1272</v>
      </c>
      <c r="G255" s="66"/>
      <c r="H255" s="36" t="s">
        <v>268</v>
      </c>
    </row>
    <row r="256" spans="1:8" s="10" customFormat="1" ht="18" customHeight="1">
      <c r="A256" s="9">
        <v>42</v>
      </c>
      <c r="B256" s="49" t="s">
        <v>5048</v>
      </c>
      <c r="C256" s="231" t="s">
        <v>143</v>
      </c>
      <c r="D256" s="232" t="s">
        <v>5049</v>
      </c>
      <c r="E256" s="41" t="s">
        <v>5050</v>
      </c>
      <c r="F256" s="66" t="s">
        <v>1272</v>
      </c>
      <c r="G256" s="66"/>
      <c r="H256" s="36" t="s">
        <v>268</v>
      </c>
    </row>
    <row r="257" spans="1:8" s="10" customFormat="1" ht="18" customHeight="1">
      <c r="A257" s="9">
        <v>43</v>
      </c>
      <c r="B257" s="49" t="s">
        <v>5051</v>
      </c>
      <c r="C257" s="231" t="s">
        <v>936</v>
      </c>
      <c r="D257" s="232" t="s">
        <v>127</v>
      </c>
      <c r="E257" s="41" t="s">
        <v>5056</v>
      </c>
      <c r="F257" s="66" t="s">
        <v>1272</v>
      </c>
      <c r="G257" s="92"/>
      <c r="H257" s="36" t="s">
        <v>1771</v>
      </c>
    </row>
    <row r="258" spans="1:8" s="10" customFormat="1" ht="18" customHeight="1">
      <c r="A258" s="9">
        <v>44</v>
      </c>
      <c r="B258" s="49" t="s">
        <v>5052</v>
      </c>
      <c r="C258" s="231" t="s">
        <v>5053</v>
      </c>
      <c r="D258" s="232" t="s">
        <v>5054</v>
      </c>
      <c r="E258" s="41" t="s">
        <v>5056</v>
      </c>
      <c r="F258" s="66" t="s">
        <v>1272</v>
      </c>
      <c r="G258" s="92"/>
      <c r="H258" s="36" t="s">
        <v>1771</v>
      </c>
    </row>
    <row r="259" spans="1:8" s="10" customFormat="1" ht="18" customHeight="1">
      <c r="A259" s="9">
        <v>45</v>
      </c>
      <c r="B259" s="49" t="s">
        <v>5055</v>
      </c>
      <c r="C259" s="231" t="s">
        <v>1926</v>
      </c>
      <c r="D259" s="232" t="s">
        <v>13</v>
      </c>
      <c r="E259" s="41" t="s">
        <v>5056</v>
      </c>
      <c r="F259" s="66" t="s">
        <v>1272</v>
      </c>
      <c r="G259" s="92"/>
      <c r="H259" s="36" t="s">
        <v>1771</v>
      </c>
    </row>
    <row r="260" spans="1:8" s="10" customFormat="1" ht="18" customHeight="1">
      <c r="A260" s="9">
        <v>46</v>
      </c>
      <c r="B260" s="49" t="s">
        <v>5188</v>
      </c>
      <c r="C260" s="231" t="s">
        <v>5239</v>
      </c>
      <c r="D260" s="232" t="s">
        <v>67</v>
      </c>
      <c r="E260" s="41" t="s">
        <v>5190</v>
      </c>
      <c r="F260" s="522" t="s">
        <v>5216</v>
      </c>
      <c r="G260" s="582" t="s">
        <v>5238</v>
      </c>
      <c r="H260" s="36" t="s">
        <v>271</v>
      </c>
    </row>
    <row r="261" spans="1:8" s="10" customFormat="1" ht="18" customHeight="1">
      <c r="A261" s="9">
        <v>47</v>
      </c>
      <c r="B261" s="49" t="s">
        <v>5208</v>
      </c>
      <c r="C261" s="231" t="s">
        <v>5209</v>
      </c>
      <c r="D261" s="232" t="s">
        <v>48</v>
      </c>
      <c r="E261" s="41" t="s">
        <v>5210</v>
      </c>
      <c r="F261" s="522" t="s">
        <v>5225</v>
      </c>
      <c r="G261" s="586" t="s">
        <v>1</v>
      </c>
      <c r="H261" s="36" t="s">
        <v>275</v>
      </c>
    </row>
    <row r="262" spans="1:8" s="10" customFormat="1" ht="18" customHeight="1">
      <c r="A262" s="9">
        <v>48</v>
      </c>
      <c r="B262" s="49" t="s">
        <v>5211</v>
      </c>
      <c r="C262" s="231" t="s">
        <v>145</v>
      </c>
      <c r="D262" s="232" t="s">
        <v>74</v>
      </c>
      <c r="E262" s="41" t="s">
        <v>5210</v>
      </c>
      <c r="F262" s="522" t="s">
        <v>5225</v>
      </c>
      <c r="G262" s="586" t="s">
        <v>1</v>
      </c>
      <c r="H262" s="36" t="s">
        <v>275</v>
      </c>
    </row>
    <row r="263" spans="1:8" s="10" customFormat="1" ht="24.95" customHeight="1">
      <c r="A263" s="699" t="s">
        <v>28</v>
      </c>
      <c r="B263" s="700"/>
      <c r="C263" s="700"/>
      <c r="D263" s="182">
        <f>SUM(D205,D214)</f>
        <v>56</v>
      </c>
      <c r="E263" s="530" t="s">
        <v>231</v>
      </c>
      <c r="F263" s="729" t="s">
        <v>5331</v>
      </c>
      <c r="G263" s="730"/>
    </row>
    <row r="264" spans="1:8" ht="24.95" customHeight="1">
      <c r="A264" s="529"/>
      <c r="B264" s="33">
        <f>48-6</f>
        <v>42</v>
      </c>
      <c r="C264" s="34"/>
      <c r="D264" s="177"/>
      <c r="E264" s="87" t="s">
        <v>85</v>
      </c>
      <c r="F264" s="88"/>
      <c r="G264" s="51"/>
    </row>
    <row r="265" spans="1:8" ht="20.100000000000001" customHeight="1">
      <c r="A265" s="529"/>
      <c r="B265" s="33"/>
      <c r="C265" s="34"/>
      <c r="D265" s="177"/>
      <c r="E265" s="93"/>
      <c r="F265" s="96"/>
      <c r="G265" s="51"/>
    </row>
    <row r="266" spans="1:8" ht="20.100000000000001" customHeight="1">
      <c r="A266" s="575"/>
      <c r="B266" s="33"/>
      <c r="C266" s="34"/>
      <c r="D266" s="177"/>
      <c r="E266" s="93"/>
      <c r="F266" s="96"/>
      <c r="G266" s="51"/>
    </row>
    <row r="267" spans="1:8" ht="20.100000000000001" customHeight="1">
      <c r="A267" s="575"/>
      <c r="B267" s="33"/>
      <c r="C267" s="34"/>
      <c r="D267" s="177"/>
      <c r="E267" s="93"/>
      <c r="F267" s="96"/>
      <c r="G267" s="51"/>
    </row>
    <row r="268" spans="1:8" ht="20.100000000000001" customHeight="1">
      <c r="A268" s="575"/>
      <c r="B268" s="33"/>
      <c r="C268" s="34"/>
      <c r="D268" s="177"/>
      <c r="E268" s="93"/>
      <c r="F268" s="96"/>
      <c r="G268" s="51"/>
    </row>
    <row r="269" spans="1:8" ht="20.100000000000001" customHeight="1">
      <c r="A269" s="575"/>
      <c r="B269" s="33"/>
      <c r="C269" s="34"/>
      <c r="D269" s="177"/>
      <c r="E269" s="93"/>
      <c r="F269" s="96"/>
      <c r="G269" s="51"/>
    </row>
    <row r="270" spans="1:8" ht="20.100000000000001" customHeight="1">
      <c r="A270" s="575"/>
      <c r="B270" s="33"/>
      <c r="C270" s="34"/>
      <c r="D270" s="177"/>
      <c r="E270" s="93"/>
      <c r="F270" s="96"/>
      <c r="G270" s="51"/>
    </row>
    <row r="271" spans="1:8" ht="20.100000000000001" customHeight="1">
      <c r="A271" s="575"/>
      <c r="B271" s="33"/>
      <c r="C271" s="34"/>
      <c r="D271" s="177"/>
      <c r="E271" s="93"/>
      <c r="F271" s="96"/>
      <c r="G271" s="51"/>
    </row>
    <row r="272" spans="1:8" ht="20.100000000000001" customHeight="1">
      <c r="A272" s="575"/>
      <c r="B272" s="33"/>
      <c r="C272" s="34"/>
      <c r="D272" s="177"/>
      <c r="E272" s="93"/>
      <c r="F272" s="96"/>
      <c r="G272" s="51"/>
    </row>
    <row r="273" spans="1:8" ht="20.100000000000001" customHeight="1">
      <c r="A273" s="575"/>
      <c r="B273" s="33"/>
      <c r="C273" s="34"/>
      <c r="D273" s="177"/>
      <c r="E273" s="93"/>
      <c r="F273" s="96"/>
      <c r="G273" s="51"/>
    </row>
    <row r="274" spans="1:8" ht="20.100000000000001" customHeight="1">
      <c r="A274" s="575"/>
      <c r="B274" s="33"/>
      <c r="C274" s="34"/>
      <c r="D274" s="177"/>
      <c r="E274" s="93"/>
      <c r="F274" s="96"/>
      <c r="G274" s="51"/>
    </row>
    <row r="275" spans="1:8" ht="20.100000000000001" customHeight="1">
      <c r="A275" s="575"/>
      <c r="B275" s="33"/>
      <c r="C275" s="34"/>
      <c r="D275" s="177"/>
      <c r="E275" s="93"/>
      <c r="F275" s="96"/>
      <c r="G275" s="51"/>
    </row>
    <row r="276" spans="1:8" ht="20.100000000000001" customHeight="1">
      <c r="A276" s="575"/>
      <c r="B276" s="33"/>
      <c r="C276" s="34"/>
      <c r="D276" s="177"/>
      <c r="E276" s="93"/>
      <c r="F276" s="96"/>
      <c r="G276" s="51"/>
    </row>
    <row r="277" spans="1:8" ht="20.100000000000001" customHeight="1">
      <c r="A277" s="575"/>
      <c r="B277" s="33"/>
      <c r="C277" s="34"/>
      <c r="D277" s="177"/>
      <c r="E277" s="93"/>
      <c r="F277" s="96"/>
      <c r="G277" s="51"/>
    </row>
    <row r="278" spans="1:8" ht="20.100000000000001" customHeight="1">
      <c r="A278" s="575"/>
      <c r="B278" s="33"/>
      <c r="C278" s="34"/>
      <c r="D278" s="177"/>
      <c r="E278" s="93"/>
      <c r="F278" s="96"/>
      <c r="G278" s="51"/>
    </row>
    <row r="279" spans="1:8" ht="20.100000000000001" customHeight="1">
      <c r="A279" s="575"/>
      <c r="B279" s="33"/>
      <c r="C279" s="34"/>
      <c r="D279" s="177"/>
      <c r="E279" s="93"/>
      <c r="F279" s="96"/>
      <c r="G279" s="51"/>
    </row>
    <row r="280" spans="1:8" ht="20.100000000000001" customHeight="1">
      <c r="A280" s="575"/>
      <c r="B280" s="33"/>
      <c r="C280" s="34"/>
      <c r="D280" s="177"/>
      <c r="E280" s="93"/>
      <c r="F280" s="96"/>
      <c r="G280" s="51"/>
    </row>
    <row r="281" spans="1:8" ht="20.100000000000001" customHeight="1">
      <c r="A281" s="575"/>
      <c r="B281" s="33"/>
      <c r="C281" s="34"/>
      <c r="D281" s="177"/>
      <c r="E281" s="93"/>
      <c r="F281" s="96"/>
      <c r="G281" s="51"/>
    </row>
    <row r="282" spans="1:8" ht="20.100000000000001" customHeight="1">
      <c r="A282" s="575"/>
      <c r="B282" s="33"/>
      <c r="C282" s="34"/>
      <c r="D282" s="177"/>
      <c r="E282" s="93"/>
      <c r="F282" s="96"/>
      <c r="G282" s="51"/>
    </row>
    <row r="283" spans="1:8" ht="20.100000000000001" customHeight="1">
      <c r="A283" s="575"/>
      <c r="B283" s="33"/>
      <c r="C283" s="34"/>
      <c r="D283" s="177"/>
      <c r="E283" s="93"/>
      <c r="F283" s="96"/>
      <c r="G283" s="51"/>
    </row>
    <row r="284" spans="1:8" ht="20.100000000000001" customHeight="1">
      <c r="A284" s="575"/>
      <c r="B284" s="33"/>
      <c r="C284" s="34"/>
      <c r="D284" s="177"/>
      <c r="E284" s="93"/>
      <c r="F284" s="96"/>
      <c r="G284" s="51"/>
    </row>
    <row r="285" spans="1:8" s="15" customFormat="1" ht="54.95" customHeight="1">
      <c r="A285" s="704" t="s">
        <v>2862</v>
      </c>
      <c r="B285" s="691"/>
      <c r="C285" s="705"/>
      <c r="D285" s="705"/>
      <c r="E285" s="705"/>
      <c r="F285" s="705"/>
      <c r="G285" s="705"/>
    </row>
    <row r="286" spans="1:8" s="10" customFormat="1" ht="24.95" customHeight="1">
      <c r="A286" s="731" t="s">
        <v>867</v>
      </c>
      <c r="B286" s="731"/>
      <c r="C286" s="731"/>
      <c r="D286" s="731"/>
      <c r="E286" s="731"/>
      <c r="F286" s="731"/>
      <c r="G286" s="731"/>
    </row>
    <row r="287" spans="1:8" s="10" customFormat="1" ht="35.1" customHeight="1">
      <c r="A287" s="732" t="s">
        <v>4510</v>
      </c>
      <c r="B287" s="732"/>
      <c r="C287" s="732"/>
      <c r="D287" s="732"/>
      <c r="E287" s="732"/>
      <c r="F287" s="732"/>
      <c r="G287" s="732"/>
    </row>
    <row r="288" spans="1:8" ht="15" customHeight="1">
      <c r="A288" s="6"/>
      <c r="B288" s="6"/>
      <c r="C288" s="6"/>
      <c r="D288" s="6"/>
      <c r="E288" s="6"/>
      <c r="F288" s="179"/>
      <c r="G288" s="202" t="s">
        <v>4518</v>
      </c>
      <c r="H288" s="4" t="s">
        <v>4523</v>
      </c>
    </row>
    <row r="289" spans="1:8" s="8" customFormat="1" ht="24.95" customHeight="1">
      <c r="A289" s="195" t="s">
        <v>20</v>
      </c>
      <c r="B289" s="494" t="s">
        <v>5</v>
      </c>
      <c r="C289" s="694" t="s">
        <v>23</v>
      </c>
      <c r="D289" s="695"/>
      <c r="E289" s="195" t="s">
        <v>24</v>
      </c>
      <c r="F289" s="195" t="s">
        <v>25</v>
      </c>
      <c r="G289" s="195" t="s">
        <v>26</v>
      </c>
    </row>
    <row r="290" spans="1:8" s="8" customFormat="1" ht="20.100000000000001" customHeight="1">
      <c r="A290" s="195"/>
      <c r="B290" s="694" t="s">
        <v>2</v>
      </c>
      <c r="C290" s="728"/>
      <c r="D290" s="495">
        <f>A421</f>
        <v>131</v>
      </c>
      <c r="E290" s="42"/>
      <c r="F290" s="42"/>
      <c r="G290" s="196"/>
      <c r="H290" s="195"/>
    </row>
    <row r="291" spans="1:8" s="10" customFormat="1" ht="15.95" customHeight="1">
      <c r="A291" s="9">
        <v>1</v>
      </c>
      <c r="B291" s="49" t="s">
        <v>3351</v>
      </c>
      <c r="C291" s="231" t="s">
        <v>3352</v>
      </c>
      <c r="D291" s="232" t="s">
        <v>164</v>
      </c>
      <c r="E291" s="41" t="s">
        <v>1676</v>
      </c>
      <c r="F291" s="66" t="s">
        <v>2873</v>
      </c>
      <c r="G291" s="66" t="s">
        <v>3272</v>
      </c>
      <c r="H291" s="36" t="s">
        <v>275</v>
      </c>
    </row>
    <row r="292" spans="1:8" s="10" customFormat="1" ht="15.95" customHeight="1">
      <c r="A292" s="9">
        <v>2</v>
      </c>
      <c r="B292" s="49" t="s">
        <v>3353</v>
      </c>
      <c r="C292" s="231" t="s">
        <v>3188</v>
      </c>
      <c r="D292" s="232" t="s">
        <v>88</v>
      </c>
      <c r="E292" s="41" t="s">
        <v>1676</v>
      </c>
      <c r="F292" s="66" t="s">
        <v>3173</v>
      </c>
      <c r="G292" s="92" t="s">
        <v>1</v>
      </c>
      <c r="H292" s="36" t="s">
        <v>275</v>
      </c>
    </row>
    <row r="293" spans="1:8" s="10" customFormat="1" ht="15.95" customHeight="1">
      <c r="A293" s="9">
        <v>3</v>
      </c>
      <c r="B293" s="49" t="s">
        <v>3354</v>
      </c>
      <c r="C293" s="231" t="s">
        <v>3355</v>
      </c>
      <c r="D293" s="232" t="s">
        <v>1354</v>
      </c>
      <c r="E293" s="41" t="s">
        <v>1676</v>
      </c>
      <c r="F293" s="66" t="s">
        <v>2873</v>
      </c>
      <c r="G293" s="92" t="s">
        <v>1</v>
      </c>
      <c r="H293" s="36" t="s">
        <v>275</v>
      </c>
    </row>
    <row r="294" spans="1:8" s="10" customFormat="1" ht="15.95" customHeight="1">
      <c r="A294" s="9">
        <v>4</v>
      </c>
      <c r="B294" s="49" t="s">
        <v>3356</v>
      </c>
      <c r="C294" s="231" t="s">
        <v>3357</v>
      </c>
      <c r="D294" s="232" t="s">
        <v>13</v>
      </c>
      <c r="E294" s="41" t="s">
        <v>1676</v>
      </c>
      <c r="F294" s="66" t="s">
        <v>3173</v>
      </c>
      <c r="G294" s="92" t="s">
        <v>1</v>
      </c>
      <c r="H294" s="36" t="s">
        <v>275</v>
      </c>
    </row>
    <row r="295" spans="1:8" s="10" customFormat="1" ht="15.95" customHeight="1">
      <c r="A295" s="9">
        <v>5</v>
      </c>
      <c r="B295" s="49" t="s">
        <v>3358</v>
      </c>
      <c r="C295" s="231" t="s">
        <v>122</v>
      </c>
      <c r="D295" s="232" t="s">
        <v>6</v>
      </c>
      <c r="E295" s="41" t="s">
        <v>1676</v>
      </c>
      <c r="F295" s="66" t="s">
        <v>3173</v>
      </c>
      <c r="G295" s="92" t="s">
        <v>1</v>
      </c>
      <c r="H295" s="36" t="s">
        <v>275</v>
      </c>
    </row>
    <row r="296" spans="1:8" s="10" customFormat="1" ht="15.95" customHeight="1">
      <c r="A296" s="9">
        <v>6</v>
      </c>
      <c r="B296" s="49" t="s">
        <v>3359</v>
      </c>
      <c r="C296" s="231" t="s">
        <v>3360</v>
      </c>
      <c r="D296" s="232" t="s">
        <v>6</v>
      </c>
      <c r="E296" s="41" t="s">
        <v>1676</v>
      </c>
      <c r="F296" s="66" t="s">
        <v>3173</v>
      </c>
      <c r="G296" s="92" t="s">
        <v>1</v>
      </c>
      <c r="H296" s="36" t="s">
        <v>275</v>
      </c>
    </row>
    <row r="297" spans="1:8" s="10" customFormat="1" ht="15.95" customHeight="1">
      <c r="A297" s="9">
        <v>7</v>
      </c>
      <c r="B297" s="49" t="s">
        <v>3361</v>
      </c>
      <c r="C297" s="231" t="s">
        <v>3362</v>
      </c>
      <c r="D297" s="232" t="s">
        <v>45</v>
      </c>
      <c r="E297" s="41" t="s">
        <v>1676</v>
      </c>
      <c r="F297" s="66" t="s">
        <v>2873</v>
      </c>
      <c r="G297" s="92" t="s">
        <v>1</v>
      </c>
      <c r="H297" s="36" t="s">
        <v>275</v>
      </c>
    </row>
    <row r="298" spans="1:8" s="10" customFormat="1" ht="15.95" customHeight="1">
      <c r="A298" s="9">
        <v>8</v>
      </c>
      <c r="B298" s="49" t="s">
        <v>3152</v>
      </c>
      <c r="C298" s="231" t="s">
        <v>2676</v>
      </c>
      <c r="D298" s="232" t="s">
        <v>11</v>
      </c>
      <c r="E298" s="41" t="s">
        <v>3156</v>
      </c>
      <c r="F298" s="66" t="s">
        <v>1272</v>
      </c>
      <c r="G298" s="66" t="s">
        <v>2165</v>
      </c>
      <c r="H298" s="36" t="s">
        <v>271</v>
      </c>
    </row>
    <row r="299" spans="1:8" s="10" customFormat="1" ht="15.95" customHeight="1">
      <c r="A299" s="9">
        <v>9</v>
      </c>
      <c r="B299" s="49" t="s">
        <v>3153</v>
      </c>
      <c r="C299" s="231" t="s">
        <v>390</v>
      </c>
      <c r="D299" s="232" t="s">
        <v>174</v>
      </c>
      <c r="E299" s="41" t="s">
        <v>3156</v>
      </c>
      <c r="F299" s="66" t="s">
        <v>1272</v>
      </c>
      <c r="G299" s="92" t="s">
        <v>1</v>
      </c>
      <c r="H299" s="36" t="s">
        <v>271</v>
      </c>
    </row>
    <row r="300" spans="1:8" s="10" customFormat="1" ht="15.95" customHeight="1">
      <c r="A300" s="9">
        <v>10</v>
      </c>
      <c r="B300" s="49" t="s">
        <v>3154</v>
      </c>
      <c r="C300" s="231" t="s">
        <v>3155</v>
      </c>
      <c r="D300" s="232" t="s">
        <v>48</v>
      </c>
      <c r="E300" s="41" t="s">
        <v>3156</v>
      </c>
      <c r="F300" s="66" t="s">
        <v>1272</v>
      </c>
      <c r="G300" s="92" t="s">
        <v>1</v>
      </c>
      <c r="H300" s="36" t="s">
        <v>271</v>
      </c>
    </row>
    <row r="301" spans="1:8" s="10" customFormat="1" ht="15.95" customHeight="1">
      <c r="A301" s="9">
        <v>11</v>
      </c>
      <c r="B301" s="49" t="s">
        <v>3363</v>
      </c>
      <c r="C301" s="231" t="s">
        <v>3364</v>
      </c>
      <c r="D301" s="232" t="s">
        <v>11</v>
      </c>
      <c r="E301" s="41" t="s">
        <v>3377</v>
      </c>
      <c r="F301" s="66" t="s">
        <v>1867</v>
      </c>
      <c r="G301" s="66" t="s">
        <v>3379</v>
      </c>
      <c r="H301" s="36" t="s">
        <v>408</v>
      </c>
    </row>
    <row r="302" spans="1:8" s="10" customFormat="1" ht="15.95" customHeight="1">
      <c r="A302" s="9">
        <v>12</v>
      </c>
      <c r="B302" s="49" t="s">
        <v>3365</v>
      </c>
      <c r="C302" s="231" t="s">
        <v>3366</v>
      </c>
      <c r="D302" s="232" t="s">
        <v>3367</v>
      </c>
      <c r="E302" s="41" t="s">
        <v>3377</v>
      </c>
      <c r="F302" s="66" t="s">
        <v>1867</v>
      </c>
      <c r="G302" s="92" t="s">
        <v>1</v>
      </c>
      <c r="H302" s="36" t="s">
        <v>408</v>
      </c>
    </row>
    <row r="303" spans="1:8" s="10" customFormat="1" ht="15.95" customHeight="1">
      <c r="A303" s="9">
        <v>13</v>
      </c>
      <c r="B303" s="49" t="s">
        <v>3368</v>
      </c>
      <c r="C303" s="231" t="s">
        <v>3369</v>
      </c>
      <c r="D303" s="232" t="s">
        <v>153</v>
      </c>
      <c r="E303" s="41" t="s">
        <v>3377</v>
      </c>
      <c r="F303" s="66" t="s">
        <v>1867</v>
      </c>
      <c r="G303" s="92" t="s">
        <v>1</v>
      </c>
      <c r="H303" s="36" t="s">
        <v>408</v>
      </c>
    </row>
    <row r="304" spans="1:8" s="10" customFormat="1" ht="15.95" customHeight="1">
      <c r="A304" s="9">
        <v>14</v>
      </c>
      <c r="B304" s="49" t="s">
        <v>3370</v>
      </c>
      <c r="C304" s="231" t="s">
        <v>3371</v>
      </c>
      <c r="D304" s="232" t="s">
        <v>13</v>
      </c>
      <c r="E304" s="41" t="s">
        <v>3377</v>
      </c>
      <c r="F304" s="66" t="s">
        <v>1867</v>
      </c>
      <c r="G304" s="92" t="s">
        <v>1</v>
      </c>
      <c r="H304" s="36" t="s">
        <v>408</v>
      </c>
    </row>
    <row r="305" spans="1:8" s="10" customFormat="1" ht="15.95" customHeight="1">
      <c r="A305" s="9">
        <v>15</v>
      </c>
      <c r="B305" s="500" t="s">
        <v>3372</v>
      </c>
      <c r="C305" s="231" t="s">
        <v>3373</v>
      </c>
      <c r="D305" s="232" t="s">
        <v>1575</v>
      </c>
      <c r="E305" s="41" t="s">
        <v>3377</v>
      </c>
      <c r="F305" s="66" t="s">
        <v>1931</v>
      </c>
      <c r="G305" s="92" t="s">
        <v>1</v>
      </c>
      <c r="H305" s="36" t="s">
        <v>408</v>
      </c>
    </row>
    <row r="306" spans="1:8" s="10" customFormat="1" ht="15.95" customHeight="1">
      <c r="A306" s="9">
        <v>16</v>
      </c>
      <c r="B306" s="49" t="s">
        <v>3374</v>
      </c>
      <c r="C306" s="231" t="s">
        <v>386</v>
      </c>
      <c r="D306" s="232" t="s">
        <v>1575</v>
      </c>
      <c r="E306" s="41" t="s">
        <v>3377</v>
      </c>
      <c r="F306" s="66" t="s">
        <v>1931</v>
      </c>
      <c r="G306" s="92" t="s">
        <v>1</v>
      </c>
      <c r="H306" s="36" t="s">
        <v>408</v>
      </c>
    </row>
    <row r="307" spans="1:8" s="10" customFormat="1" ht="15.95" customHeight="1">
      <c r="A307" s="9">
        <v>17</v>
      </c>
      <c r="B307" s="86" t="s">
        <v>3375</v>
      </c>
      <c r="C307" s="229" t="s">
        <v>3376</v>
      </c>
      <c r="D307" s="230" t="s">
        <v>99</v>
      </c>
      <c r="E307" s="41" t="s">
        <v>3377</v>
      </c>
      <c r="F307" s="66" t="s">
        <v>3378</v>
      </c>
      <c r="G307" s="92" t="s">
        <v>1</v>
      </c>
      <c r="H307" s="36" t="s">
        <v>408</v>
      </c>
    </row>
    <row r="308" spans="1:8" s="10" customFormat="1" ht="15.95" customHeight="1">
      <c r="A308" s="9">
        <v>18</v>
      </c>
      <c r="B308" s="49" t="s">
        <v>3520</v>
      </c>
      <c r="C308" s="231" t="s">
        <v>3521</v>
      </c>
      <c r="D308" s="232" t="s">
        <v>3522</v>
      </c>
      <c r="E308" s="41" t="s">
        <v>3525</v>
      </c>
      <c r="F308" s="66" t="s">
        <v>1677</v>
      </c>
      <c r="G308" s="92" t="s">
        <v>1</v>
      </c>
      <c r="H308" s="36" t="s">
        <v>2050</v>
      </c>
    </row>
    <row r="309" spans="1:8" s="10" customFormat="1" ht="15.95" customHeight="1">
      <c r="A309" s="9">
        <v>19</v>
      </c>
      <c r="B309" s="49" t="s">
        <v>3523</v>
      </c>
      <c r="C309" s="231" t="s">
        <v>3524</v>
      </c>
      <c r="D309" s="232" t="s">
        <v>101</v>
      </c>
      <c r="E309" s="41" t="s">
        <v>3525</v>
      </c>
      <c r="F309" s="66" t="s">
        <v>1677</v>
      </c>
      <c r="G309" s="92" t="s">
        <v>1</v>
      </c>
      <c r="H309" s="36" t="s">
        <v>2050</v>
      </c>
    </row>
    <row r="310" spans="1:8" s="10" customFormat="1" ht="15.95" customHeight="1">
      <c r="A310" s="9">
        <v>20</v>
      </c>
      <c r="B310" s="49" t="s">
        <v>3526</v>
      </c>
      <c r="C310" s="231" t="s">
        <v>156</v>
      </c>
      <c r="D310" s="232" t="s">
        <v>71</v>
      </c>
      <c r="E310" s="41" t="s">
        <v>3527</v>
      </c>
      <c r="F310" s="66" t="s">
        <v>1677</v>
      </c>
      <c r="G310" s="92" t="s">
        <v>1</v>
      </c>
      <c r="H310" s="36" t="s">
        <v>3347</v>
      </c>
    </row>
    <row r="311" spans="1:8" s="10" customFormat="1" ht="15.95" customHeight="1">
      <c r="A311" s="9">
        <v>21</v>
      </c>
      <c r="B311" s="49" t="s">
        <v>3380</v>
      </c>
      <c r="C311" s="231" t="s">
        <v>3381</v>
      </c>
      <c r="D311" s="232" t="s">
        <v>11</v>
      </c>
      <c r="E311" s="41" t="s">
        <v>2043</v>
      </c>
      <c r="F311" s="66" t="s">
        <v>1272</v>
      </c>
      <c r="G311" s="66" t="s">
        <v>2165</v>
      </c>
      <c r="H311" s="36" t="s">
        <v>1965</v>
      </c>
    </row>
    <row r="312" spans="1:8" s="10" customFormat="1" ht="15.95" customHeight="1">
      <c r="A312" s="9">
        <v>22</v>
      </c>
      <c r="B312" s="49" t="s">
        <v>3382</v>
      </c>
      <c r="C312" s="231" t="s">
        <v>3383</v>
      </c>
      <c r="D312" s="232" t="s">
        <v>11</v>
      </c>
      <c r="E312" s="41" t="s">
        <v>2043</v>
      </c>
      <c r="F312" s="66" t="s">
        <v>1272</v>
      </c>
      <c r="G312" s="92" t="s">
        <v>1</v>
      </c>
      <c r="H312" s="36" t="s">
        <v>1965</v>
      </c>
    </row>
    <row r="313" spans="1:8" s="10" customFormat="1" ht="15.95" customHeight="1">
      <c r="A313" s="9">
        <v>23</v>
      </c>
      <c r="B313" s="49" t="s">
        <v>3384</v>
      </c>
      <c r="C313" s="231" t="s">
        <v>3385</v>
      </c>
      <c r="D313" s="232" t="s">
        <v>170</v>
      </c>
      <c r="E313" s="41" t="s">
        <v>2043</v>
      </c>
      <c r="F313" s="66" t="s">
        <v>1272</v>
      </c>
      <c r="G313" s="92" t="s">
        <v>1</v>
      </c>
      <c r="H313" s="36" t="s">
        <v>1965</v>
      </c>
    </row>
    <row r="314" spans="1:8" s="10" customFormat="1" ht="15.95" customHeight="1">
      <c r="A314" s="9">
        <v>24</v>
      </c>
      <c r="B314" s="49" t="s">
        <v>3386</v>
      </c>
      <c r="C314" s="231" t="s">
        <v>3387</v>
      </c>
      <c r="D314" s="232" t="s">
        <v>925</v>
      </c>
      <c r="E314" s="41" t="s">
        <v>2043</v>
      </c>
      <c r="F314" s="66" t="s">
        <v>1272</v>
      </c>
      <c r="G314" s="92" t="s">
        <v>1</v>
      </c>
      <c r="H314" s="36" t="s">
        <v>1965</v>
      </c>
    </row>
    <row r="315" spans="1:8" s="10" customFormat="1" ht="15.95" customHeight="1">
      <c r="A315" s="9">
        <v>25</v>
      </c>
      <c r="B315" s="49" t="s">
        <v>3388</v>
      </c>
      <c r="C315" s="231" t="s">
        <v>3389</v>
      </c>
      <c r="D315" s="232" t="s">
        <v>48</v>
      </c>
      <c r="E315" s="41" t="s">
        <v>2043</v>
      </c>
      <c r="F315" s="66" t="s">
        <v>3393</v>
      </c>
      <c r="G315" s="92" t="s">
        <v>1</v>
      </c>
      <c r="H315" s="36" t="s">
        <v>1965</v>
      </c>
    </row>
    <row r="316" spans="1:8" s="10" customFormat="1" ht="15.95" customHeight="1">
      <c r="A316" s="9">
        <v>26</v>
      </c>
      <c r="B316" s="49" t="s">
        <v>3390</v>
      </c>
      <c r="C316" s="231" t="s">
        <v>3039</v>
      </c>
      <c r="D316" s="232" t="s">
        <v>83</v>
      </c>
      <c r="E316" s="41" t="s">
        <v>2043</v>
      </c>
      <c r="F316" s="66" t="s">
        <v>1272</v>
      </c>
      <c r="G316" s="92" t="s">
        <v>1</v>
      </c>
      <c r="H316" s="36" t="s">
        <v>1965</v>
      </c>
    </row>
    <row r="317" spans="1:8" s="10" customFormat="1" ht="15.95" customHeight="1">
      <c r="A317" s="9">
        <v>27</v>
      </c>
      <c r="B317" s="49" t="s">
        <v>3391</v>
      </c>
      <c r="C317" s="231" t="s">
        <v>3392</v>
      </c>
      <c r="D317" s="232" t="s">
        <v>99</v>
      </c>
      <c r="E317" s="41" t="s">
        <v>2043</v>
      </c>
      <c r="F317" s="66" t="s">
        <v>3393</v>
      </c>
      <c r="G317" s="92" t="s">
        <v>1</v>
      </c>
      <c r="H317" s="36" t="s">
        <v>1965</v>
      </c>
    </row>
    <row r="318" spans="1:8" s="10" customFormat="1" ht="15.95" customHeight="1">
      <c r="A318" s="9">
        <v>28</v>
      </c>
      <c r="B318" s="49" t="s">
        <v>3528</v>
      </c>
      <c r="C318" s="231" t="s">
        <v>3529</v>
      </c>
      <c r="D318" s="232" t="s">
        <v>11</v>
      </c>
      <c r="E318" s="41" t="s">
        <v>3539</v>
      </c>
      <c r="F318" s="66" t="s">
        <v>1677</v>
      </c>
      <c r="G318" s="66" t="s">
        <v>1225</v>
      </c>
      <c r="H318" s="36" t="s">
        <v>268</v>
      </c>
    </row>
    <row r="319" spans="1:8" s="10" customFormat="1" ht="15.95" customHeight="1">
      <c r="A319" s="9">
        <v>29</v>
      </c>
      <c r="B319" s="49" t="s">
        <v>3530</v>
      </c>
      <c r="C319" s="231" t="s">
        <v>90</v>
      </c>
      <c r="D319" s="232" t="s">
        <v>433</v>
      </c>
      <c r="E319" s="41" t="s">
        <v>3539</v>
      </c>
      <c r="F319" s="66" t="s">
        <v>1677</v>
      </c>
      <c r="G319" s="92" t="s">
        <v>1</v>
      </c>
      <c r="H319" s="36" t="s">
        <v>268</v>
      </c>
    </row>
    <row r="320" spans="1:8" s="10" customFormat="1" ht="15.95" customHeight="1">
      <c r="A320" s="9">
        <v>30</v>
      </c>
      <c r="B320" s="49" t="s">
        <v>3531</v>
      </c>
      <c r="C320" s="231" t="s">
        <v>1828</v>
      </c>
      <c r="D320" s="232" t="s">
        <v>43</v>
      </c>
      <c r="E320" s="41" t="s">
        <v>3539</v>
      </c>
      <c r="F320" s="66" t="s">
        <v>1677</v>
      </c>
      <c r="G320" s="92" t="s">
        <v>1</v>
      </c>
      <c r="H320" s="36" t="s">
        <v>268</v>
      </c>
    </row>
    <row r="321" spans="1:9" s="10" customFormat="1" ht="15.95" customHeight="1">
      <c r="A321" s="9">
        <v>31</v>
      </c>
      <c r="B321" s="49" t="s">
        <v>3532</v>
      </c>
      <c r="C321" s="231" t="s">
        <v>3533</v>
      </c>
      <c r="D321" s="232" t="s">
        <v>168</v>
      </c>
      <c r="E321" s="41" t="s">
        <v>3539</v>
      </c>
      <c r="F321" s="66" t="s">
        <v>1677</v>
      </c>
      <c r="G321" s="92" t="s">
        <v>1</v>
      </c>
      <c r="H321" s="36" t="s">
        <v>268</v>
      </c>
    </row>
    <row r="322" spans="1:9" s="10" customFormat="1" ht="15.95" customHeight="1">
      <c r="A322" s="9">
        <v>32</v>
      </c>
      <c r="B322" s="49" t="s">
        <v>3534</v>
      </c>
      <c r="C322" s="231" t="s">
        <v>3535</v>
      </c>
      <c r="D322" s="232" t="s">
        <v>127</v>
      </c>
      <c r="E322" s="41" t="s">
        <v>3539</v>
      </c>
      <c r="F322" s="66" t="s">
        <v>1677</v>
      </c>
      <c r="G322" s="92" t="s">
        <v>1</v>
      </c>
      <c r="H322" s="36" t="s">
        <v>268</v>
      </c>
    </row>
    <row r="323" spans="1:9" s="10" customFormat="1" ht="15.95" customHeight="1">
      <c r="A323" s="9">
        <v>33</v>
      </c>
      <c r="B323" s="49" t="s">
        <v>3536</v>
      </c>
      <c r="C323" s="231" t="s">
        <v>3537</v>
      </c>
      <c r="D323" s="232" t="s">
        <v>3538</v>
      </c>
      <c r="E323" s="41" t="s">
        <v>3539</v>
      </c>
      <c r="F323" s="66" t="s">
        <v>1677</v>
      </c>
      <c r="G323" s="92" t="s">
        <v>1</v>
      </c>
      <c r="H323" s="36" t="s">
        <v>268</v>
      </c>
    </row>
    <row r="324" spans="1:9" s="10" customFormat="1" ht="15.95" customHeight="1">
      <c r="A324" s="9">
        <v>34</v>
      </c>
      <c r="B324" s="86" t="s">
        <v>3093</v>
      </c>
      <c r="C324" s="336" t="s">
        <v>3094</v>
      </c>
      <c r="D324" s="337" t="s">
        <v>184</v>
      </c>
      <c r="E324" s="92" t="s">
        <v>3097</v>
      </c>
      <c r="F324" s="66" t="s">
        <v>1272</v>
      </c>
      <c r="G324" s="66" t="s">
        <v>1225</v>
      </c>
      <c r="H324" s="36" t="s">
        <v>863</v>
      </c>
      <c r="I324" s="10">
        <v>1</v>
      </c>
    </row>
    <row r="325" spans="1:9" s="10" customFormat="1" ht="15.95" customHeight="1">
      <c r="A325" s="9">
        <v>35</v>
      </c>
      <c r="B325" s="86" t="s">
        <v>3095</v>
      </c>
      <c r="C325" s="229" t="s">
        <v>386</v>
      </c>
      <c r="D325" s="230" t="s">
        <v>149</v>
      </c>
      <c r="E325" s="92" t="s">
        <v>3097</v>
      </c>
      <c r="F325" s="66" t="s">
        <v>1272</v>
      </c>
      <c r="G325" s="92" t="s">
        <v>1</v>
      </c>
      <c r="H325" s="36" t="s">
        <v>863</v>
      </c>
      <c r="I325" s="10">
        <v>2</v>
      </c>
    </row>
    <row r="326" spans="1:9" s="10" customFormat="1" ht="15.95" customHeight="1">
      <c r="A326" s="9">
        <v>36</v>
      </c>
      <c r="B326" s="86" t="s">
        <v>3096</v>
      </c>
      <c r="C326" s="229" t="s">
        <v>1057</v>
      </c>
      <c r="D326" s="230" t="s">
        <v>458</v>
      </c>
      <c r="E326" s="92" t="s">
        <v>3097</v>
      </c>
      <c r="F326" s="66" t="s">
        <v>1272</v>
      </c>
      <c r="G326" s="92" t="s">
        <v>1</v>
      </c>
      <c r="H326" s="36" t="s">
        <v>863</v>
      </c>
      <c r="I326" s="10">
        <v>3</v>
      </c>
    </row>
    <row r="327" spans="1:9" s="10" customFormat="1" ht="15.95" customHeight="1">
      <c r="A327" s="9">
        <v>37</v>
      </c>
      <c r="B327" s="49" t="s">
        <v>3394</v>
      </c>
      <c r="C327" s="82" t="s">
        <v>3395</v>
      </c>
      <c r="D327" s="83" t="s">
        <v>325</v>
      </c>
      <c r="E327" s="41" t="s">
        <v>3396</v>
      </c>
      <c r="F327" s="66" t="s">
        <v>1677</v>
      </c>
      <c r="G327" s="66" t="s">
        <v>3397</v>
      </c>
      <c r="H327" s="36" t="s">
        <v>275</v>
      </c>
      <c r="I327" s="10">
        <v>4</v>
      </c>
    </row>
    <row r="328" spans="1:9" s="10" customFormat="1" ht="15.95" customHeight="1">
      <c r="A328" s="9">
        <v>38</v>
      </c>
      <c r="B328" s="49" t="s">
        <v>3098</v>
      </c>
      <c r="C328" s="82" t="s">
        <v>1725</v>
      </c>
      <c r="D328" s="83" t="s">
        <v>136</v>
      </c>
      <c r="E328" s="41" t="s">
        <v>1688</v>
      </c>
      <c r="F328" s="66" t="s">
        <v>3099</v>
      </c>
      <c r="G328" s="66" t="s">
        <v>1225</v>
      </c>
      <c r="H328" s="36" t="s">
        <v>271</v>
      </c>
      <c r="I328" s="10">
        <v>5</v>
      </c>
    </row>
    <row r="329" spans="1:9" s="10" customFormat="1" ht="15.95" customHeight="1">
      <c r="A329" s="9">
        <v>39</v>
      </c>
      <c r="B329" s="49" t="s">
        <v>3167</v>
      </c>
      <c r="C329" s="82" t="s">
        <v>3168</v>
      </c>
      <c r="D329" s="83" t="s">
        <v>2042</v>
      </c>
      <c r="E329" s="41" t="s">
        <v>3169</v>
      </c>
      <c r="F329" s="66" t="s">
        <v>1930</v>
      </c>
      <c r="G329" s="66" t="s">
        <v>1225</v>
      </c>
      <c r="H329" s="36" t="s">
        <v>408</v>
      </c>
      <c r="I329" s="10">
        <v>6</v>
      </c>
    </row>
    <row r="330" spans="1:9" s="10" customFormat="1" ht="15.95" customHeight="1">
      <c r="A330" s="9">
        <v>40</v>
      </c>
      <c r="B330" s="49" t="s">
        <v>3842</v>
      </c>
      <c r="C330" s="82" t="s">
        <v>3843</v>
      </c>
      <c r="D330" s="83" t="s">
        <v>133</v>
      </c>
      <c r="E330" s="41" t="s">
        <v>3846</v>
      </c>
      <c r="F330" s="66" t="s">
        <v>3847</v>
      </c>
      <c r="G330" s="66" t="s">
        <v>3848</v>
      </c>
      <c r="H330" s="36" t="s">
        <v>408</v>
      </c>
      <c r="I330" s="10">
        <v>7</v>
      </c>
    </row>
    <row r="331" spans="1:9" s="10" customFormat="1" ht="15.95" customHeight="1">
      <c r="A331" s="9">
        <v>41</v>
      </c>
      <c r="B331" s="49" t="s">
        <v>3844</v>
      </c>
      <c r="C331" s="82" t="s">
        <v>3845</v>
      </c>
      <c r="D331" s="83" t="s">
        <v>3066</v>
      </c>
      <c r="E331" s="41" t="s">
        <v>3846</v>
      </c>
      <c r="F331" s="66" t="s">
        <v>3847</v>
      </c>
      <c r="G331" s="92" t="s">
        <v>1</v>
      </c>
      <c r="H331" s="36" t="s">
        <v>408</v>
      </c>
      <c r="I331" s="10">
        <v>8</v>
      </c>
    </row>
    <row r="332" spans="1:9" s="10" customFormat="1" ht="15.95" customHeight="1">
      <c r="A332" s="9">
        <v>42</v>
      </c>
      <c r="B332" s="49" t="s">
        <v>3343</v>
      </c>
      <c r="C332" s="82" t="s">
        <v>3344</v>
      </c>
      <c r="D332" s="83" t="s">
        <v>111</v>
      </c>
      <c r="E332" s="41" t="s">
        <v>2046</v>
      </c>
      <c r="F332" s="66" t="s">
        <v>1272</v>
      </c>
      <c r="G332" s="66" t="s">
        <v>3086</v>
      </c>
      <c r="H332" s="36" t="s">
        <v>2050</v>
      </c>
      <c r="I332" s="10">
        <v>9</v>
      </c>
    </row>
    <row r="333" spans="1:9" s="10" customFormat="1" ht="15.95" customHeight="1">
      <c r="A333" s="9">
        <v>43</v>
      </c>
      <c r="B333" s="49" t="s">
        <v>3345</v>
      </c>
      <c r="C333" s="82" t="s">
        <v>2345</v>
      </c>
      <c r="D333" s="83" t="s">
        <v>59</v>
      </c>
      <c r="E333" s="41" t="s">
        <v>3346</v>
      </c>
      <c r="F333" s="66" t="s">
        <v>1272</v>
      </c>
      <c r="G333" s="66" t="s">
        <v>3106</v>
      </c>
      <c r="H333" s="36" t="s">
        <v>3347</v>
      </c>
      <c r="I333" s="10">
        <v>10</v>
      </c>
    </row>
    <row r="334" spans="1:9" s="10" customFormat="1" ht="15.95" customHeight="1">
      <c r="A334" s="9">
        <v>44</v>
      </c>
      <c r="B334" s="86" t="s">
        <v>3540</v>
      </c>
      <c r="C334" s="336" t="s">
        <v>3541</v>
      </c>
      <c r="D334" s="337" t="s">
        <v>2809</v>
      </c>
      <c r="E334" s="92" t="s">
        <v>3543</v>
      </c>
      <c r="F334" s="66" t="s">
        <v>1677</v>
      </c>
      <c r="G334" s="66" t="s">
        <v>1225</v>
      </c>
      <c r="H334" s="36" t="s">
        <v>1824</v>
      </c>
      <c r="I334" s="10">
        <v>11</v>
      </c>
    </row>
    <row r="335" spans="1:9" s="10" customFormat="1" ht="15.95" customHeight="1">
      <c r="A335" s="9">
        <v>45</v>
      </c>
      <c r="B335" s="86" t="s">
        <v>3542</v>
      </c>
      <c r="C335" s="336" t="s">
        <v>2668</v>
      </c>
      <c r="D335" s="337" t="s">
        <v>53</v>
      </c>
      <c r="E335" s="92" t="s">
        <v>3543</v>
      </c>
      <c r="F335" s="66" t="s">
        <v>1677</v>
      </c>
      <c r="G335" s="92" t="s">
        <v>1</v>
      </c>
      <c r="H335" s="36" t="s">
        <v>1824</v>
      </c>
      <c r="I335" s="10">
        <v>12</v>
      </c>
    </row>
    <row r="336" spans="1:9" s="10" customFormat="1" ht="15.95" customHeight="1">
      <c r="A336" s="9">
        <v>46</v>
      </c>
      <c r="B336" s="86" t="s">
        <v>3887</v>
      </c>
      <c r="C336" s="336" t="s">
        <v>2328</v>
      </c>
      <c r="D336" s="337" t="s">
        <v>11</v>
      </c>
      <c r="E336" s="92" t="s">
        <v>3543</v>
      </c>
      <c r="F336" s="66" t="s">
        <v>1272</v>
      </c>
      <c r="G336" s="66" t="s">
        <v>3892</v>
      </c>
      <c r="H336" s="36" t="s">
        <v>1824</v>
      </c>
      <c r="I336" s="10">
        <v>13</v>
      </c>
    </row>
    <row r="337" spans="1:9" s="10" customFormat="1" ht="15.95" customHeight="1">
      <c r="A337" s="9">
        <v>47</v>
      </c>
      <c r="B337" s="86" t="s">
        <v>3888</v>
      </c>
      <c r="C337" s="336" t="s">
        <v>3889</v>
      </c>
      <c r="D337" s="337" t="s">
        <v>300</v>
      </c>
      <c r="E337" s="92" t="s">
        <v>3543</v>
      </c>
      <c r="F337" s="66" t="s">
        <v>3800</v>
      </c>
      <c r="G337" s="92" t="s">
        <v>1</v>
      </c>
      <c r="H337" s="36" t="s">
        <v>1824</v>
      </c>
      <c r="I337" s="10">
        <v>14</v>
      </c>
    </row>
    <row r="338" spans="1:9" s="10" customFormat="1" ht="15.95" customHeight="1">
      <c r="A338" s="9">
        <v>48</v>
      </c>
      <c r="B338" s="86" t="s">
        <v>3890</v>
      </c>
      <c r="C338" s="336" t="s">
        <v>3891</v>
      </c>
      <c r="D338" s="337" t="s">
        <v>53</v>
      </c>
      <c r="E338" s="92" t="s">
        <v>3543</v>
      </c>
      <c r="F338" s="66" t="s">
        <v>1272</v>
      </c>
      <c r="G338" s="92" t="s">
        <v>1</v>
      </c>
      <c r="H338" s="36" t="s">
        <v>1824</v>
      </c>
      <c r="I338" s="10">
        <v>15</v>
      </c>
    </row>
    <row r="339" spans="1:9" s="10" customFormat="1" ht="15.95" customHeight="1">
      <c r="A339" s="9">
        <v>49</v>
      </c>
      <c r="B339" s="49" t="s">
        <v>3100</v>
      </c>
      <c r="C339" s="82" t="s">
        <v>3101</v>
      </c>
      <c r="D339" s="83" t="s">
        <v>52</v>
      </c>
      <c r="E339" s="41" t="s">
        <v>3104</v>
      </c>
      <c r="F339" s="66" t="s">
        <v>2873</v>
      </c>
      <c r="G339" s="66" t="s">
        <v>3106</v>
      </c>
      <c r="H339" s="36" t="s">
        <v>268</v>
      </c>
      <c r="I339" s="10">
        <v>16</v>
      </c>
    </row>
    <row r="340" spans="1:9" s="10" customFormat="1" ht="15.95" customHeight="1">
      <c r="A340" s="9">
        <v>50</v>
      </c>
      <c r="B340" s="49" t="s">
        <v>3102</v>
      </c>
      <c r="C340" s="82" t="s">
        <v>3103</v>
      </c>
      <c r="D340" s="83" t="s">
        <v>50</v>
      </c>
      <c r="E340" s="41" t="s">
        <v>3104</v>
      </c>
      <c r="F340" s="66" t="s">
        <v>3105</v>
      </c>
      <c r="G340" s="92" t="s">
        <v>1</v>
      </c>
      <c r="H340" s="36" t="s">
        <v>268</v>
      </c>
      <c r="I340" s="10">
        <v>17</v>
      </c>
    </row>
    <row r="341" spans="1:9" s="10" customFormat="1" ht="15.95" customHeight="1">
      <c r="A341" s="9">
        <v>51</v>
      </c>
      <c r="B341" s="86" t="s">
        <v>4177</v>
      </c>
      <c r="C341" s="229" t="s">
        <v>4178</v>
      </c>
      <c r="D341" s="230" t="s">
        <v>1950</v>
      </c>
      <c r="E341" s="92" t="s">
        <v>2516</v>
      </c>
      <c r="F341" s="66" t="s">
        <v>2873</v>
      </c>
      <c r="G341" s="92" t="s">
        <v>1</v>
      </c>
      <c r="H341" s="36" t="s">
        <v>1771</v>
      </c>
      <c r="I341" s="10">
        <v>18</v>
      </c>
    </row>
    <row r="342" spans="1:9" s="10" customFormat="1" ht="15.95" customHeight="1">
      <c r="A342" s="9">
        <v>52</v>
      </c>
      <c r="B342" s="49" t="s">
        <v>4179</v>
      </c>
      <c r="C342" s="231" t="s">
        <v>454</v>
      </c>
      <c r="D342" s="232" t="s">
        <v>4180</v>
      </c>
      <c r="E342" s="41" t="s">
        <v>4193</v>
      </c>
      <c r="F342" s="66" t="s">
        <v>3378</v>
      </c>
      <c r="G342" s="92" t="s">
        <v>1</v>
      </c>
      <c r="H342" s="36" t="s">
        <v>863</v>
      </c>
      <c r="I342" s="10">
        <v>1</v>
      </c>
    </row>
    <row r="343" spans="1:9" s="10" customFormat="1" ht="15.95" customHeight="1">
      <c r="A343" s="9">
        <v>53</v>
      </c>
      <c r="B343" s="49" t="s">
        <v>4181</v>
      </c>
      <c r="C343" s="231" t="s">
        <v>4182</v>
      </c>
      <c r="D343" s="232" t="s">
        <v>53</v>
      </c>
      <c r="E343" s="41" t="s">
        <v>4193</v>
      </c>
      <c r="F343" s="66" t="s">
        <v>3378</v>
      </c>
      <c r="G343" s="92" t="s">
        <v>1</v>
      </c>
      <c r="H343" s="36" t="s">
        <v>863</v>
      </c>
      <c r="I343" s="10">
        <v>2</v>
      </c>
    </row>
    <row r="344" spans="1:9" s="10" customFormat="1" ht="15.95" customHeight="1">
      <c r="A344" s="9">
        <v>54</v>
      </c>
      <c r="B344" s="49" t="s">
        <v>4183</v>
      </c>
      <c r="C344" s="231" t="s">
        <v>847</v>
      </c>
      <c r="D344" s="232" t="s">
        <v>168</v>
      </c>
      <c r="E344" s="41" t="s">
        <v>4193</v>
      </c>
      <c r="F344" s="66" t="s">
        <v>4194</v>
      </c>
      <c r="G344" s="92" t="s">
        <v>1</v>
      </c>
      <c r="H344" s="36" t="s">
        <v>863</v>
      </c>
      <c r="I344" s="10">
        <v>3</v>
      </c>
    </row>
    <row r="345" spans="1:9" s="10" customFormat="1" ht="15.95" customHeight="1">
      <c r="A345" s="9">
        <v>55</v>
      </c>
      <c r="B345" s="49" t="s">
        <v>4184</v>
      </c>
      <c r="C345" s="231" t="s">
        <v>453</v>
      </c>
      <c r="D345" s="232" t="s">
        <v>137</v>
      </c>
      <c r="E345" s="41" t="s">
        <v>4193</v>
      </c>
      <c r="F345" s="66" t="s">
        <v>4194</v>
      </c>
      <c r="G345" s="92" t="s">
        <v>1</v>
      </c>
      <c r="H345" s="36" t="s">
        <v>863</v>
      </c>
      <c r="I345" s="10">
        <v>4</v>
      </c>
    </row>
    <row r="346" spans="1:9" s="10" customFormat="1" ht="15.95" customHeight="1">
      <c r="A346" s="9">
        <v>56</v>
      </c>
      <c r="B346" s="49" t="s">
        <v>4185</v>
      </c>
      <c r="C346" s="231" t="s">
        <v>4186</v>
      </c>
      <c r="D346" s="232" t="s">
        <v>169</v>
      </c>
      <c r="E346" s="41" t="s">
        <v>4193</v>
      </c>
      <c r="F346" s="66" t="s">
        <v>4194</v>
      </c>
      <c r="G346" s="92" t="s">
        <v>1</v>
      </c>
      <c r="H346" s="36" t="s">
        <v>863</v>
      </c>
      <c r="I346" s="10">
        <v>5</v>
      </c>
    </row>
    <row r="347" spans="1:9" s="10" customFormat="1" ht="15.95" customHeight="1">
      <c r="A347" s="9">
        <v>57</v>
      </c>
      <c r="B347" s="49" t="s">
        <v>4187</v>
      </c>
      <c r="C347" s="231" t="s">
        <v>185</v>
      </c>
      <c r="D347" s="232" t="s">
        <v>133</v>
      </c>
      <c r="E347" s="41" t="s">
        <v>4193</v>
      </c>
      <c r="F347" s="66" t="s">
        <v>3378</v>
      </c>
      <c r="G347" s="92" t="s">
        <v>1</v>
      </c>
      <c r="H347" s="36" t="s">
        <v>863</v>
      </c>
      <c r="I347" s="10">
        <v>6</v>
      </c>
    </row>
    <row r="348" spans="1:9" s="10" customFormat="1" ht="15.95" customHeight="1">
      <c r="A348" s="9">
        <v>58</v>
      </c>
      <c r="B348" s="49" t="s">
        <v>4188</v>
      </c>
      <c r="C348" s="231" t="s">
        <v>4189</v>
      </c>
      <c r="D348" s="232" t="s">
        <v>706</v>
      </c>
      <c r="E348" s="41" t="s">
        <v>4193</v>
      </c>
      <c r="F348" s="66" t="s">
        <v>3378</v>
      </c>
      <c r="G348" s="92" t="s">
        <v>1</v>
      </c>
      <c r="H348" s="36" t="s">
        <v>863</v>
      </c>
      <c r="I348" s="10">
        <v>7</v>
      </c>
    </row>
    <row r="349" spans="1:9" s="10" customFormat="1" ht="15.95" customHeight="1">
      <c r="A349" s="9">
        <v>59</v>
      </c>
      <c r="B349" s="49" t="s">
        <v>4190</v>
      </c>
      <c r="C349" s="231" t="s">
        <v>143</v>
      </c>
      <c r="D349" s="232" t="s">
        <v>144</v>
      </c>
      <c r="E349" s="41" t="s">
        <v>4193</v>
      </c>
      <c r="F349" s="66" t="s">
        <v>4194</v>
      </c>
      <c r="G349" s="92" t="s">
        <v>1</v>
      </c>
      <c r="H349" s="36" t="s">
        <v>863</v>
      </c>
      <c r="I349" s="10">
        <v>8</v>
      </c>
    </row>
    <row r="350" spans="1:9" s="10" customFormat="1" ht="15.95" customHeight="1">
      <c r="A350" s="9">
        <v>60</v>
      </c>
      <c r="B350" s="49" t="s">
        <v>4191</v>
      </c>
      <c r="C350" s="231" t="s">
        <v>1990</v>
      </c>
      <c r="D350" s="232" t="s">
        <v>42</v>
      </c>
      <c r="E350" s="41" t="s">
        <v>4193</v>
      </c>
      <c r="F350" s="66" t="s">
        <v>4194</v>
      </c>
      <c r="G350" s="92" t="s">
        <v>1</v>
      </c>
      <c r="H350" s="36" t="s">
        <v>863</v>
      </c>
      <c r="I350" s="10">
        <v>9</v>
      </c>
    </row>
    <row r="351" spans="1:9" s="10" customFormat="1" ht="15.95" customHeight="1">
      <c r="A351" s="9">
        <v>61</v>
      </c>
      <c r="B351" s="49" t="s">
        <v>4192</v>
      </c>
      <c r="C351" s="231" t="s">
        <v>151</v>
      </c>
      <c r="D351" s="232" t="s">
        <v>105</v>
      </c>
      <c r="E351" s="41" t="s">
        <v>4193</v>
      </c>
      <c r="F351" s="66" t="s">
        <v>4194</v>
      </c>
      <c r="G351" s="92" t="s">
        <v>1</v>
      </c>
      <c r="H351" s="36" t="s">
        <v>863</v>
      </c>
      <c r="I351" s="10">
        <v>10</v>
      </c>
    </row>
    <row r="352" spans="1:9" s="10" customFormat="1" ht="15.95" customHeight="1">
      <c r="A352" s="9">
        <v>62</v>
      </c>
      <c r="B352" s="49" t="s">
        <v>4275</v>
      </c>
      <c r="C352" s="231" t="s">
        <v>110</v>
      </c>
      <c r="D352" s="232" t="s">
        <v>11</v>
      </c>
      <c r="E352" s="41" t="s">
        <v>4298</v>
      </c>
      <c r="F352" s="66" t="s">
        <v>3393</v>
      </c>
      <c r="G352" s="66" t="s">
        <v>2910</v>
      </c>
      <c r="H352" s="36" t="s">
        <v>275</v>
      </c>
      <c r="I352" s="10">
        <v>11</v>
      </c>
    </row>
    <row r="353" spans="1:9" s="10" customFormat="1" ht="15.95" customHeight="1">
      <c r="A353" s="9">
        <v>63</v>
      </c>
      <c r="B353" s="49" t="s">
        <v>4276</v>
      </c>
      <c r="C353" s="231" t="s">
        <v>176</v>
      </c>
      <c r="D353" s="232" t="s">
        <v>11</v>
      </c>
      <c r="E353" s="41" t="s">
        <v>4298</v>
      </c>
      <c r="F353" s="66" t="s">
        <v>3393</v>
      </c>
      <c r="G353" s="92" t="s">
        <v>1</v>
      </c>
      <c r="H353" s="36" t="s">
        <v>275</v>
      </c>
      <c r="I353" s="10">
        <v>12</v>
      </c>
    </row>
    <row r="354" spans="1:9" s="10" customFormat="1" ht="15.95" customHeight="1">
      <c r="A354" s="9">
        <v>64</v>
      </c>
      <c r="B354" s="86" t="s">
        <v>4277</v>
      </c>
      <c r="C354" s="229" t="s">
        <v>4278</v>
      </c>
      <c r="D354" s="230" t="s">
        <v>178</v>
      </c>
      <c r="E354" s="41" t="s">
        <v>4298</v>
      </c>
      <c r="F354" s="66" t="s">
        <v>1272</v>
      </c>
      <c r="G354" s="66" t="s">
        <v>4299</v>
      </c>
      <c r="H354" s="36" t="s">
        <v>275</v>
      </c>
      <c r="I354" s="10">
        <v>13</v>
      </c>
    </row>
    <row r="355" spans="1:9" s="10" customFormat="1" ht="15.95" customHeight="1">
      <c r="A355" s="9">
        <v>65</v>
      </c>
      <c r="B355" s="49" t="s">
        <v>4279</v>
      </c>
      <c r="C355" s="231" t="s">
        <v>4280</v>
      </c>
      <c r="D355" s="232" t="s">
        <v>1950</v>
      </c>
      <c r="E355" s="41" t="s">
        <v>4298</v>
      </c>
      <c r="F355" s="66" t="s">
        <v>1272</v>
      </c>
      <c r="G355" s="92" t="s">
        <v>1</v>
      </c>
      <c r="H355" s="36" t="s">
        <v>275</v>
      </c>
      <c r="I355" s="10">
        <v>14</v>
      </c>
    </row>
    <row r="356" spans="1:9" s="10" customFormat="1" ht="15.95" customHeight="1">
      <c r="A356" s="9">
        <v>66</v>
      </c>
      <c r="B356" s="49" t="s">
        <v>4281</v>
      </c>
      <c r="C356" s="231" t="s">
        <v>4282</v>
      </c>
      <c r="D356" s="232" t="s">
        <v>300</v>
      </c>
      <c r="E356" s="41" t="s">
        <v>4298</v>
      </c>
      <c r="F356" s="66" t="s">
        <v>1272</v>
      </c>
      <c r="G356" s="92" t="s">
        <v>1</v>
      </c>
      <c r="H356" s="36" t="s">
        <v>275</v>
      </c>
      <c r="I356" s="10">
        <v>15</v>
      </c>
    </row>
    <row r="357" spans="1:9" s="10" customFormat="1" ht="15.95" customHeight="1">
      <c r="A357" s="9">
        <v>67</v>
      </c>
      <c r="B357" s="86" t="s">
        <v>4283</v>
      </c>
      <c r="C357" s="229" t="s">
        <v>4284</v>
      </c>
      <c r="D357" s="230" t="s">
        <v>8</v>
      </c>
      <c r="E357" s="41" t="s">
        <v>4298</v>
      </c>
      <c r="F357" s="66" t="s">
        <v>1272</v>
      </c>
      <c r="G357" s="92" t="s">
        <v>1</v>
      </c>
      <c r="H357" s="36" t="s">
        <v>275</v>
      </c>
      <c r="I357" s="10">
        <v>16</v>
      </c>
    </row>
    <row r="358" spans="1:9" s="10" customFormat="1" ht="15.95" customHeight="1">
      <c r="A358" s="9">
        <v>68</v>
      </c>
      <c r="B358" s="49" t="s">
        <v>4285</v>
      </c>
      <c r="C358" s="231" t="s">
        <v>4286</v>
      </c>
      <c r="D358" s="232" t="s">
        <v>48</v>
      </c>
      <c r="E358" s="41" t="s">
        <v>4298</v>
      </c>
      <c r="F358" s="66" t="s">
        <v>3393</v>
      </c>
      <c r="G358" s="573" t="s">
        <v>5136</v>
      </c>
      <c r="H358" s="36" t="s">
        <v>275</v>
      </c>
      <c r="I358" s="10">
        <v>17</v>
      </c>
    </row>
    <row r="359" spans="1:9" s="10" customFormat="1" ht="15.95" customHeight="1">
      <c r="A359" s="9">
        <v>69</v>
      </c>
      <c r="B359" s="49" t="s">
        <v>4287</v>
      </c>
      <c r="C359" s="231" t="s">
        <v>4288</v>
      </c>
      <c r="D359" s="232" t="s">
        <v>2042</v>
      </c>
      <c r="E359" s="41" t="s">
        <v>4298</v>
      </c>
      <c r="F359" s="66" t="s">
        <v>3393</v>
      </c>
      <c r="G359" s="66" t="s">
        <v>2910</v>
      </c>
      <c r="H359" s="36" t="s">
        <v>275</v>
      </c>
      <c r="I359" s="10">
        <v>18</v>
      </c>
    </row>
    <row r="360" spans="1:9" s="10" customFormat="1" ht="15.95" customHeight="1">
      <c r="A360" s="9">
        <v>70</v>
      </c>
      <c r="B360" s="86" t="s">
        <v>4289</v>
      </c>
      <c r="C360" s="229" t="s">
        <v>156</v>
      </c>
      <c r="D360" s="230" t="s">
        <v>144</v>
      </c>
      <c r="E360" s="41" t="s">
        <v>4298</v>
      </c>
      <c r="F360" s="66" t="s">
        <v>1272</v>
      </c>
      <c r="G360" s="66" t="s">
        <v>4299</v>
      </c>
      <c r="H360" s="36" t="s">
        <v>275</v>
      </c>
      <c r="I360" s="10">
        <v>19</v>
      </c>
    </row>
    <row r="361" spans="1:9" s="10" customFormat="1" ht="15.95" customHeight="1">
      <c r="A361" s="9">
        <v>71</v>
      </c>
      <c r="B361" s="49" t="s">
        <v>4290</v>
      </c>
      <c r="C361" s="231" t="s">
        <v>4291</v>
      </c>
      <c r="D361" s="232" t="s">
        <v>158</v>
      </c>
      <c r="E361" s="41" t="s">
        <v>4298</v>
      </c>
      <c r="F361" s="66" t="s">
        <v>3393</v>
      </c>
      <c r="G361" s="66" t="s">
        <v>2910</v>
      </c>
      <c r="H361" s="36" t="s">
        <v>275</v>
      </c>
      <c r="I361" s="10">
        <v>20</v>
      </c>
    </row>
    <row r="362" spans="1:9" s="10" customFormat="1" ht="15.95" customHeight="1">
      <c r="A362" s="9">
        <v>72</v>
      </c>
      <c r="B362" s="49" t="s">
        <v>4292</v>
      </c>
      <c r="C362" s="231" t="s">
        <v>4293</v>
      </c>
      <c r="D362" s="232" t="s">
        <v>194</v>
      </c>
      <c r="E362" s="41" t="s">
        <v>4298</v>
      </c>
      <c r="F362" s="66" t="s">
        <v>3393</v>
      </c>
      <c r="G362" s="66" t="s">
        <v>4300</v>
      </c>
      <c r="H362" s="36" t="s">
        <v>275</v>
      </c>
      <c r="I362" s="10">
        <v>21</v>
      </c>
    </row>
    <row r="363" spans="1:9" s="10" customFormat="1" ht="15.95" customHeight="1">
      <c r="A363" s="9">
        <v>73</v>
      </c>
      <c r="B363" s="86" t="s">
        <v>4294</v>
      </c>
      <c r="C363" s="229" t="s">
        <v>4295</v>
      </c>
      <c r="D363" s="230" t="s">
        <v>2684</v>
      </c>
      <c r="E363" s="41" t="s">
        <v>4298</v>
      </c>
      <c r="F363" s="66" t="s">
        <v>3393</v>
      </c>
      <c r="G363" s="66" t="s">
        <v>4336</v>
      </c>
      <c r="H363" s="36" t="s">
        <v>275</v>
      </c>
      <c r="I363" s="10">
        <v>22</v>
      </c>
    </row>
    <row r="364" spans="1:9" s="10" customFormat="1" ht="15.95" customHeight="1">
      <c r="A364" s="9">
        <v>74</v>
      </c>
      <c r="B364" s="49" t="s">
        <v>4296</v>
      </c>
      <c r="C364" s="82" t="s">
        <v>4297</v>
      </c>
      <c r="D364" s="83" t="s">
        <v>99</v>
      </c>
      <c r="E364" s="41" t="s">
        <v>4298</v>
      </c>
      <c r="F364" s="66" t="s">
        <v>3393</v>
      </c>
      <c r="G364" s="66" t="s">
        <v>2910</v>
      </c>
      <c r="H364" s="36" t="s">
        <v>275</v>
      </c>
      <c r="I364" s="10">
        <v>23</v>
      </c>
    </row>
    <row r="365" spans="1:9" s="10" customFormat="1" ht="15.95" customHeight="1">
      <c r="A365" s="9">
        <v>75</v>
      </c>
      <c r="B365" s="86" t="s">
        <v>4365</v>
      </c>
      <c r="C365" s="229" t="s">
        <v>151</v>
      </c>
      <c r="D365" s="230" t="s">
        <v>174</v>
      </c>
      <c r="E365" s="41" t="s">
        <v>1151</v>
      </c>
      <c r="F365" s="66" t="s">
        <v>3055</v>
      </c>
      <c r="G365" s="66" t="s">
        <v>2165</v>
      </c>
      <c r="H365" s="36" t="s">
        <v>271</v>
      </c>
      <c r="I365" s="10">
        <v>24</v>
      </c>
    </row>
    <row r="366" spans="1:9" s="10" customFormat="1" ht="15.95" customHeight="1">
      <c r="A366" s="9">
        <v>76</v>
      </c>
      <c r="B366" s="86" t="s">
        <v>4366</v>
      </c>
      <c r="C366" s="229" t="s">
        <v>4367</v>
      </c>
      <c r="D366" s="230" t="s">
        <v>132</v>
      </c>
      <c r="E366" s="41" t="s">
        <v>1151</v>
      </c>
      <c r="F366" s="66" t="s">
        <v>1272</v>
      </c>
      <c r="G366" s="92" t="s">
        <v>1</v>
      </c>
      <c r="H366" s="36" t="s">
        <v>271</v>
      </c>
      <c r="I366" s="10">
        <v>25</v>
      </c>
    </row>
    <row r="367" spans="1:9" s="10" customFormat="1" ht="15.95" customHeight="1">
      <c r="A367" s="9">
        <v>77</v>
      </c>
      <c r="B367" s="86" t="s">
        <v>4368</v>
      </c>
      <c r="C367" s="229" t="s">
        <v>1362</v>
      </c>
      <c r="D367" s="230" t="s">
        <v>70</v>
      </c>
      <c r="E367" s="41" t="s">
        <v>1151</v>
      </c>
      <c r="F367" s="66" t="s">
        <v>1272</v>
      </c>
      <c r="G367" s="92" t="s">
        <v>1</v>
      </c>
      <c r="H367" s="36" t="s">
        <v>271</v>
      </c>
      <c r="I367" s="10">
        <v>26</v>
      </c>
    </row>
    <row r="368" spans="1:9" s="10" customFormat="1" ht="15.95" customHeight="1">
      <c r="A368" s="9">
        <v>78</v>
      </c>
      <c r="B368" s="49" t="s">
        <v>4369</v>
      </c>
      <c r="C368" s="231" t="s">
        <v>4370</v>
      </c>
      <c r="D368" s="232" t="s">
        <v>325</v>
      </c>
      <c r="E368" s="41" t="s">
        <v>1151</v>
      </c>
      <c r="F368" s="66" t="s">
        <v>1272</v>
      </c>
      <c r="G368" s="92" t="s">
        <v>1</v>
      </c>
      <c r="H368" s="36" t="s">
        <v>271</v>
      </c>
      <c r="I368" s="10">
        <v>27</v>
      </c>
    </row>
    <row r="369" spans="1:9" s="10" customFormat="1" ht="15.95" customHeight="1">
      <c r="A369" s="9">
        <v>79</v>
      </c>
      <c r="B369" s="49" t="s">
        <v>4371</v>
      </c>
      <c r="C369" s="231" t="s">
        <v>1730</v>
      </c>
      <c r="D369" s="232" t="s">
        <v>2042</v>
      </c>
      <c r="E369" s="41" t="s">
        <v>1151</v>
      </c>
      <c r="F369" s="66" t="s">
        <v>1272</v>
      </c>
      <c r="G369" s="92" t="s">
        <v>1</v>
      </c>
      <c r="H369" s="36" t="s">
        <v>271</v>
      </c>
      <c r="I369" s="10">
        <v>28</v>
      </c>
    </row>
    <row r="370" spans="1:9" s="10" customFormat="1" ht="15.95" customHeight="1">
      <c r="A370" s="9">
        <v>80</v>
      </c>
      <c r="B370" s="49" t="s">
        <v>4372</v>
      </c>
      <c r="C370" s="231" t="s">
        <v>4373</v>
      </c>
      <c r="D370" s="232" t="s">
        <v>94</v>
      </c>
      <c r="E370" s="41" t="s">
        <v>1151</v>
      </c>
      <c r="F370" s="66" t="s">
        <v>1272</v>
      </c>
      <c r="G370" s="92" t="s">
        <v>1</v>
      </c>
      <c r="H370" s="36" t="s">
        <v>271</v>
      </c>
      <c r="I370" s="10">
        <v>29</v>
      </c>
    </row>
    <row r="371" spans="1:9" s="10" customFormat="1" ht="15.95" customHeight="1">
      <c r="A371" s="9">
        <v>81</v>
      </c>
      <c r="B371" s="49" t="s">
        <v>4374</v>
      </c>
      <c r="C371" s="231" t="s">
        <v>4375</v>
      </c>
      <c r="D371" s="232" t="s">
        <v>1575</v>
      </c>
      <c r="E371" s="41" t="s">
        <v>1151</v>
      </c>
      <c r="F371" s="66" t="s">
        <v>1272</v>
      </c>
      <c r="G371" s="66" t="s">
        <v>2910</v>
      </c>
      <c r="H371" s="36" t="s">
        <v>271</v>
      </c>
      <c r="I371" s="10">
        <v>30</v>
      </c>
    </row>
    <row r="372" spans="1:9" s="10" customFormat="1" ht="15.95" customHeight="1">
      <c r="A372" s="9">
        <v>82</v>
      </c>
      <c r="B372" s="49" t="s">
        <v>4376</v>
      </c>
      <c r="C372" s="231" t="s">
        <v>4377</v>
      </c>
      <c r="D372" s="232" t="s">
        <v>1575</v>
      </c>
      <c r="E372" s="41" t="s">
        <v>1151</v>
      </c>
      <c r="F372" s="66" t="s">
        <v>1272</v>
      </c>
      <c r="G372" s="66" t="s">
        <v>2165</v>
      </c>
      <c r="H372" s="36" t="s">
        <v>271</v>
      </c>
      <c r="I372" s="10">
        <v>31</v>
      </c>
    </row>
    <row r="373" spans="1:9" s="10" customFormat="1" ht="15.95" customHeight="1">
      <c r="A373" s="9">
        <v>83</v>
      </c>
      <c r="B373" s="49" t="s">
        <v>4378</v>
      </c>
      <c r="C373" s="231" t="s">
        <v>2631</v>
      </c>
      <c r="D373" s="232" t="s">
        <v>2684</v>
      </c>
      <c r="E373" s="41" t="s">
        <v>1151</v>
      </c>
      <c r="F373" s="66" t="s">
        <v>3055</v>
      </c>
      <c r="G373" s="92" t="s">
        <v>1</v>
      </c>
      <c r="H373" s="36" t="s">
        <v>271</v>
      </c>
      <c r="I373" s="10">
        <v>32</v>
      </c>
    </row>
    <row r="374" spans="1:9" s="10" customFormat="1" ht="15.95" customHeight="1">
      <c r="A374" s="9">
        <v>84</v>
      </c>
      <c r="B374" s="49" t="s">
        <v>4379</v>
      </c>
      <c r="C374" s="231" t="s">
        <v>4029</v>
      </c>
      <c r="D374" s="232" t="s">
        <v>3993</v>
      </c>
      <c r="E374" s="41" t="s">
        <v>1151</v>
      </c>
      <c r="F374" s="66" t="s">
        <v>1272</v>
      </c>
      <c r="G374" s="66" t="s">
        <v>2910</v>
      </c>
      <c r="H374" s="36" t="s">
        <v>271</v>
      </c>
      <c r="I374" s="10">
        <v>33</v>
      </c>
    </row>
    <row r="375" spans="1:9" s="10" customFormat="1" ht="15.95" customHeight="1">
      <c r="A375" s="9">
        <v>85</v>
      </c>
      <c r="B375" s="49" t="s">
        <v>4301</v>
      </c>
      <c r="C375" s="231" t="s">
        <v>4302</v>
      </c>
      <c r="D375" s="232" t="s">
        <v>11</v>
      </c>
      <c r="E375" s="41" t="s">
        <v>2084</v>
      </c>
      <c r="F375" s="66" t="s">
        <v>1272</v>
      </c>
      <c r="G375" s="66" t="s">
        <v>2165</v>
      </c>
      <c r="H375" s="36" t="s">
        <v>408</v>
      </c>
      <c r="I375" s="10">
        <v>34</v>
      </c>
    </row>
    <row r="376" spans="1:9" s="10" customFormat="1" ht="15.95" customHeight="1">
      <c r="A376" s="9">
        <v>86</v>
      </c>
      <c r="B376" s="49" t="s">
        <v>4303</v>
      </c>
      <c r="C376" s="231" t="s">
        <v>4304</v>
      </c>
      <c r="D376" s="232" t="s">
        <v>4305</v>
      </c>
      <c r="E376" s="41" t="s">
        <v>2084</v>
      </c>
      <c r="F376" s="66" t="s">
        <v>1272</v>
      </c>
      <c r="G376" s="92" t="s">
        <v>1</v>
      </c>
      <c r="H376" s="36" t="s">
        <v>408</v>
      </c>
      <c r="I376" s="10">
        <v>35</v>
      </c>
    </row>
    <row r="377" spans="1:9" s="10" customFormat="1" ht="15.95" customHeight="1">
      <c r="A377" s="9">
        <v>87</v>
      </c>
      <c r="B377" s="49" t="s">
        <v>4306</v>
      </c>
      <c r="C377" s="231" t="s">
        <v>4307</v>
      </c>
      <c r="D377" s="232" t="s">
        <v>300</v>
      </c>
      <c r="E377" s="41" t="s">
        <v>2084</v>
      </c>
      <c r="F377" s="66" t="s">
        <v>1272</v>
      </c>
      <c r="G377" s="92" t="s">
        <v>1</v>
      </c>
      <c r="H377" s="36" t="s">
        <v>408</v>
      </c>
      <c r="I377" s="10">
        <v>36</v>
      </c>
    </row>
    <row r="378" spans="1:9" s="10" customFormat="1" ht="15.95" customHeight="1">
      <c r="A378" s="9">
        <v>88</v>
      </c>
      <c r="B378" s="49" t="s">
        <v>4308</v>
      </c>
      <c r="C378" s="231" t="s">
        <v>3855</v>
      </c>
      <c r="D378" s="232" t="s">
        <v>153</v>
      </c>
      <c r="E378" s="41" t="s">
        <v>2084</v>
      </c>
      <c r="F378" s="66" t="s">
        <v>1272</v>
      </c>
      <c r="G378" s="92" t="s">
        <v>1</v>
      </c>
      <c r="H378" s="36" t="s">
        <v>408</v>
      </c>
      <c r="I378" s="10">
        <v>37</v>
      </c>
    </row>
    <row r="379" spans="1:9" s="10" customFormat="1" ht="15.95" customHeight="1">
      <c r="A379" s="9">
        <v>89</v>
      </c>
      <c r="B379" s="49" t="s">
        <v>4309</v>
      </c>
      <c r="C379" s="231" t="s">
        <v>65</v>
      </c>
      <c r="D379" s="232" t="s">
        <v>142</v>
      </c>
      <c r="E379" s="41" t="s">
        <v>2084</v>
      </c>
      <c r="F379" s="66" t="s">
        <v>1272</v>
      </c>
      <c r="G379" s="92" t="s">
        <v>1</v>
      </c>
      <c r="H379" s="36" t="s">
        <v>408</v>
      </c>
      <c r="I379" s="10">
        <v>38</v>
      </c>
    </row>
    <row r="380" spans="1:9" s="10" customFormat="1" ht="15.95" customHeight="1">
      <c r="A380" s="9">
        <v>90</v>
      </c>
      <c r="B380" s="49" t="s">
        <v>4310</v>
      </c>
      <c r="C380" s="231" t="s">
        <v>4311</v>
      </c>
      <c r="D380" s="232" t="s">
        <v>194</v>
      </c>
      <c r="E380" s="41" t="s">
        <v>2084</v>
      </c>
      <c r="F380" s="66" t="s">
        <v>1272</v>
      </c>
      <c r="G380" s="92" t="s">
        <v>1</v>
      </c>
      <c r="H380" s="36" t="s">
        <v>408</v>
      </c>
      <c r="I380" s="10">
        <v>39</v>
      </c>
    </row>
    <row r="381" spans="1:9" s="10" customFormat="1" ht="15.95" customHeight="1">
      <c r="A381" s="9">
        <v>91</v>
      </c>
      <c r="B381" s="49" t="s">
        <v>4444</v>
      </c>
      <c r="C381" s="231" t="s">
        <v>4445</v>
      </c>
      <c r="D381" s="232" t="s">
        <v>11</v>
      </c>
      <c r="E381" s="41" t="s">
        <v>4461</v>
      </c>
      <c r="F381" s="66" t="s">
        <v>1272</v>
      </c>
      <c r="G381" s="573" t="s">
        <v>5126</v>
      </c>
      <c r="H381" s="36" t="s">
        <v>408</v>
      </c>
      <c r="I381" s="10">
        <v>40</v>
      </c>
    </row>
    <row r="382" spans="1:9" s="10" customFormat="1" ht="15.95" customHeight="1">
      <c r="A382" s="9">
        <v>92</v>
      </c>
      <c r="B382" s="49" t="s">
        <v>4446</v>
      </c>
      <c r="C382" s="231" t="s">
        <v>320</v>
      </c>
      <c r="D382" s="232" t="s">
        <v>132</v>
      </c>
      <c r="E382" s="41" t="s">
        <v>4461</v>
      </c>
      <c r="F382" s="66" t="s">
        <v>1272</v>
      </c>
      <c r="G382" s="66" t="s">
        <v>1693</v>
      </c>
      <c r="H382" s="36" t="s">
        <v>408</v>
      </c>
      <c r="I382" s="10">
        <v>41</v>
      </c>
    </row>
    <row r="383" spans="1:9" s="10" customFormat="1" ht="15.95" customHeight="1">
      <c r="A383" s="9">
        <v>93</v>
      </c>
      <c r="B383" s="49" t="s">
        <v>4447</v>
      </c>
      <c r="C383" s="231" t="s">
        <v>3032</v>
      </c>
      <c r="D383" s="232" t="s">
        <v>132</v>
      </c>
      <c r="E383" s="41" t="s">
        <v>4461</v>
      </c>
      <c r="F383" s="66" t="s">
        <v>1272</v>
      </c>
      <c r="G383" s="92" t="s">
        <v>1</v>
      </c>
      <c r="H383" s="36" t="s">
        <v>408</v>
      </c>
      <c r="I383" s="10">
        <v>42</v>
      </c>
    </row>
    <row r="384" spans="1:9" s="10" customFormat="1" ht="15.95" customHeight="1">
      <c r="A384" s="9">
        <v>94</v>
      </c>
      <c r="B384" s="49" t="s">
        <v>4448</v>
      </c>
      <c r="C384" s="231" t="s">
        <v>402</v>
      </c>
      <c r="D384" s="232" t="s">
        <v>51</v>
      </c>
      <c r="E384" s="41" t="s">
        <v>4461</v>
      </c>
      <c r="F384" s="66" t="s">
        <v>1272</v>
      </c>
      <c r="G384" s="92" t="s">
        <v>1</v>
      </c>
      <c r="H384" s="36" t="s">
        <v>408</v>
      </c>
      <c r="I384" s="10">
        <v>43</v>
      </c>
    </row>
    <row r="385" spans="1:9" s="10" customFormat="1" ht="15.95" customHeight="1">
      <c r="A385" s="9">
        <v>95</v>
      </c>
      <c r="B385" s="86" t="s">
        <v>4449</v>
      </c>
      <c r="C385" s="229" t="s">
        <v>4450</v>
      </c>
      <c r="D385" s="230" t="s">
        <v>300</v>
      </c>
      <c r="E385" s="41" t="s">
        <v>4461</v>
      </c>
      <c r="F385" s="66" t="s">
        <v>1272</v>
      </c>
      <c r="G385" s="92" t="s">
        <v>1</v>
      </c>
      <c r="H385" s="36" t="s">
        <v>408</v>
      </c>
      <c r="I385" s="10">
        <v>44</v>
      </c>
    </row>
    <row r="386" spans="1:9" s="10" customFormat="1" ht="15.95" customHeight="1">
      <c r="A386" s="9">
        <v>96</v>
      </c>
      <c r="B386" s="49" t="s">
        <v>4451</v>
      </c>
      <c r="C386" s="231" t="s">
        <v>4452</v>
      </c>
      <c r="D386" s="232" t="s">
        <v>925</v>
      </c>
      <c r="E386" s="41" t="s">
        <v>4461</v>
      </c>
      <c r="F386" s="66" t="s">
        <v>1272</v>
      </c>
      <c r="G386" s="92" t="s">
        <v>1</v>
      </c>
      <c r="H386" s="36" t="s">
        <v>408</v>
      </c>
      <c r="I386" s="10">
        <v>45</v>
      </c>
    </row>
    <row r="387" spans="1:9" s="10" customFormat="1" ht="15.95" customHeight="1">
      <c r="A387" s="9">
        <v>97</v>
      </c>
      <c r="B387" s="86" t="s">
        <v>4453</v>
      </c>
      <c r="C387" s="229" t="s">
        <v>110</v>
      </c>
      <c r="D387" s="230" t="s">
        <v>181</v>
      </c>
      <c r="E387" s="41" t="s">
        <v>4461</v>
      </c>
      <c r="F387" s="66" t="s">
        <v>1272</v>
      </c>
      <c r="G387" s="92" t="s">
        <v>1</v>
      </c>
      <c r="H387" s="36" t="s">
        <v>408</v>
      </c>
      <c r="I387" s="10">
        <v>46</v>
      </c>
    </row>
    <row r="388" spans="1:9" s="10" customFormat="1" ht="15.95" customHeight="1">
      <c r="A388" s="9">
        <v>98</v>
      </c>
      <c r="B388" s="49" t="s">
        <v>4454</v>
      </c>
      <c r="C388" s="231" t="s">
        <v>4455</v>
      </c>
      <c r="D388" s="232" t="s">
        <v>48</v>
      </c>
      <c r="E388" s="41" t="s">
        <v>4461</v>
      </c>
      <c r="F388" s="66" t="s">
        <v>1272</v>
      </c>
      <c r="G388" s="92" t="s">
        <v>1</v>
      </c>
      <c r="H388" s="36" t="s">
        <v>408</v>
      </c>
      <c r="I388" s="10">
        <v>47</v>
      </c>
    </row>
    <row r="389" spans="1:9" s="10" customFormat="1" ht="15.95" customHeight="1">
      <c r="A389" s="9">
        <v>99</v>
      </c>
      <c r="B389" s="49" t="s">
        <v>4456</v>
      </c>
      <c r="C389" s="231" t="s">
        <v>4457</v>
      </c>
      <c r="D389" s="232" t="s">
        <v>186</v>
      </c>
      <c r="E389" s="41" t="s">
        <v>4461</v>
      </c>
      <c r="F389" s="66" t="s">
        <v>1272</v>
      </c>
      <c r="G389" s="92" t="s">
        <v>1</v>
      </c>
      <c r="H389" s="36" t="s">
        <v>408</v>
      </c>
      <c r="I389" s="10">
        <v>48</v>
      </c>
    </row>
    <row r="390" spans="1:9" s="10" customFormat="1" ht="15.95" customHeight="1">
      <c r="A390" s="9">
        <v>100</v>
      </c>
      <c r="B390" s="49" t="s">
        <v>4458</v>
      </c>
      <c r="C390" s="231" t="s">
        <v>1068</v>
      </c>
      <c r="D390" s="232" t="s">
        <v>47</v>
      </c>
      <c r="E390" s="41" t="s">
        <v>4461</v>
      </c>
      <c r="F390" s="66" t="s">
        <v>1272</v>
      </c>
      <c r="G390" s="92" t="s">
        <v>1</v>
      </c>
      <c r="H390" s="36" t="s">
        <v>408</v>
      </c>
      <c r="I390" s="10">
        <v>49</v>
      </c>
    </row>
    <row r="391" spans="1:9" s="10" customFormat="1" ht="15.95" customHeight="1">
      <c r="A391" s="9">
        <v>101</v>
      </c>
      <c r="B391" s="86" t="s">
        <v>4459</v>
      </c>
      <c r="C391" s="229" t="s">
        <v>183</v>
      </c>
      <c r="D391" s="230" t="s">
        <v>101</v>
      </c>
      <c r="E391" s="41" t="s">
        <v>4461</v>
      </c>
      <c r="F391" s="66" t="s">
        <v>1272</v>
      </c>
      <c r="G391" s="92" t="s">
        <v>1</v>
      </c>
      <c r="H391" s="36" t="s">
        <v>408</v>
      </c>
      <c r="I391" s="10">
        <v>50</v>
      </c>
    </row>
    <row r="392" spans="1:9" s="10" customFormat="1" ht="15.95" customHeight="1">
      <c r="A392" s="9">
        <v>102</v>
      </c>
      <c r="B392" s="49" t="s">
        <v>4460</v>
      </c>
      <c r="C392" s="231" t="s">
        <v>183</v>
      </c>
      <c r="D392" s="232" t="s">
        <v>2846</v>
      </c>
      <c r="E392" s="41" t="s">
        <v>4461</v>
      </c>
      <c r="F392" s="66" t="s">
        <v>1272</v>
      </c>
      <c r="G392" s="92" t="s">
        <v>1</v>
      </c>
      <c r="H392" s="36" t="s">
        <v>408</v>
      </c>
      <c r="I392" s="10">
        <v>51</v>
      </c>
    </row>
    <row r="393" spans="1:9" s="10" customFormat="1" ht="15.95" customHeight="1">
      <c r="A393" s="9">
        <v>103</v>
      </c>
      <c r="B393" s="49" t="s">
        <v>4312</v>
      </c>
      <c r="C393" s="231" t="s">
        <v>3450</v>
      </c>
      <c r="D393" s="232" t="s">
        <v>152</v>
      </c>
      <c r="E393" s="41" t="s">
        <v>4325</v>
      </c>
      <c r="F393" s="66" t="s">
        <v>1272</v>
      </c>
      <c r="G393" s="66" t="s">
        <v>2165</v>
      </c>
      <c r="H393" s="36" t="s">
        <v>1965</v>
      </c>
      <c r="I393" s="10">
        <v>52</v>
      </c>
    </row>
    <row r="394" spans="1:9" s="10" customFormat="1" ht="15.95" customHeight="1">
      <c r="A394" s="9">
        <v>104</v>
      </c>
      <c r="B394" s="49" t="s">
        <v>4313</v>
      </c>
      <c r="C394" s="231" t="s">
        <v>4314</v>
      </c>
      <c r="D394" s="232" t="s">
        <v>132</v>
      </c>
      <c r="E394" s="41" t="s">
        <v>4325</v>
      </c>
      <c r="F394" s="66" t="s">
        <v>1272</v>
      </c>
      <c r="G394" s="66" t="s">
        <v>2910</v>
      </c>
      <c r="H394" s="36" t="s">
        <v>1965</v>
      </c>
      <c r="I394" s="10">
        <v>53</v>
      </c>
    </row>
    <row r="395" spans="1:9" s="10" customFormat="1" ht="15.95" customHeight="1">
      <c r="A395" s="9">
        <v>105</v>
      </c>
      <c r="B395" s="49" t="s">
        <v>4315</v>
      </c>
      <c r="C395" s="231" t="s">
        <v>2262</v>
      </c>
      <c r="D395" s="232" t="s">
        <v>407</v>
      </c>
      <c r="E395" s="41" t="s">
        <v>4325</v>
      </c>
      <c r="F395" s="66" t="s">
        <v>1272</v>
      </c>
      <c r="G395" s="92" t="s">
        <v>1</v>
      </c>
      <c r="H395" s="36" t="s">
        <v>1965</v>
      </c>
      <c r="I395" s="10">
        <v>54</v>
      </c>
    </row>
    <row r="396" spans="1:9" s="10" customFormat="1" ht="15.95" customHeight="1">
      <c r="A396" s="9">
        <v>106</v>
      </c>
      <c r="B396" s="49" t="s">
        <v>4316</v>
      </c>
      <c r="C396" s="231" t="s">
        <v>91</v>
      </c>
      <c r="D396" s="232" t="s">
        <v>43</v>
      </c>
      <c r="E396" s="41" t="s">
        <v>4325</v>
      </c>
      <c r="F396" s="66" t="s">
        <v>1272</v>
      </c>
      <c r="G396" s="92" t="s">
        <v>1</v>
      </c>
      <c r="H396" s="36" t="s">
        <v>1965</v>
      </c>
      <c r="I396" s="10">
        <v>55</v>
      </c>
    </row>
    <row r="397" spans="1:9" s="10" customFormat="1" ht="15.95" customHeight="1">
      <c r="A397" s="9">
        <v>107</v>
      </c>
      <c r="B397" s="49" t="s">
        <v>4317</v>
      </c>
      <c r="C397" s="231" t="s">
        <v>956</v>
      </c>
      <c r="D397" s="232" t="s">
        <v>137</v>
      </c>
      <c r="E397" s="41" t="s">
        <v>4325</v>
      </c>
      <c r="F397" s="66" t="s">
        <v>1272</v>
      </c>
      <c r="G397" s="573" t="s">
        <v>5127</v>
      </c>
      <c r="H397" s="36" t="s">
        <v>1965</v>
      </c>
      <c r="I397" s="10">
        <v>56</v>
      </c>
    </row>
    <row r="398" spans="1:9" s="10" customFormat="1" ht="15.95" customHeight="1">
      <c r="A398" s="9">
        <v>108</v>
      </c>
      <c r="B398" s="49" t="s">
        <v>4318</v>
      </c>
      <c r="C398" s="231" t="s">
        <v>4319</v>
      </c>
      <c r="D398" s="232" t="s">
        <v>169</v>
      </c>
      <c r="E398" s="41" t="s">
        <v>4325</v>
      </c>
      <c r="F398" s="66" t="s">
        <v>1272</v>
      </c>
      <c r="G398" s="66" t="s">
        <v>2910</v>
      </c>
      <c r="H398" s="36" t="s">
        <v>1965</v>
      </c>
      <c r="I398" s="10">
        <v>57</v>
      </c>
    </row>
    <row r="399" spans="1:9" s="10" customFormat="1" ht="15.95" customHeight="1">
      <c r="A399" s="9">
        <v>109</v>
      </c>
      <c r="B399" s="49" t="s">
        <v>4320</v>
      </c>
      <c r="C399" s="231" t="s">
        <v>4321</v>
      </c>
      <c r="D399" s="232" t="s">
        <v>3066</v>
      </c>
      <c r="E399" s="41" t="s">
        <v>4325</v>
      </c>
      <c r="F399" s="66" t="s">
        <v>1272</v>
      </c>
      <c r="G399" s="92" t="s">
        <v>1</v>
      </c>
      <c r="H399" s="36" t="s">
        <v>1965</v>
      </c>
      <c r="I399" s="10">
        <v>58</v>
      </c>
    </row>
    <row r="400" spans="1:9" s="10" customFormat="1" ht="15.95" customHeight="1">
      <c r="A400" s="9">
        <v>110</v>
      </c>
      <c r="B400" s="49" t="s">
        <v>4322</v>
      </c>
      <c r="C400" s="231" t="s">
        <v>2041</v>
      </c>
      <c r="D400" s="232" t="s">
        <v>2042</v>
      </c>
      <c r="E400" s="41" t="s">
        <v>4325</v>
      </c>
      <c r="F400" s="66" t="s">
        <v>1272</v>
      </c>
      <c r="G400" s="92" t="s">
        <v>1</v>
      </c>
      <c r="H400" s="36" t="s">
        <v>1965</v>
      </c>
      <c r="I400" s="10">
        <v>59</v>
      </c>
    </row>
    <row r="401" spans="1:44" s="10" customFormat="1" ht="15.95" customHeight="1">
      <c r="A401" s="9">
        <v>111</v>
      </c>
      <c r="B401" s="49" t="s">
        <v>4323</v>
      </c>
      <c r="C401" s="231" t="s">
        <v>4324</v>
      </c>
      <c r="D401" s="232" t="s">
        <v>82</v>
      </c>
      <c r="E401" s="41" t="s">
        <v>4325</v>
      </c>
      <c r="F401" s="66" t="s">
        <v>1272</v>
      </c>
      <c r="G401" s="92" t="s">
        <v>1</v>
      </c>
      <c r="H401" s="36" t="s">
        <v>1965</v>
      </c>
      <c r="I401" s="10">
        <v>60</v>
      </c>
    </row>
    <row r="402" spans="1:44" s="509" customFormat="1" ht="15.95" customHeight="1">
      <c r="A402" s="9">
        <v>112</v>
      </c>
      <c r="B402" s="49" t="s">
        <v>4326</v>
      </c>
      <c r="C402" s="231" t="s">
        <v>172</v>
      </c>
      <c r="D402" s="232" t="s">
        <v>46</v>
      </c>
      <c r="E402" s="41" t="s">
        <v>4335</v>
      </c>
      <c r="F402" s="66" t="s">
        <v>3393</v>
      </c>
      <c r="G402" s="66" t="s">
        <v>2910</v>
      </c>
      <c r="H402" s="36" t="s">
        <v>268</v>
      </c>
      <c r="I402" s="10">
        <v>61</v>
      </c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41"/>
      <c r="Y402" s="49"/>
      <c r="Z402" s="49"/>
      <c r="AA402" s="508"/>
      <c r="AB402" s="41"/>
      <c r="AC402" s="36"/>
      <c r="AD402" s="36"/>
      <c r="AE402" s="36"/>
      <c r="AF402" s="41"/>
      <c r="AG402" s="41"/>
      <c r="AH402" s="36"/>
      <c r="AI402" s="36"/>
      <c r="AJ402" s="36"/>
      <c r="AK402" s="36"/>
      <c r="AL402" s="36"/>
      <c r="AM402" s="36"/>
      <c r="AN402" s="36"/>
      <c r="AO402" s="41"/>
      <c r="AP402" s="508"/>
      <c r="AQ402" s="36"/>
      <c r="AR402" s="40"/>
    </row>
    <row r="403" spans="1:44" s="509" customFormat="1" ht="15.95" customHeight="1">
      <c r="A403" s="9">
        <v>113</v>
      </c>
      <c r="B403" s="86" t="s">
        <v>4327</v>
      </c>
      <c r="C403" s="229" t="s">
        <v>4328</v>
      </c>
      <c r="D403" s="230" t="s">
        <v>10</v>
      </c>
      <c r="E403" s="41" t="s">
        <v>4335</v>
      </c>
      <c r="F403" s="66" t="s">
        <v>1272</v>
      </c>
      <c r="G403" s="66" t="s">
        <v>4299</v>
      </c>
      <c r="H403" s="36" t="s">
        <v>268</v>
      </c>
      <c r="I403" s="10">
        <v>62</v>
      </c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41"/>
      <c r="Y403" s="49"/>
      <c r="Z403" s="49"/>
      <c r="AA403" s="508"/>
      <c r="AB403" s="41"/>
      <c r="AC403" s="36"/>
      <c r="AD403" s="36"/>
      <c r="AE403" s="36"/>
      <c r="AF403" s="41"/>
      <c r="AG403" s="41"/>
      <c r="AH403" s="36"/>
      <c r="AI403" s="36"/>
      <c r="AJ403" s="36"/>
      <c r="AK403" s="36"/>
      <c r="AL403" s="36"/>
      <c r="AM403" s="36"/>
      <c r="AN403" s="36"/>
      <c r="AO403" s="41"/>
      <c r="AP403" s="508"/>
      <c r="AQ403" s="36"/>
      <c r="AR403" s="40"/>
    </row>
    <row r="404" spans="1:44" s="509" customFormat="1" ht="15.95" customHeight="1">
      <c r="A404" s="9">
        <v>114</v>
      </c>
      <c r="B404" s="49" t="s">
        <v>4329</v>
      </c>
      <c r="C404" s="231" t="s">
        <v>4330</v>
      </c>
      <c r="D404" s="232" t="s">
        <v>67</v>
      </c>
      <c r="E404" s="41" t="s">
        <v>4335</v>
      </c>
      <c r="F404" s="66" t="s">
        <v>1272</v>
      </c>
      <c r="G404" s="92" t="s">
        <v>1</v>
      </c>
      <c r="H404" s="36" t="s">
        <v>268</v>
      </c>
      <c r="I404" s="10">
        <v>63</v>
      </c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41"/>
      <c r="Y404" s="49"/>
      <c r="Z404" s="49"/>
      <c r="AA404" s="508"/>
      <c r="AB404" s="41"/>
      <c r="AC404" s="36"/>
      <c r="AD404" s="36"/>
      <c r="AE404" s="36"/>
      <c r="AF404" s="41"/>
      <c r="AG404" s="41"/>
      <c r="AH404" s="36"/>
      <c r="AI404" s="36"/>
      <c r="AJ404" s="36"/>
      <c r="AK404" s="36"/>
      <c r="AL404" s="36"/>
      <c r="AM404" s="36"/>
      <c r="AN404" s="36"/>
      <c r="AO404" s="41"/>
      <c r="AP404" s="508"/>
      <c r="AQ404" s="36"/>
      <c r="AR404" s="40"/>
    </row>
    <row r="405" spans="1:44" s="509" customFormat="1" ht="15.95" customHeight="1">
      <c r="A405" s="9">
        <v>115</v>
      </c>
      <c r="B405" s="49" t="s">
        <v>4331</v>
      </c>
      <c r="C405" s="231" t="s">
        <v>4332</v>
      </c>
      <c r="D405" s="232" t="s">
        <v>116</v>
      </c>
      <c r="E405" s="41" t="s">
        <v>4335</v>
      </c>
      <c r="F405" s="66" t="s">
        <v>3393</v>
      </c>
      <c r="G405" s="66" t="s">
        <v>2165</v>
      </c>
      <c r="H405" s="36" t="s">
        <v>268</v>
      </c>
      <c r="I405" s="10">
        <v>64</v>
      </c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41"/>
      <c r="Y405" s="49"/>
      <c r="Z405" s="49"/>
      <c r="AA405" s="508"/>
      <c r="AB405" s="41"/>
      <c r="AC405" s="36"/>
      <c r="AD405" s="36"/>
      <c r="AE405" s="36"/>
      <c r="AF405" s="41"/>
      <c r="AG405" s="41"/>
      <c r="AH405" s="36"/>
      <c r="AI405" s="36"/>
      <c r="AJ405" s="36"/>
      <c r="AK405" s="36"/>
      <c r="AL405" s="36"/>
      <c r="AM405" s="36"/>
      <c r="AN405" s="36"/>
      <c r="AO405" s="41"/>
      <c r="AP405" s="508"/>
      <c r="AQ405" s="36"/>
      <c r="AR405" s="40"/>
    </row>
    <row r="406" spans="1:44" s="509" customFormat="1" ht="15.95" customHeight="1">
      <c r="A406" s="9">
        <v>116</v>
      </c>
      <c r="B406" s="49" t="s">
        <v>4333</v>
      </c>
      <c r="C406" s="231" t="s">
        <v>4334</v>
      </c>
      <c r="D406" s="232" t="s">
        <v>101</v>
      </c>
      <c r="E406" s="41" t="s">
        <v>4335</v>
      </c>
      <c r="F406" s="66" t="s">
        <v>1272</v>
      </c>
      <c r="G406" s="66" t="s">
        <v>4299</v>
      </c>
      <c r="H406" s="36" t="s">
        <v>268</v>
      </c>
      <c r="I406" s="10">
        <v>65</v>
      </c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41"/>
      <c r="Y406" s="49"/>
      <c r="Z406" s="49"/>
      <c r="AA406" s="508"/>
      <c r="AB406" s="41"/>
      <c r="AC406" s="36"/>
      <c r="AD406" s="36"/>
      <c r="AE406" s="36"/>
      <c r="AF406" s="41"/>
      <c r="AG406" s="41"/>
      <c r="AH406" s="36"/>
      <c r="AI406" s="36"/>
      <c r="AJ406" s="36"/>
      <c r="AK406" s="36"/>
      <c r="AL406" s="36"/>
      <c r="AM406" s="36"/>
      <c r="AN406" s="36"/>
      <c r="AO406" s="41"/>
      <c r="AP406" s="508"/>
      <c r="AQ406" s="36"/>
      <c r="AR406" s="40"/>
    </row>
    <row r="407" spans="1:44" s="10" customFormat="1" ht="15.95" customHeight="1">
      <c r="A407" s="9">
        <v>117</v>
      </c>
      <c r="B407" s="49" t="s">
        <v>4195</v>
      </c>
      <c r="C407" s="231" t="s">
        <v>4196</v>
      </c>
      <c r="D407" s="232" t="s">
        <v>11</v>
      </c>
      <c r="E407" s="41" t="s">
        <v>1150</v>
      </c>
      <c r="F407" s="66" t="s">
        <v>3909</v>
      </c>
      <c r="G407" s="66" t="s">
        <v>3272</v>
      </c>
      <c r="H407" s="36" t="s">
        <v>1771</v>
      </c>
      <c r="I407" s="10">
        <v>66</v>
      </c>
    </row>
    <row r="408" spans="1:44" s="10" customFormat="1" ht="15.95" customHeight="1">
      <c r="A408" s="9">
        <v>118</v>
      </c>
      <c r="B408" s="49" t="s">
        <v>4197</v>
      </c>
      <c r="C408" s="231" t="s">
        <v>4198</v>
      </c>
      <c r="D408" s="232" t="s">
        <v>43</v>
      </c>
      <c r="E408" s="41" t="s">
        <v>1150</v>
      </c>
      <c r="F408" s="66" t="s">
        <v>1272</v>
      </c>
      <c r="G408" s="92" t="s">
        <v>1</v>
      </c>
      <c r="H408" s="36" t="s">
        <v>1771</v>
      </c>
      <c r="I408" s="10">
        <v>67</v>
      </c>
    </row>
    <row r="409" spans="1:44" s="10" customFormat="1" ht="15.95" customHeight="1">
      <c r="A409" s="9">
        <v>119</v>
      </c>
      <c r="B409" s="49" t="s">
        <v>4199</v>
      </c>
      <c r="C409" s="231" t="s">
        <v>4200</v>
      </c>
      <c r="D409" s="232" t="s">
        <v>2428</v>
      </c>
      <c r="E409" s="41" t="s">
        <v>1150</v>
      </c>
      <c r="F409" s="66" t="s">
        <v>3909</v>
      </c>
      <c r="G409" s="92" t="s">
        <v>1</v>
      </c>
      <c r="H409" s="36" t="s">
        <v>1771</v>
      </c>
      <c r="I409" s="10">
        <v>68</v>
      </c>
    </row>
    <row r="410" spans="1:44" s="10" customFormat="1" ht="15.95" customHeight="1">
      <c r="A410" s="9">
        <v>120</v>
      </c>
      <c r="B410" s="49" t="s">
        <v>4201</v>
      </c>
      <c r="C410" s="231" t="s">
        <v>4202</v>
      </c>
      <c r="D410" s="232" t="s">
        <v>325</v>
      </c>
      <c r="E410" s="41" t="s">
        <v>1150</v>
      </c>
      <c r="F410" s="66" t="s">
        <v>1931</v>
      </c>
      <c r="G410" s="92" t="s">
        <v>1</v>
      </c>
      <c r="H410" s="36" t="s">
        <v>1771</v>
      </c>
      <c r="I410" s="10">
        <v>69</v>
      </c>
    </row>
    <row r="411" spans="1:44" s="10" customFormat="1" ht="15.95" customHeight="1">
      <c r="A411" s="9">
        <v>121</v>
      </c>
      <c r="B411" s="49" t="s">
        <v>4203</v>
      </c>
      <c r="C411" s="231" t="s">
        <v>4204</v>
      </c>
      <c r="D411" s="232" t="s">
        <v>862</v>
      </c>
      <c r="E411" s="41" t="s">
        <v>1150</v>
      </c>
      <c r="F411" s="66" t="s">
        <v>3909</v>
      </c>
      <c r="G411" s="92" t="s">
        <v>1</v>
      </c>
      <c r="H411" s="36" t="s">
        <v>1771</v>
      </c>
      <c r="I411" s="10">
        <v>70</v>
      </c>
    </row>
    <row r="412" spans="1:44" s="10" customFormat="1" ht="15.95" customHeight="1">
      <c r="A412" s="9">
        <v>122</v>
      </c>
      <c r="B412" s="49" t="s">
        <v>4205</v>
      </c>
      <c r="C412" s="231" t="s">
        <v>4206</v>
      </c>
      <c r="D412" s="232" t="s">
        <v>46</v>
      </c>
      <c r="E412" s="41" t="s">
        <v>4220</v>
      </c>
      <c r="F412" s="66" t="s">
        <v>1272</v>
      </c>
      <c r="G412" s="66" t="s">
        <v>1809</v>
      </c>
      <c r="H412" s="36" t="s">
        <v>1771</v>
      </c>
      <c r="I412" s="10">
        <v>71</v>
      </c>
    </row>
    <row r="413" spans="1:44" s="10" customFormat="1" ht="15.95" customHeight="1">
      <c r="A413" s="9">
        <v>123</v>
      </c>
      <c r="B413" s="49" t="s">
        <v>4207</v>
      </c>
      <c r="C413" s="231" t="s">
        <v>4208</v>
      </c>
      <c r="D413" s="232" t="s">
        <v>11</v>
      </c>
      <c r="E413" s="41" t="s">
        <v>4220</v>
      </c>
      <c r="F413" s="66" t="s">
        <v>2873</v>
      </c>
      <c r="G413" s="92" t="s">
        <v>1</v>
      </c>
      <c r="H413" s="36" t="s">
        <v>1771</v>
      </c>
      <c r="I413" s="10">
        <v>72</v>
      </c>
    </row>
    <row r="414" spans="1:44" s="10" customFormat="1" ht="15.95" customHeight="1">
      <c r="A414" s="9">
        <v>124</v>
      </c>
      <c r="B414" s="49" t="s">
        <v>4209</v>
      </c>
      <c r="C414" s="231" t="s">
        <v>130</v>
      </c>
      <c r="D414" s="232" t="s">
        <v>132</v>
      </c>
      <c r="E414" s="41" t="s">
        <v>4220</v>
      </c>
      <c r="F414" s="66" t="s">
        <v>4221</v>
      </c>
      <c r="G414" s="92" t="s">
        <v>1</v>
      </c>
      <c r="H414" s="36" t="s">
        <v>1771</v>
      </c>
      <c r="I414" s="10">
        <v>73</v>
      </c>
    </row>
    <row r="415" spans="1:44" s="10" customFormat="1" ht="15.95" customHeight="1">
      <c r="A415" s="9">
        <v>125</v>
      </c>
      <c r="B415" s="49" t="s">
        <v>4210</v>
      </c>
      <c r="C415" s="231" t="s">
        <v>61</v>
      </c>
      <c r="D415" s="232" t="s">
        <v>170</v>
      </c>
      <c r="E415" s="41" t="s">
        <v>4220</v>
      </c>
      <c r="F415" s="66" t="s">
        <v>1822</v>
      </c>
      <c r="G415" s="92" t="s">
        <v>1</v>
      </c>
      <c r="H415" s="36" t="s">
        <v>1771</v>
      </c>
      <c r="I415" s="10">
        <v>74</v>
      </c>
    </row>
    <row r="416" spans="1:44" s="10" customFormat="1" ht="15.95" customHeight="1">
      <c r="A416" s="9">
        <v>126</v>
      </c>
      <c r="B416" s="49" t="s">
        <v>4211</v>
      </c>
      <c r="C416" s="231" t="s">
        <v>4212</v>
      </c>
      <c r="D416" s="232" t="s">
        <v>1354</v>
      </c>
      <c r="E416" s="41" t="s">
        <v>4220</v>
      </c>
      <c r="F416" s="66" t="s">
        <v>1272</v>
      </c>
      <c r="G416" s="573" t="s">
        <v>5133</v>
      </c>
      <c r="H416" s="36" t="s">
        <v>1771</v>
      </c>
      <c r="I416" s="10">
        <v>75</v>
      </c>
    </row>
    <row r="417" spans="1:9" s="10" customFormat="1" ht="15.95" customHeight="1">
      <c r="A417" s="9">
        <v>127</v>
      </c>
      <c r="B417" s="49" t="s">
        <v>4213</v>
      </c>
      <c r="C417" s="231" t="s">
        <v>4182</v>
      </c>
      <c r="D417" s="232" t="s">
        <v>135</v>
      </c>
      <c r="E417" s="41" t="s">
        <v>4220</v>
      </c>
      <c r="F417" s="66" t="s">
        <v>4222</v>
      </c>
      <c r="G417" s="66" t="s">
        <v>1809</v>
      </c>
      <c r="H417" s="36" t="s">
        <v>1771</v>
      </c>
      <c r="I417" s="10">
        <v>76</v>
      </c>
    </row>
    <row r="418" spans="1:9" s="10" customFormat="1" ht="15.95" customHeight="1">
      <c r="A418" s="9">
        <v>128</v>
      </c>
      <c r="B418" s="49" t="s">
        <v>4214</v>
      </c>
      <c r="C418" s="231" t="s">
        <v>4215</v>
      </c>
      <c r="D418" s="232" t="s">
        <v>1890</v>
      </c>
      <c r="E418" s="41" t="s">
        <v>4220</v>
      </c>
      <c r="F418" s="66" t="s">
        <v>1272</v>
      </c>
      <c r="G418" s="92" t="s">
        <v>1</v>
      </c>
      <c r="H418" s="36" t="s">
        <v>1771</v>
      </c>
      <c r="I418" s="10">
        <v>77</v>
      </c>
    </row>
    <row r="419" spans="1:9" s="10" customFormat="1" ht="15.95" customHeight="1">
      <c r="A419" s="9">
        <v>129</v>
      </c>
      <c r="B419" s="49" t="s">
        <v>4216</v>
      </c>
      <c r="C419" s="231" t="s">
        <v>161</v>
      </c>
      <c r="D419" s="232" t="s">
        <v>140</v>
      </c>
      <c r="E419" s="41" t="s">
        <v>4220</v>
      </c>
      <c r="F419" s="66" t="s">
        <v>2873</v>
      </c>
      <c r="G419" s="92" t="s">
        <v>1</v>
      </c>
      <c r="H419" s="36" t="s">
        <v>1771</v>
      </c>
      <c r="I419" s="10">
        <v>78</v>
      </c>
    </row>
    <row r="420" spans="1:9" s="10" customFormat="1" ht="15.95" customHeight="1">
      <c r="A420" s="9">
        <v>130</v>
      </c>
      <c r="B420" s="49" t="s">
        <v>4217</v>
      </c>
      <c r="C420" s="231" t="s">
        <v>4218</v>
      </c>
      <c r="D420" s="232" t="s">
        <v>101</v>
      </c>
      <c r="E420" s="41" t="s">
        <v>4220</v>
      </c>
      <c r="F420" s="66" t="s">
        <v>1822</v>
      </c>
      <c r="G420" s="92" t="s">
        <v>1</v>
      </c>
      <c r="H420" s="36" t="s">
        <v>1771</v>
      </c>
      <c r="I420" s="10">
        <v>79</v>
      </c>
    </row>
    <row r="421" spans="1:9" s="10" customFormat="1" ht="15.95" customHeight="1">
      <c r="A421" s="9">
        <v>131</v>
      </c>
      <c r="B421" s="49" t="s">
        <v>4219</v>
      </c>
      <c r="C421" s="231" t="s">
        <v>454</v>
      </c>
      <c r="D421" s="232" t="s">
        <v>327</v>
      </c>
      <c r="E421" s="41" t="s">
        <v>4220</v>
      </c>
      <c r="F421" s="66" t="s">
        <v>2873</v>
      </c>
      <c r="G421" s="92" t="s">
        <v>1</v>
      </c>
      <c r="H421" s="36" t="s">
        <v>1771</v>
      </c>
      <c r="I421" s="10">
        <v>80</v>
      </c>
    </row>
    <row r="422" spans="1:9" s="8" customFormat="1" ht="20.100000000000001" customHeight="1">
      <c r="A422" s="9"/>
      <c r="B422" s="694" t="s">
        <v>3</v>
      </c>
      <c r="C422" s="728"/>
      <c r="D422" s="495">
        <f>A484</f>
        <v>62</v>
      </c>
      <c r="E422" s="42"/>
      <c r="F422" s="42"/>
      <c r="G422" s="196"/>
      <c r="H422" s="195"/>
    </row>
    <row r="423" spans="1:9" s="10" customFormat="1" ht="15.95" customHeight="1">
      <c r="A423" s="9">
        <v>1</v>
      </c>
      <c r="B423" s="49" t="s">
        <v>3849</v>
      </c>
      <c r="C423" s="82" t="s">
        <v>3850</v>
      </c>
      <c r="D423" s="83" t="s">
        <v>174</v>
      </c>
      <c r="E423" s="41" t="s">
        <v>3856</v>
      </c>
      <c r="F423" s="66" t="s">
        <v>1867</v>
      </c>
      <c r="G423" s="66"/>
      <c r="H423" s="36" t="s">
        <v>863</v>
      </c>
      <c r="I423" s="10">
        <v>1</v>
      </c>
    </row>
    <row r="424" spans="1:9" s="10" customFormat="1" ht="15.95" customHeight="1">
      <c r="A424" s="9">
        <v>2</v>
      </c>
      <c r="B424" s="49" t="s">
        <v>3851</v>
      </c>
      <c r="C424" s="82" t="s">
        <v>847</v>
      </c>
      <c r="D424" s="83" t="s">
        <v>127</v>
      </c>
      <c r="E424" s="41" t="s">
        <v>3856</v>
      </c>
      <c r="F424" s="66" t="s">
        <v>1867</v>
      </c>
      <c r="G424" s="66"/>
      <c r="H424" s="36" t="s">
        <v>863</v>
      </c>
      <c r="I424" s="10">
        <v>2</v>
      </c>
    </row>
    <row r="425" spans="1:9" s="10" customFormat="1" ht="15.95" customHeight="1">
      <c r="A425" s="9">
        <v>3</v>
      </c>
      <c r="B425" s="49" t="s">
        <v>3852</v>
      </c>
      <c r="C425" s="82" t="s">
        <v>3853</v>
      </c>
      <c r="D425" s="83" t="s">
        <v>104</v>
      </c>
      <c r="E425" s="41" t="s">
        <v>3856</v>
      </c>
      <c r="F425" s="66" t="s">
        <v>1867</v>
      </c>
      <c r="G425" s="66"/>
      <c r="H425" s="36" t="s">
        <v>863</v>
      </c>
      <c r="I425" s="10">
        <v>3</v>
      </c>
    </row>
    <row r="426" spans="1:9" s="10" customFormat="1" ht="15.95" customHeight="1">
      <c r="A426" s="9">
        <v>4</v>
      </c>
      <c r="B426" s="49" t="s">
        <v>3854</v>
      </c>
      <c r="C426" s="82" t="s">
        <v>3855</v>
      </c>
      <c r="D426" s="83" t="s">
        <v>385</v>
      </c>
      <c r="E426" s="41" t="s">
        <v>3856</v>
      </c>
      <c r="F426" s="66" t="s">
        <v>1867</v>
      </c>
      <c r="G426" s="66"/>
      <c r="H426" s="36" t="s">
        <v>863</v>
      </c>
      <c r="I426" s="10">
        <v>4</v>
      </c>
    </row>
    <row r="427" spans="1:9" s="10" customFormat="1" ht="15.95" customHeight="1">
      <c r="A427" s="9">
        <v>5</v>
      </c>
      <c r="B427" s="49" t="s">
        <v>3857</v>
      </c>
      <c r="C427" s="82" t="s">
        <v>1654</v>
      </c>
      <c r="D427" s="83" t="s">
        <v>74</v>
      </c>
      <c r="E427" s="41" t="s">
        <v>3860</v>
      </c>
      <c r="F427" s="66" t="s">
        <v>1867</v>
      </c>
      <c r="G427" s="66"/>
      <c r="H427" s="36" t="s">
        <v>275</v>
      </c>
      <c r="I427" s="10">
        <v>5</v>
      </c>
    </row>
    <row r="428" spans="1:9" s="10" customFormat="1" ht="15.95" customHeight="1">
      <c r="A428" s="9">
        <v>6</v>
      </c>
      <c r="B428" s="49" t="s">
        <v>3858</v>
      </c>
      <c r="C428" s="82" t="s">
        <v>3859</v>
      </c>
      <c r="D428" s="83" t="s">
        <v>6</v>
      </c>
      <c r="E428" s="41" t="s">
        <v>3860</v>
      </c>
      <c r="F428" s="66" t="s">
        <v>1867</v>
      </c>
      <c r="G428" s="66"/>
      <c r="H428" s="36" t="s">
        <v>275</v>
      </c>
      <c r="I428" s="10">
        <v>6</v>
      </c>
    </row>
    <row r="429" spans="1:9" s="10" customFormat="1" ht="15.95" customHeight="1">
      <c r="A429" s="9">
        <v>7</v>
      </c>
      <c r="B429" s="49" t="s">
        <v>3861</v>
      </c>
      <c r="C429" s="82" t="s">
        <v>3862</v>
      </c>
      <c r="D429" s="83" t="s">
        <v>1950</v>
      </c>
      <c r="E429" s="41" t="s">
        <v>2117</v>
      </c>
      <c r="F429" s="66" t="s">
        <v>1272</v>
      </c>
      <c r="G429" s="66"/>
      <c r="H429" s="36" t="s">
        <v>271</v>
      </c>
      <c r="I429" s="10">
        <v>7</v>
      </c>
    </row>
    <row r="430" spans="1:9" s="10" customFormat="1" ht="15.95" customHeight="1">
      <c r="A430" s="9">
        <v>8</v>
      </c>
      <c r="B430" s="49" t="s">
        <v>3863</v>
      </c>
      <c r="C430" s="82" t="s">
        <v>3864</v>
      </c>
      <c r="D430" s="83" t="s">
        <v>194</v>
      </c>
      <c r="E430" s="41" t="s">
        <v>2117</v>
      </c>
      <c r="F430" s="66" t="s">
        <v>1272</v>
      </c>
      <c r="G430" s="66"/>
      <c r="H430" s="36" t="s">
        <v>271</v>
      </c>
      <c r="I430" s="10">
        <v>8</v>
      </c>
    </row>
    <row r="431" spans="1:9" s="10" customFormat="1" ht="15.95" customHeight="1">
      <c r="A431" s="9">
        <v>9</v>
      </c>
      <c r="B431" s="49" t="s">
        <v>3126</v>
      </c>
      <c r="C431" s="82" t="s">
        <v>130</v>
      </c>
      <c r="D431" s="83" t="s">
        <v>3127</v>
      </c>
      <c r="E431" s="41" t="s">
        <v>2118</v>
      </c>
      <c r="F431" s="66" t="s">
        <v>1867</v>
      </c>
      <c r="G431" s="92"/>
      <c r="H431" s="36" t="s">
        <v>408</v>
      </c>
      <c r="I431" s="10">
        <v>9</v>
      </c>
    </row>
    <row r="432" spans="1:9" s="10" customFormat="1" ht="15.95" customHeight="1">
      <c r="A432" s="9">
        <v>10</v>
      </c>
      <c r="B432" s="86" t="s">
        <v>3128</v>
      </c>
      <c r="C432" s="336" t="s">
        <v>185</v>
      </c>
      <c r="D432" s="337" t="s">
        <v>131</v>
      </c>
      <c r="E432" s="41" t="s">
        <v>2118</v>
      </c>
      <c r="F432" s="66" t="s">
        <v>1867</v>
      </c>
      <c r="G432" s="92"/>
      <c r="H432" s="36" t="s">
        <v>408</v>
      </c>
      <c r="I432" s="10">
        <v>10</v>
      </c>
    </row>
    <row r="433" spans="1:9" s="10" customFormat="1" ht="15.95" customHeight="1">
      <c r="A433" s="9">
        <v>11</v>
      </c>
      <c r="B433" s="49" t="s">
        <v>3129</v>
      </c>
      <c r="C433" s="82" t="s">
        <v>3130</v>
      </c>
      <c r="D433" s="83" t="s">
        <v>181</v>
      </c>
      <c r="E433" s="41" t="s">
        <v>2118</v>
      </c>
      <c r="F433" s="66" t="s">
        <v>1867</v>
      </c>
      <c r="G433" s="92"/>
      <c r="H433" s="36" t="s">
        <v>408</v>
      </c>
      <c r="I433" s="10">
        <v>11</v>
      </c>
    </row>
    <row r="434" spans="1:9" s="10" customFormat="1" ht="15.95" customHeight="1">
      <c r="A434" s="9">
        <v>12</v>
      </c>
      <c r="B434" s="49" t="s">
        <v>3131</v>
      </c>
      <c r="C434" s="231" t="s">
        <v>3132</v>
      </c>
      <c r="D434" s="232" t="s">
        <v>2042</v>
      </c>
      <c r="E434" s="41" t="s">
        <v>2118</v>
      </c>
      <c r="F434" s="66" t="s">
        <v>1867</v>
      </c>
      <c r="G434" s="92"/>
      <c r="H434" s="36" t="s">
        <v>408</v>
      </c>
      <c r="I434" s="10">
        <v>12</v>
      </c>
    </row>
    <row r="435" spans="1:9" s="10" customFormat="1" ht="15.95" customHeight="1">
      <c r="A435" s="9">
        <v>13</v>
      </c>
      <c r="B435" s="49" t="s">
        <v>3133</v>
      </c>
      <c r="C435" s="82" t="s">
        <v>3134</v>
      </c>
      <c r="D435" s="83" t="s">
        <v>79</v>
      </c>
      <c r="E435" s="41" t="s">
        <v>2118</v>
      </c>
      <c r="F435" s="66" t="s">
        <v>1867</v>
      </c>
      <c r="G435" s="66"/>
      <c r="H435" s="36" t="s">
        <v>408</v>
      </c>
      <c r="I435" s="10">
        <v>13</v>
      </c>
    </row>
    <row r="436" spans="1:9" s="10" customFormat="1" ht="15.95" customHeight="1">
      <c r="A436" s="9">
        <v>14</v>
      </c>
      <c r="B436" s="49" t="s">
        <v>3135</v>
      </c>
      <c r="C436" s="82" t="s">
        <v>3136</v>
      </c>
      <c r="D436" s="83" t="s">
        <v>3137</v>
      </c>
      <c r="E436" s="41" t="s">
        <v>2118</v>
      </c>
      <c r="F436" s="66" t="s">
        <v>1867</v>
      </c>
      <c r="G436" s="66"/>
      <c r="H436" s="36" t="s">
        <v>408</v>
      </c>
      <c r="I436" s="10">
        <v>14</v>
      </c>
    </row>
    <row r="437" spans="1:9" s="10" customFormat="1" ht="15.95" customHeight="1">
      <c r="A437" s="9">
        <v>15</v>
      </c>
      <c r="B437" s="49" t="s">
        <v>3398</v>
      </c>
      <c r="C437" s="82" t="s">
        <v>3399</v>
      </c>
      <c r="D437" s="83" t="s">
        <v>3400</v>
      </c>
      <c r="E437" s="41" t="s">
        <v>2120</v>
      </c>
      <c r="F437" s="66" t="s">
        <v>1930</v>
      </c>
      <c r="G437" s="66"/>
      <c r="H437" s="36" t="s">
        <v>408</v>
      </c>
      <c r="I437" s="10">
        <v>15</v>
      </c>
    </row>
    <row r="438" spans="1:9" s="10" customFormat="1" ht="15.95" customHeight="1">
      <c r="A438" s="9">
        <v>16</v>
      </c>
      <c r="B438" s="49" t="s">
        <v>3401</v>
      </c>
      <c r="C438" s="82" t="s">
        <v>2890</v>
      </c>
      <c r="D438" s="83" t="s">
        <v>389</v>
      </c>
      <c r="E438" s="41" t="s">
        <v>2120</v>
      </c>
      <c r="F438" s="66" t="s">
        <v>1930</v>
      </c>
      <c r="G438" s="66"/>
      <c r="H438" s="36" t="s">
        <v>408</v>
      </c>
      <c r="I438" s="10">
        <v>16</v>
      </c>
    </row>
    <row r="439" spans="1:9" s="10" customFormat="1" ht="15.95" customHeight="1">
      <c r="A439" s="9">
        <v>17</v>
      </c>
      <c r="B439" s="49" t="s">
        <v>3402</v>
      </c>
      <c r="C439" s="82" t="s">
        <v>3403</v>
      </c>
      <c r="D439" s="83" t="s">
        <v>230</v>
      </c>
      <c r="E439" s="41" t="s">
        <v>2120</v>
      </c>
      <c r="F439" s="66" t="s">
        <v>1930</v>
      </c>
      <c r="G439" s="66"/>
      <c r="H439" s="36" t="s">
        <v>408</v>
      </c>
      <c r="I439" s="10">
        <v>17</v>
      </c>
    </row>
    <row r="440" spans="1:9" s="10" customFormat="1" ht="15.95" customHeight="1">
      <c r="A440" s="9">
        <v>18</v>
      </c>
      <c r="B440" s="49" t="s">
        <v>3404</v>
      </c>
      <c r="C440" s="82" t="s">
        <v>3405</v>
      </c>
      <c r="D440" s="83" t="s">
        <v>10</v>
      </c>
      <c r="E440" s="41" t="s">
        <v>2120</v>
      </c>
      <c r="F440" s="66" t="s">
        <v>1930</v>
      </c>
      <c r="G440" s="66"/>
      <c r="H440" s="36" t="s">
        <v>408</v>
      </c>
      <c r="I440" s="10">
        <v>18</v>
      </c>
    </row>
    <row r="441" spans="1:9" s="10" customFormat="1" ht="15.95" customHeight="1">
      <c r="A441" s="9">
        <v>19</v>
      </c>
      <c r="B441" s="49" t="s">
        <v>3406</v>
      </c>
      <c r="C441" s="82" t="s">
        <v>3407</v>
      </c>
      <c r="D441" s="83" t="s">
        <v>127</v>
      </c>
      <c r="E441" s="41" t="s">
        <v>2120</v>
      </c>
      <c r="F441" s="66" t="s">
        <v>1930</v>
      </c>
      <c r="G441" s="66"/>
      <c r="H441" s="36" t="s">
        <v>408</v>
      </c>
      <c r="I441" s="10">
        <v>19</v>
      </c>
    </row>
    <row r="442" spans="1:9" s="10" customFormat="1" ht="15.95" customHeight="1">
      <c r="A442" s="9">
        <v>20</v>
      </c>
      <c r="B442" s="49" t="s">
        <v>3408</v>
      </c>
      <c r="C442" s="82" t="s">
        <v>3409</v>
      </c>
      <c r="D442" s="83" t="s">
        <v>179</v>
      </c>
      <c r="E442" s="41" t="s">
        <v>2120</v>
      </c>
      <c r="F442" s="66" t="s">
        <v>1930</v>
      </c>
      <c r="G442" s="66"/>
      <c r="H442" s="36" t="s">
        <v>408</v>
      </c>
      <c r="I442" s="10">
        <v>20</v>
      </c>
    </row>
    <row r="443" spans="1:9" s="10" customFormat="1" ht="15.95" customHeight="1">
      <c r="A443" s="9">
        <v>21</v>
      </c>
      <c r="B443" s="49" t="s">
        <v>3410</v>
      </c>
      <c r="C443" s="82" t="s">
        <v>3411</v>
      </c>
      <c r="D443" s="83" t="s">
        <v>181</v>
      </c>
      <c r="E443" s="41" t="s">
        <v>2120</v>
      </c>
      <c r="F443" s="66" t="s">
        <v>1930</v>
      </c>
      <c r="G443" s="66"/>
      <c r="H443" s="36" t="s">
        <v>408</v>
      </c>
      <c r="I443" s="10">
        <v>21</v>
      </c>
    </row>
    <row r="444" spans="1:9" s="10" customFormat="1" ht="15.95" customHeight="1">
      <c r="A444" s="9">
        <v>22</v>
      </c>
      <c r="B444" s="49" t="s">
        <v>3412</v>
      </c>
      <c r="C444" s="82" t="s">
        <v>185</v>
      </c>
      <c r="D444" s="83" t="s">
        <v>186</v>
      </c>
      <c r="E444" s="41" t="s">
        <v>2120</v>
      </c>
      <c r="F444" s="66" t="s">
        <v>1930</v>
      </c>
      <c r="G444" s="66"/>
      <c r="H444" s="36" t="s">
        <v>408</v>
      </c>
      <c r="I444" s="10">
        <v>22</v>
      </c>
    </row>
    <row r="445" spans="1:9" s="10" customFormat="1" ht="15.95" customHeight="1">
      <c r="A445" s="9">
        <v>23</v>
      </c>
      <c r="B445" s="49" t="s">
        <v>3413</v>
      </c>
      <c r="C445" s="82" t="s">
        <v>3414</v>
      </c>
      <c r="D445" s="83" t="s">
        <v>31</v>
      </c>
      <c r="E445" s="41" t="s">
        <v>2120</v>
      </c>
      <c r="F445" s="66" t="s">
        <v>1930</v>
      </c>
      <c r="G445" s="66"/>
      <c r="H445" s="36" t="s">
        <v>408</v>
      </c>
      <c r="I445" s="10">
        <v>23</v>
      </c>
    </row>
    <row r="446" spans="1:9" s="10" customFormat="1" ht="15.95" customHeight="1">
      <c r="A446" s="9">
        <v>24</v>
      </c>
      <c r="B446" s="49" t="s">
        <v>3415</v>
      </c>
      <c r="C446" s="82" t="s">
        <v>1804</v>
      </c>
      <c r="D446" s="83" t="s">
        <v>67</v>
      </c>
      <c r="E446" s="41" t="s">
        <v>2120</v>
      </c>
      <c r="F446" s="66" t="s">
        <v>1930</v>
      </c>
      <c r="G446" s="66"/>
      <c r="H446" s="36" t="s">
        <v>408</v>
      </c>
      <c r="I446" s="10">
        <v>24</v>
      </c>
    </row>
    <row r="447" spans="1:9" s="10" customFormat="1" ht="15.95" customHeight="1">
      <c r="A447" s="9">
        <v>25</v>
      </c>
      <c r="B447" s="49" t="s">
        <v>3416</v>
      </c>
      <c r="C447" s="82" t="s">
        <v>3417</v>
      </c>
      <c r="D447" s="83" t="s">
        <v>32</v>
      </c>
      <c r="E447" s="41" t="s">
        <v>2120</v>
      </c>
      <c r="F447" s="66" t="s">
        <v>1930</v>
      </c>
      <c r="G447" s="66"/>
      <c r="H447" s="36" t="s">
        <v>408</v>
      </c>
      <c r="I447" s="10">
        <v>25</v>
      </c>
    </row>
    <row r="448" spans="1:9" s="10" customFormat="1" ht="15.95" customHeight="1">
      <c r="A448" s="9">
        <v>26</v>
      </c>
      <c r="B448" s="49" t="s">
        <v>3418</v>
      </c>
      <c r="C448" s="82" t="s">
        <v>3419</v>
      </c>
      <c r="D448" s="83" t="s">
        <v>47</v>
      </c>
      <c r="E448" s="41" t="s">
        <v>2120</v>
      </c>
      <c r="F448" s="66" t="s">
        <v>1930</v>
      </c>
      <c r="G448" s="66"/>
      <c r="H448" s="36" t="s">
        <v>408</v>
      </c>
      <c r="I448" s="10">
        <v>26</v>
      </c>
    </row>
    <row r="449" spans="1:9" s="10" customFormat="1" ht="15.95" customHeight="1">
      <c r="A449" s="9">
        <v>27</v>
      </c>
      <c r="B449" s="49" t="s">
        <v>3420</v>
      </c>
      <c r="C449" s="82" t="s">
        <v>3421</v>
      </c>
      <c r="D449" s="83" t="s">
        <v>47</v>
      </c>
      <c r="E449" s="41" t="s">
        <v>2120</v>
      </c>
      <c r="F449" s="66" t="s">
        <v>1930</v>
      </c>
      <c r="G449" s="66"/>
      <c r="H449" s="36" t="s">
        <v>408</v>
      </c>
      <c r="I449" s="10">
        <v>27</v>
      </c>
    </row>
    <row r="450" spans="1:9" s="10" customFormat="1" ht="15.95" customHeight="1">
      <c r="A450" s="9">
        <v>28</v>
      </c>
      <c r="B450" s="49" t="s">
        <v>3422</v>
      </c>
      <c r="C450" s="82" t="s">
        <v>3423</v>
      </c>
      <c r="D450" s="83" t="s">
        <v>322</v>
      </c>
      <c r="E450" s="41" t="s">
        <v>2120</v>
      </c>
      <c r="F450" s="66" t="s">
        <v>1930</v>
      </c>
      <c r="G450" s="66"/>
      <c r="H450" s="36" t="s">
        <v>408</v>
      </c>
      <c r="I450" s="10">
        <v>28</v>
      </c>
    </row>
    <row r="451" spans="1:9" s="10" customFormat="1" ht="15.95" customHeight="1">
      <c r="A451" s="9">
        <v>29</v>
      </c>
      <c r="B451" s="49" t="s">
        <v>3424</v>
      </c>
      <c r="C451" s="82" t="s">
        <v>3425</v>
      </c>
      <c r="D451" s="83" t="s">
        <v>83</v>
      </c>
      <c r="E451" s="41" t="s">
        <v>2120</v>
      </c>
      <c r="F451" s="66" t="s">
        <v>1930</v>
      </c>
      <c r="G451" s="66"/>
      <c r="H451" s="36" t="s">
        <v>408</v>
      </c>
      <c r="I451" s="10">
        <v>29</v>
      </c>
    </row>
    <row r="452" spans="1:9" s="10" customFormat="1" ht="15.95" customHeight="1">
      <c r="A452" s="9">
        <v>30</v>
      </c>
      <c r="B452" s="49" t="s">
        <v>3426</v>
      </c>
      <c r="C452" s="82" t="s">
        <v>3427</v>
      </c>
      <c r="D452" s="83" t="s">
        <v>105</v>
      </c>
      <c r="E452" s="41" t="s">
        <v>2120</v>
      </c>
      <c r="F452" s="66" t="s">
        <v>1930</v>
      </c>
      <c r="G452" s="66"/>
      <c r="H452" s="36" t="s">
        <v>408</v>
      </c>
      <c r="I452" s="10">
        <v>30</v>
      </c>
    </row>
    <row r="453" spans="1:9" s="10" customFormat="1" ht="15.95" customHeight="1">
      <c r="A453" s="9">
        <v>31</v>
      </c>
      <c r="B453" s="49" t="s">
        <v>3428</v>
      </c>
      <c r="C453" s="82" t="s">
        <v>3190</v>
      </c>
      <c r="D453" s="83" t="s">
        <v>77</v>
      </c>
      <c r="E453" s="41" t="s">
        <v>2120</v>
      </c>
      <c r="F453" s="66" t="s">
        <v>1930</v>
      </c>
      <c r="G453" s="66"/>
      <c r="H453" s="36" t="s">
        <v>408</v>
      </c>
      <c r="I453" s="10">
        <v>31</v>
      </c>
    </row>
    <row r="454" spans="1:9" s="10" customFormat="1" ht="15.95" customHeight="1">
      <c r="A454" s="9">
        <v>32</v>
      </c>
      <c r="B454" s="49" t="s">
        <v>3429</v>
      </c>
      <c r="C454" s="82" t="s">
        <v>177</v>
      </c>
      <c r="D454" s="83" t="s">
        <v>69</v>
      </c>
      <c r="E454" s="41" t="s">
        <v>2120</v>
      </c>
      <c r="F454" s="66" t="s">
        <v>1930</v>
      </c>
      <c r="G454" s="66"/>
      <c r="H454" s="36" t="s">
        <v>408</v>
      </c>
      <c r="I454" s="10">
        <v>32</v>
      </c>
    </row>
    <row r="455" spans="1:9" s="10" customFormat="1" ht="15.95" customHeight="1">
      <c r="A455" s="9">
        <v>33</v>
      </c>
      <c r="B455" s="49" t="s">
        <v>3430</v>
      </c>
      <c r="C455" s="82" t="s">
        <v>3431</v>
      </c>
      <c r="D455" s="83" t="s">
        <v>336</v>
      </c>
      <c r="E455" s="41" t="s">
        <v>2120</v>
      </c>
      <c r="F455" s="66" t="s">
        <v>1930</v>
      </c>
      <c r="G455" s="66"/>
      <c r="H455" s="36" t="s">
        <v>408</v>
      </c>
      <c r="I455" s="10">
        <v>33</v>
      </c>
    </row>
    <row r="456" spans="1:9" s="10" customFormat="1" ht="15.95" customHeight="1">
      <c r="A456" s="9">
        <v>34</v>
      </c>
      <c r="B456" s="49" t="s">
        <v>3893</v>
      </c>
      <c r="C456" s="82" t="s">
        <v>434</v>
      </c>
      <c r="D456" s="83" t="s">
        <v>1950</v>
      </c>
      <c r="E456" s="41" t="s">
        <v>3896</v>
      </c>
      <c r="F456" s="66" t="s">
        <v>1272</v>
      </c>
      <c r="G456" s="66"/>
      <c r="H456" s="36" t="s">
        <v>1824</v>
      </c>
      <c r="I456" s="10">
        <v>34</v>
      </c>
    </row>
    <row r="457" spans="1:9" s="10" customFormat="1" ht="15.95" customHeight="1">
      <c r="A457" s="9">
        <v>35</v>
      </c>
      <c r="B457" s="49" t="s">
        <v>3894</v>
      </c>
      <c r="C457" s="82" t="s">
        <v>3895</v>
      </c>
      <c r="D457" s="83" t="s">
        <v>69</v>
      </c>
      <c r="E457" s="41" t="s">
        <v>3896</v>
      </c>
      <c r="F457" s="66" t="s">
        <v>1272</v>
      </c>
      <c r="G457" s="66"/>
      <c r="H457" s="36" t="s">
        <v>1824</v>
      </c>
      <c r="I457" s="10">
        <v>35</v>
      </c>
    </row>
    <row r="458" spans="1:9" s="10" customFormat="1" ht="15.95" customHeight="1">
      <c r="A458" s="9">
        <v>36</v>
      </c>
      <c r="B458" s="49" t="s">
        <v>3897</v>
      </c>
      <c r="C458" s="82" t="s">
        <v>2103</v>
      </c>
      <c r="D458" s="83" t="s">
        <v>43</v>
      </c>
      <c r="E458" s="41" t="s">
        <v>3903</v>
      </c>
      <c r="F458" s="66" t="s">
        <v>1272</v>
      </c>
      <c r="G458" s="66"/>
      <c r="H458" s="36" t="s">
        <v>3904</v>
      </c>
      <c r="I458" s="10">
        <v>36</v>
      </c>
    </row>
    <row r="459" spans="1:9" s="10" customFormat="1" ht="15.95" customHeight="1">
      <c r="A459" s="9">
        <v>37</v>
      </c>
      <c r="B459" s="49" t="s">
        <v>3898</v>
      </c>
      <c r="C459" s="82" t="s">
        <v>3899</v>
      </c>
      <c r="D459" s="83" t="s">
        <v>169</v>
      </c>
      <c r="E459" s="41" t="s">
        <v>3903</v>
      </c>
      <c r="F459" s="66" t="s">
        <v>1272</v>
      </c>
      <c r="G459" s="66"/>
      <c r="H459" s="36" t="s">
        <v>3904</v>
      </c>
      <c r="I459" s="10">
        <v>37</v>
      </c>
    </row>
    <row r="460" spans="1:9" s="10" customFormat="1" ht="15.95" customHeight="1">
      <c r="A460" s="9">
        <v>38</v>
      </c>
      <c r="B460" s="49" t="s">
        <v>3900</v>
      </c>
      <c r="C460" s="82" t="s">
        <v>1898</v>
      </c>
      <c r="D460" s="83" t="s">
        <v>170</v>
      </c>
      <c r="E460" s="41" t="s">
        <v>3903</v>
      </c>
      <c r="F460" s="66" t="s">
        <v>1272</v>
      </c>
      <c r="G460" s="66"/>
      <c r="H460" s="36" t="s">
        <v>3904</v>
      </c>
      <c r="I460" s="10">
        <v>38</v>
      </c>
    </row>
    <row r="461" spans="1:9" s="10" customFormat="1" ht="15.95" customHeight="1">
      <c r="A461" s="9">
        <v>39</v>
      </c>
      <c r="B461" s="49" t="s">
        <v>3901</v>
      </c>
      <c r="C461" s="82" t="s">
        <v>3902</v>
      </c>
      <c r="D461" s="83" t="s">
        <v>104</v>
      </c>
      <c r="E461" s="41" t="s">
        <v>3903</v>
      </c>
      <c r="F461" s="66" t="s">
        <v>1272</v>
      </c>
      <c r="G461" s="66"/>
      <c r="H461" s="36" t="s">
        <v>3904</v>
      </c>
      <c r="I461" s="10">
        <v>39</v>
      </c>
    </row>
    <row r="462" spans="1:9" s="10" customFormat="1" ht="15.95" customHeight="1">
      <c r="A462" s="9">
        <v>40</v>
      </c>
      <c r="B462" s="49" t="s">
        <v>3170</v>
      </c>
      <c r="C462" s="82" t="s">
        <v>3171</v>
      </c>
      <c r="D462" s="83" t="s">
        <v>70</v>
      </c>
      <c r="E462" s="41" t="s">
        <v>3172</v>
      </c>
      <c r="F462" s="66" t="s">
        <v>3173</v>
      </c>
      <c r="G462" s="66"/>
      <c r="H462" s="36" t="s">
        <v>1771</v>
      </c>
      <c r="I462" s="10">
        <v>40</v>
      </c>
    </row>
    <row r="463" spans="1:9" s="10" customFormat="1" ht="15.95" customHeight="1">
      <c r="A463" s="9">
        <v>41</v>
      </c>
      <c r="B463" s="49" t="s">
        <v>4256</v>
      </c>
      <c r="C463" s="231" t="s">
        <v>953</v>
      </c>
      <c r="D463" s="232" t="s">
        <v>11</v>
      </c>
      <c r="E463" s="41" t="s">
        <v>4274</v>
      </c>
      <c r="F463" s="66" t="s">
        <v>1272</v>
      </c>
      <c r="G463" s="66"/>
      <c r="H463" s="36" t="s">
        <v>408</v>
      </c>
      <c r="I463" s="10">
        <v>1</v>
      </c>
    </row>
    <row r="464" spans="1:9" s="10" customFormat="1" ht="15.95" customHeight="1">
      <c r="A464" s="9">
        <v>42</v>
      </c>
      <c r="B464" s="49" t="s">
        <v>4257</v>
      </c>
      <c r="C464" s="231" t="s">
        <v>180</v>
      </c>
      <c r="D464" s="232" t="s">
        <v>34</v>
      </c>
      <c r="E464" s="41" t="s">
        <v>4274</v>
      </c>
      <c r="F464" s="66" t="s">
        <v>1272</v>
      </c>
      <c r="G464" s="66"/>
      <c r="H464" s="36" t="s">
        <v>408</v>
      </c>
      <c r="I464" s="10">
        <v>2</v>
      </c>
    </row>
    <row r="465" spans="1:9" s="10" customFormat="1" ht="15.95" customHeight="1">
      <c r="A465" s="9">
        <v>43</v>
      </c>
      <c r="B465" s="49" t="s">
        <v>4258</v>
      </c>
      <c r="C465" s="231" t="s">
        <v>55</v>
      </c>
      <c r="D465" s="232" t="s">
        <v>43</v>
      </c>
      <c r="E465" s="41" t="s">
        <v>4274</v>
      </c>
      <c r="F465" s="66" t="s">
        <v>1272</v>
      </c>
      <c r="G465" s="66"/>
      <c r="H465" s="36" t="s">
        <v>408</v>
      </c>
      <c r="I465" s="10">
        <v>3</v>
      </c>
    </row>
    <row r="466" spans="1:9" s="10" customFormat="1" ht="15.95" customHeight="1">
      <c r="A466" s="9">
        <v>44</v>
      </c>
      <c r="B466" s="49" t="s">
        <v>4259</v>
      </c>
      <c r="C466" s="231" t="s">
        <v>110</v>
      </c>
      <c r="D466" s="232" t="s">
        <v>153</v>
      </c>
      <c r="E466" s="41" t="s">
        <v>4274</v>
      </c>
      <c r="F466" s="66" t="s">
        <v>3800</v>
      </c>
      <c r="G466" s="66"/>
      <c r="H466" s="36" t="s">
        <v>408</v>
      </c>
      <c r="I466" s="10">
        <v>4</v>
      </c>
    </row>
    <row r="467" spans="1:9" s="10" customFormat="1" ht="15.95" customHeight="1">
      <c r="A467" s="9">
        <v>45</v>
      </c>
      <c r="B467" s="49" t="s">
        <v>4260</v>
      </c>
      <c r="C467" s="231" t="s">
        <v>91</v>
      </c>
      <c r="D467" s="232" t="s">
        <v>57</v>
      </c>
      <c r="E467" s="41" t="s">
        <v>4274</v>
      </c>
      <c r="F467" s="66" t="s">
        <v>1272</v>
      </c>
      <c r="G467" s="66"/>
      <c r="H467" s="36" t="s">
        <v>408</v>
      </c>
      <c r="I467" s="10">
        <v>5</v>
      </c>
    </row>
    <row r="468" spans="1:9" s="10" customFormat="1" ht="15.95" customHeight="1">
      <c r="A468" s="9">
        <v>46</v>
      </c>
      <c r="B468" s="49" t="s">
        <v>4261</v>
      </c>
      <c r="C468" s="231" t="s">
        <v>3134</v>
      </c>
      <c r="D468" s="232" t="s">
        <v>137</v>
      </c>
      <c r="E468" s="41" t="s">
        <v>4274</v>
      </c>
      <c r="F468" s="66" t="s">
        <v>1272</v>
      </c>
      <c r="G468" s="66"/>
      <c r="H468" s="36" t="s">
        <v>408</v>
      </c>
      <c r="I468" s="10">
        <v>6</v>
      </c>
    </row>
    <row r="469" spans="1:9" s="10" customFormat="1" ht="15.95" customHeight="1">
      <c r="A469" s="9">
        <v>47</v>
      </c>
      <c r="B469" s="49" t="s">
        <v>4262</v>
      </c>
      <c r="C469" s="231" t="s">
        <v>4263</v>
      </c>
      <c r="D469" s="232" t="s">
        <v>137</v>
      </c>
      <c r="E469" s="41" t="s">
        <v>4274</v>
      </c>
      <c r="F469" s="66" t="s">
        <v>1272</v>
      </c>
      <c r="G469" s="66"/>
      <c r="H469" s="36" t="s">
        <v>408</v>
      </c>
      <c r="I469" s="10">
        <v>7</v>
      </c>
    </row>
    <row r="470" spans="1:9" s="10" customFormat="1" ht="15.95" customHeight="1">
      <c r="A470" s="9">
        <v>48</v>
      </c>
      <c r="B470" s="49" t="s">
        <v>4264</v>
      </c>
      <c r="C470" s="231" t="s">
        <v>2439</v>
      </c>
      <c r="D470" s="232" t="s">
        <v>107</v>
      </c>
      <c r="E470" s="41" t="s">
        <v>4274</v>
      </c>
      <c r="F470" s="66" t="s">
        <v>1272</v>
      </c>
      <c r="G470" s="66"/>
      <c r="H470" s="36" t="s">
        <v>408</v>
      </c>
      <c r="I470" s="10">
        <v>8</v>
      </c>
    </row>
    <row r="471" spans="1:9" s="10" customFormat="1" ht="15.95" customHeight="1">
      <c r="A471" s="9">
        <v>49</v>
      </c>
      <c r="B471" s="49" t="s">
        <v>4265</v>
      </c>
      <c r="C471" s="231" t="s">
        <v>4266</v>
      </c>
      <c r="D471" s="232" t="s">
        <v>48</v>
      </c>
      <c r="E471" s="41" t="s">
        <v>4274</v>
      </c>
      <c r="F471" s="66" t="s">
        <v>1272</v>
      </c>
      <c r="G471" s="573" t="s">
        <v>5220</v>
      </c>
      <c r="H471" s="36" t="s">
        <v>408</v>
      </c>
      <c r="I471" s="10">
        <v>9</v>
      </c>
    </row>
    <row r="472" spans="1:9" s="10" customFormat="1" ht="15.95" customHeight="1">
      <c r="A472" s="9">
        <v>50</v>
      </c>
      <c r="B472" s="49" t="s">
        <v>4267</v>
      </c>
      <c r="C472" s="231" t="s">
        <v>4268</v>
      </c>
      <c r="D472" s="232" t="s">
        <v>2530</v>
      </c>
      <c r="E472" s="41" t="s">
        <v>4274</v>
      </c>
      <c r="F472" s="66" t="s">
        <v>3800</v>
      </c>
      <c r="G472" s="66"/>
      <c r="H472" s="36" t="s">
        <v>408</v>
      </c>
      <c r="I472" s="10">
        <v>10</v>
      </c>
    </row>
    <row r="473" spans="1:9" s="10" customFormat="1" ht="15.95" customHeight="1">
      <c r="A473" s="9">
        <v>51</v>
      </c>
      <c r="B473" s="49" t="s">
        <v>4269</v>
      </c>
      <c r="C473" s="231" t="s">
        <v>4270</v>
      </c>
      <c r="D473" s="232" t="s">
        <v>104</v>
      </c>
      <c r="E473" s="41" t="s">
        <v>4274</v>
      </c>
      <c r="F473" s="66" t="s">
        <v>1272</v>
      </c>
      <c r="G473" s="66"/>
      <c r="H473" s="36" t="s">
        <v>408</v>
      </c>
      <c r="I473" s="10">
        <v>11</v>
      </c>
    </row>
    <row r="474" spans="1:9" s="10" customFormat="1" ht="15.95" customHeight="1">
      <c r="A474" s="9">
        <v>52</v>
      </c>
      <c r="B474" s="500" t="s">
        <v>4271</v>
      </c>
      <c r="C474" s="231" t="s">
        <v>180</v>
      </c>
      <c r="D474" s="232" t="s">
        <v>138</v>
      </c>
      <c r="E474" s="41" t="s">
        <v>4274</v>
      </c>
      <c r="F474" s="66" t="s">
        <v>1272</v>
      </c>
      <c r="G474" s="573" t="s">
        <v>5216</v>
      </c>
      <c r="H474" s="36" t="s">
        <v>408</v>
      </c>
      <c r="I474" s="10">
        <v>12</v>
      </c>
    </row>
    <row r="475" spans="1:9" s="10" customFormat="1" ht="15.95" customHeight="1">
      <c r="A475" s="9">
        <v>53</v>
      </c>
      <c r="B475" s="49" t="s">
        <v>4272</v>
      </c>
      <c r="C475" s="231" t="s">
        <v>4273</v>
      </c>
      <c r="D475" s="232" t="s">
        <v>1881</v>
      </c>
      <c r="E475" s="41" t="s">
        <v>4274</v>
      </c>
      <c r="F475" s="66" t="s">
        <v>3800</v>
      </c>
      <c r="G475" s="66"/>
      <c r="H475" s="36" t="s">
        <v>408</v>
      </c>
      <c r="I475" s="10">
        <v>13</v>
      </c>
    </row>
    <row r="476" spans="1:9" s="10" customFormat="1" ht="15.95" customHeight="1">
      <c r="A476" s="9">
        <v>54</v>
      </c>
      <c r="B476" s="49" t="s">
        <v>4223</v>
      </c>
      <c r="C476" s="231" t="s">
        <v>4224</v>
      </c>
      <c r="D476" s="232" t="s">
        <v>11</v>
      </c>
      <c r="E476" s="41" t="s">
        <v>4241</v>
      </c>
      <c r="F476" s="66" t="s">
        <v>1272</v>
      </c>
      <c r="G476" s="66"/>
      <c r="H476" s="36" t="s">
        <v>408</v>
      </c>
      <c r="I476" s="10">
        <v>1</v>
      </c>
    </row>
    <row r="477" spans="1:9" s="10" customFormat="1" ht="15.95" customHeight="1">
      <c r="A477" s="9">
        <v>55</v>
      </c>
      <c r="B477" s="49" t="s">
        <v>4225</v>
      </c>
      <c r="C477" s="231" t="s">
        <v>4226</v>
      </c>
      <c r="D477" s="232" t="s">
        <v>70</v>
      </c>
      <c r="E477" s="41" t="s">
        <v>4241</v>
      </c>
      <c r="F477" s="66" t="s">
        <v>1272</v>
      </c>
      <c r="G477" s="66"/>
      <c r="H477" s="36" t="s">
        <v>408</v>
      </c>
      <c r="I477" s="10">
        <v>2</v>
      </c>
    </row>
    <row r="478" spans="1:9" s="10" customFormat="1" ht="15.95" customHeight="1">
      <c r="A478" s="9">
        <v>56</v>
      </c>
      <c r="B478" s="49" t="s">
        <v>4227</v>
      </c>
      <c r="C478" s="231" t="s">
        <v>4228</v>
      </c>
      <c r="D478" s="232" t="s">
        <v>4229</v>
      </c>
      <c r="E478" s="41" t="s">
        <v>4241</v>
      </c>
      <c r="F478" s="66" t="s">
        <v>1272</v>
      </c>
      <c r="G478" s="66"/>
      <c r="H478" s="36" t="s">
        <v>408</v>
      </c>
      <c r="I478" s="10">
        <v>3</v>
      </c>
    </row>
    <row r="479" spans="1:9" s="10" customFormat="1" ht="15.95" customHeight="1">
      <c r="A479" s="9">
        <v>57</v>
      </c>
      <c r="B479" s="49" t="s">
        <v>4230</v>
      </c>
      <c r="C479" s="231" t="s">
        <v>4231</v>
      </c>
      <c r="D479" s="232" t="s">
        <v>10</v>
      </c>
      <c r="E479" s="41" t="s">
        <v>4241</v>
      </c>
      <c r="F479" s="66" t="s">
        <v>1272</v>
      </c>
      <c r="G479" s="66"/>
      <c r="H479" s="36" t="s">
        <v>408</v>
      </c>
      <c r="I479" s="10">
        <v>4</v>
      </c>
    </row>
    <row r="480" spans="1:9" s="10" customFormat="1" ht="15.95" customHeight="1">
      <c r="A480" s="9">
        <v>58</v>
      </c>
      <c r="B480" s="49" t="s">
        <v>4232</v>
      </c>
      <c r="C480" s="231" t="s">
        <v>4233</v>
      </c>
      <c r="D480" s="232" t="s">
        <v>131</v>
      </c>
      <c r="E480" s="41" t="s">
        <v>4241</v>
      </c>
      <c r="F480" s="66" t="s">
        <v>1272</v>
      </c>
      <c r="G480" s="66"/>
      <c r="H480" s="36" t="s">
        <v>408</v>
      </c>
      <c r="I480" s="10">
        <v>5</v>
      </c>
    </row>
    <row r="481" spans="1:9" s="10" customFormat="1" ht="15.95" customHeight="1">
      <c r="A481" s="9">
        <v>59</v>
      </c>
      <c r="B481" s="49" t="s">
        <v>4234</v>
      </c>
      <c r="C481" s="231" t="s">
        <v>4235</v>
      </c>
      <c r="D481" s="232" t="s">
        <v>48</v>
      </c>
      <c r="E481" s="41" t="s">
        <v>4241</v>
      </c>
      <c r="F481" s="66" t="s">
        <v>1272</v>
      </c>
      <c r="G481" s="66"/>
      <c r="H481" s="36" t="s">
        <v>408</v>
      </c>
      <c r="I481" s="10">
        <v>6</v>
      </c>
    </row>
    <row r="482" spans="1:9" s="10" customFormat="1" ht="15.95" customHeight="1">
      <c r="A482" s="9">
        <v>60</v>
      </c>
      <c r="B482" s="67" t="s">
        <v>4236</v>
      </c>
      <c r="C482" s="236" t="s">
        <v>953</v>
      </c>
      <c r="D482" s="237" t="s">
        <v>84</v>
      </c>
      <c r="E482" s="41" t="s">
        <v>4241</v>
      </c>
      <c r="F482" s="66" t="s">
        <v>3909</v>
      </c>
      <c r="G482" s="522" t="s">
        <v>4522</v>
      </c>
      <c r="H482" s="36" t="s">
        <v>408</v>
      </c>
      <c r="I482" s="10">
        <v>7</v>
      </c>
    </row>
    <row r="483" spans="1:9" s="10" customFormat="1" ht="15.95" customHeight="1">
      <c r="A483" s="9">
        <v>61</v>
      </c>
      <c r="B483" s="49" t="s">
        <v>4237</v>
      </c>
      <c r="C483" s="231" t="s">
        <v>4238</v>
      </c>
      <c r="D483" s="232" t="s">
        <v>50</v>
      </c>
      <c r="E483" s="41" t="s">
        <v>4241</v>
      </c>
      <c r="F483" s="66" t="s">
        <v>1272</v>
      </c>
      <c r="G483" s="66"/>
      <c r="H483" s="36" t="s">
        <v>408</v>
      </c>
      <c r="I483" s="10">
        <v>8</v>
      </c>
    </row>
    <row r="484" spans="1:9" s="10" customFormat="1" ht="15.95" customHeight="1">
      <c r="A484" s="9">
        <v>62</v>
      </c>
      <c r="B484" s="86" t="s">
        <v>4239</v>
      </c>
      <c r="C484" s="231" t="s">
        <v>4240</v>
      </c>
      <c r="D484" s="232" t="s">
        <v>136</v>
      </c>
      <c r="E484" s="41" t="s">
        <v>4241</v>
      </c>
      <c r="F484" s="66" t="s">
        <v>1272</v>
      </c>
      <c r="G484" s="66"/>
      <c r="H484" s="36" t="s">
        <v>408</v>
      </c>
      <c r="I484" s="10">
        <v>9</v>
      </c>
    </row>
    <row r="485" spans="1:9" s="10" customFormat="1" ht="21.95" customHeight="1">
      <c r="A485" s="699" t="s">
        <v>28</v>
      </c>
      <c r="B485" s="700"/>
      <c r="C485" s="700"/>
      <c r="D485" s="182">
        <f>SUM(D290,D422)</f>
        <v>193</v>
      </c>
      <c r="E485" s="496" t="s">
        <v>231</v>
      </c>
      <c r="F485" s="701"/>
      <c r="G485" s="702"/>
    </row>
    <row r="486" spans="1:9" ht="21.95" customHeight="1">
      <c r="A486" s="493"/>
      <c r="B486" s="33"/>
      <c r="C486" s="34"/>
      <c r="D486" s="177">
        <f>D485-1</f>
        <v>192</v>
      </c>
      <c r="E486" s="87" t="s">
        <v>85</v>
      </c>
      <c r="F486" s="88"/>
      <c r="G486" s="51"/>
    </row>
    <row r="487" spans="1:9" ht="7.5" customHeight="1">
      <c r="A487" s="493"/>
      <c r="B487" s="33"/>
      <c r="C487" s="34"/>
      <c r="D487" s="177"/>
      <c r="E487" s="93"/>
      <c r="F487" s="96"/>
      <c r="G487" s="51"/>
    </row>
    <row r="488" spans="1:9" s="15" customFormat="1" ht="54.95" customHeight="1">
      <c r="A488" s="704" t="s">
        <v>2593</v>
      </c>
      <c r="B488" s="691"/>
      <c r="C488" s="705"/>
      <c r="D488" s="705"/>
      <c r="E488" s="705"/>
      <c r="F488" s="705"/>
      <c r="G488" s="705"/>
    </row>
    <row r="489" spans="1:9" s="10" customFormat="1" ht="24.95" customHeight="1">
      <c r="A489" s="731" t="s">
        <v>867</v>
      </c>
      <c r="B489" s="731"/>
      <c r="C489" s="731"/>
      <c r="D489" s="731"/>
      <c r="E489" s="731"/>
      <c r="F489" s="731"/>
      <c r="G489" s="731"/>
    </row>
    <row r="490" spans="1:9" s="10" customFormat="1" ht="35.1" customHeight="1">
      <c r="A490" s="732" t="s">
        <v>2732</v>
      </c>
      <c r="B490" s="732"/>
      <c r="C490" s="732"/>
      <c r="D490" s="732"/>
      <c r="E490" s="732"/>
      <c r="F490" s="732"/>
      <c r="G490" s="732"/>
    </row>
    <row r="491" spans="1:9" ht="15" customHeight="1">
      <c r="A491" s="6"/>
      <c r="B491" s="6"/>
      <c r="C491" s="6"/>
      <c r="D491" s="6"/>
      <c r="E491" s="6"/>
      <c r="F491" s="179"/>
      <c r="G491" s="202" t="s">
        <v>2878</v>
      </c>
      <c r="H491" s="196" t="s">
        <v>2147</v>
      </c>
    </row>
    <row r="492" spans="1:9" s="8" customFormat="1" ht="30" customHeight="1">
      <c r="A492" s="195" t="s">
        <v>20</v>
      </c>
      <c r="B492" s="452" t="s">
        <v>5</v>
      </c>
      <c r="C492" s="694" t="s">
        <v>23</v>
      </c>
      <c r="D492" s="695"/>
      <c r="E492" s="195" t="s">
        <v>24</v>
      </c>
      <c r="F492" s="195" t="s">
        <v>25</v>
      </c>
      <c r="G492" s="195" t="s">
        <v>26</v>
      </c>
    </row>
    <row r="493" spans="1:9" s="8" customFormat="1" ht="24.95" customHeight="1">
      <c r="A493" s="195"/>
      <c r="B493" s="694" t="s">
        <v>2</v>
      </c>
      <c r="C493" s="728"/>
      <c r="D493" s="453">
        <f>A497</f>
        <v>4</v>
      </c>
      <c r="E493" s="42"/>
      <c r="F493" s="42"/>
      <c r="G493" s="196"/>
      <c r="H493" s="195"/>
    </row>
    <row r="494" spans="1:9" s="10" customFormat="1" ht="24.95" customHeight="1">
      <c r="A494" s="9">
        <v>1</v>
      </c>
      <c r="B494" s="49" t="s">
        <v>2594</v>
      </c>
      <c r="C494" s="231" t="s">
        <v>2595</v>
      </c>
      <c r="D494" s="232" t="s">
        <v>11</v>
      </c>
      <c r="E494" s="41" t="s">
        <v>2602</v>
      </c>
      <c r="F494" s="66" t="s">
        <v>1868</v>
      </c>
      <c r="G494" s="66" t="s">
        <v>1809</v>
      </c>
      <c r="H494" s="36" t="s">
        <v>1771</v>
      </c>
    </row>
    <row r="495" spans="1:9" s="10" customFormat="1" ht="24.95" customHeight="1">
      <c r="A495" s="9">
        <v>2</v>
      </c>
      <c r="B495" s="49" t="s">
        <v>2596</v>
      </c>
      <c r="C495" s="231" t="s">
        <v>2597</v>
      </c>
      <c r="D495" s="232" t="s">
        <v>1950</v>
      </c>
      <c r="E495" s="41" t="s">
        <v>2602</v>
      </c>
      <c r="F495" s="66" t="s">
        <v>1677</v>
      </c>
      <c r="G495" s="92" t="s">
        <v>1</v>
      </c>
      <c r="H495" s="36" t="s">
        <v>1771</v>
      </c>
    </row>
    <row r="496" spans="1:9" s="10" customFormat="1" ht="24.95" customHeight="1">
      <c r="A496" s="9">
        <v>3</v>
      </c>
      <c r="B496" s="49" t="s">
        <v>2598</v>
      </c>
      <c r="C496" s="231" t="s">
        <v>242</v>
      </c>
      <c r="D496" s="232" t="s">
        <v>2599</v>
      </c>
      <c r="E496" s="41" t="s">
        <v>2602</v>
      </c>
      <c r="F496" s="66" t="s">
        <v>1677</v>
      </c>
      <c r="G496" s="92" t="s">
        <v>1</v>
      </c>
      <c r="H496" s="36" t="s">
        <v>1771</v>
      </c>
    </row>
    <row r="497" spans="1:8" s="10" customFormat="1" ht="24.95" customHeight="1">
      <c r="A497" s="9">
        <v>4</v>
      </c>
      <c r="B497" s="49" t="s">
        <v>2600</v>
      </c>
      <c r="C497" s="231" t="s">
        <v>2601</v>
      </c>
      <c r="D497" s="232" t="s">
        <v>99</v>
      </c>
      <c r="E497" s="41" t="s">
        <v>2602</v>
      </c>
      <c r="F497" s="66" t="s">
        <v>2603</v>
      </c>
      <c r="G497" s="92" t="s">
        <v>1</v>
      </c>
      <c r="H497" s="36" t="s">
        <v>1771</v>
      </c>
    </row>
    <row r="498" spans="1:8" s="8" customFormat="1" ht="24.95" customHeight="1">
      <c r="A498" s="9"/>
      <c r="B498" s="694" t="s">
        <v>3</v>
      </c>
      <c r="C498" s="728"/>
      <c r="D498" s="453">
        <f>A502</f>
        <v>4</v>
      </c>
      <c r="E498" s="42"/>
      <c r="F498" s="42"/>
      <c r="G498" s="196"/>
      <c r="H498" s="195"/>
    </row>
    <row r="499" spans="1:8" s="10" customFormat="1" ht="24.95" customHeight="1">
      <c r="A499" s="9">
        <v>1</v>
      </c>
      <c r="B499" s="49" t="s">
        <v>2613</v>
      </c>
      <c r="C499" s="231" t="s">
        <v>381</v>
      </c>
      <c r="D499" s="232" t="s">
        <v>132</v>
      </c>
      <c r="E499" s="41" t="s">
        <v>2616</v>
      </c>
      <c r="F499" s="66" t="s">
        <v>1272</v>
      </c>
      <c r="G499" s="92"/>
      <c r="H499" s="36" t="s">
        <v>863</v>
      </c>
    </row>
    <row r="500" spans="1:8" s="10" customFormat="1" ht="24.95" customHeight="1">
      <c r="A500" s="9">
        <v>2</v>
      </c>
      <c r="B500" s="49" t="s">
        <v>2614</v>
      </c>
      <c r="C500" s="231" t="s">
        <v>2615</v>
      </c>
      <c r="D500" s="232" t="s">
        <v>79</v>
      </c>
      <c r="E500" s="41" t="s">
        <v>2616</v>
      </c>
      <c r="F500" s="66" t="s">
        <v>1272</v>
      </c>
      <c r="G500" s="92"/>
      <c r="H500" s="36" t="s">
        <v>863</v>
      </c>
    </row>
    <row r="501" spans="1:8" s="10" customFormat="1" ht="24.95" customHeight="1">
      <c r="A501" s="9">
        <v>3</v>
      </c>
      <c r="B501" s="49" t="s">
        <v>2604</v>
      </c>
      <c r="C501" s="231" t="s">
        <v>185</v>
      </c>
      <c r="D501" s="232" t="s">
        <v>11</v>
      </c>
      <c r="E501" s="41" t="s">
        <v>2606</v>
      </c>
      <c r="F501" s="66" t="s">
        <v>1272</v>
      </c>
      <c r="G501" s="66"/>
      <c r="H501" s="36" t="s">
        <v>1824</v>
      </c>
    </row>
    <row r="502" spans="1:8" s="10" customFormat="1" ht="24.95" customHeight="1">
      <c r="A502" s="9">
        <v>4</v>
      </c>
      <c r="B502" s="49" t="s">
        <v>2605</v>
      </c>
      <c r="C502" s="231" t="s">
        <v>162</v>
      </c>
      <c r="D502" s="232" t="s">
        <v>101</v>
      </c>
      <c r="E502" s="41" t="s">
        <v>2606</v>
      </c>
      <c r="F502" s="66" t="s">
        <v>1272</v>
      </c>
      <c r="G502" s="66"/>
      <c r="H502" s="36" t="s">
        <v>1824</v>
      </c>
    </row>
    <row r="503" spans="1:8" s="10" customFormat="1" ht="24.95" customHeight="1">
      <c r="A503" s="699" t="s">
        <v>28</v>
      </c>
      <c r="B503" s="700"/>
      <c r="C503" s="700"/>
      <c r="D503" s="182">
        <f>SUM(D493,D498)</f>
        <v>8</v>
      </c>
      <c r="E503" s="455" t="s">
        <v>231</v>
      </c>
      <c r="F503" s="701"/>
      <c r="G503" s="702"/>
    </row>
    <row r="504" spans="1:8" ht="24.95" customHeight="1">
      <c r="A504" s="454"/>
      <c r="B504" s="33"/>
      <c r="C504" s="34"/>
      <c r="D504" s="177"/>
      <c r="E504" s="87" t="s">
        <v>85</v>
      </c>
      <c r="F504" s="88"/>
      <c r="G504" s="51"/>
    </row>
    <row r="505" spans="1:8" ht="20.100000000000001" customHeight="1">
      <c r="A505" s="454"/>
      <c r="B505" s="33"/>
      <c r="C505" s="34"/>
      <c r="D505" s="177"/>
      <c r="E505" s="93"/>
      <c r="F505" s="96"/>
      <c r="G505" s="51"/>
    </row>
    <row r="506" spans="1:8" ht="20.100000000000001" customHeight="1">
      <c r="A506" s="454"/>
      <c r="B506" s="33"/>
      <c r="C506" s="34"/>
      <c r="D506" s="177"/>
      <c r="E506" s="93"/>
      <c r="F506" s="96"/>
      <c r="G506" s="51"/>
    </row>
    <row r="507" spans="1:8" ht="20.100000000000001" customHeight="1">
      <c r="A507" s="454"/>
      <c r="B507" s="33"/>
      <c r="C507" s="34"/>
      <c r="D507" s="177"/>
      <c r="E507" s="93"/>
      <c r="F507" s="96"/>
      <c r="G507" s="51"/>
    </row>
    <row r="508" spans="1:8" ht="20.100000000000001" customHeight="1">
      <c r="A508" s="454"/>
      <c r="B508" s="33"/>
      <c r="C508" s="34"/>
      <c r="D508" s="177"/>
      <c r="E508" s="93"/>
      <c r="F508" s="96"/>
      <c r="G508" s="51"/>
    </row>
    <row r="509" spans="1:8" ht="20.100000000000001" customHeight="1">
      <c r="A509" s="454"/>
      <c r="B509" s="33"/>
      <c r="C509" s="34"/>
      <c r="D509" s="177"/>
      <c r="E509" s="93"/>
      <c r="F509" s="96"/>
      <c r="G509" s="51"/>
    </row>
    <row r="510" spans="1:8" ht="20.100000000000001" customHeight="1">
      <c r="A510" s="454"/>
      <c r="B510" s="33"/>
      <c r="C510" s="34"/>
      <c r="D510" s="177"/>
      <c r="E510" s="93"/>
      <c r="F510" s="96"/>
      <c r="G510" s="51"/>
    </row>
    <row r="511" spans="1:8" ht="20.100000000000001" customHeight="1">
      <c r="A511" s="454"/>
      <c r="B511" s="33"/>
      <c r="C511" s="34"/>
      <c r="D511" s="177"/>
      <c r="E511" s="93"/>
      <c r="F511" s="96"/>
      <c r="G511" s="51"/>
    </row>
    <row r="512" spans="1:8" ht="20.100000000000001" customHeight="1">
      <c r="A512" s="454"/>
      <c r="B512" s="33"/>
      <c r="C512" s="34"/>
      <c r="D512" s="177"/>
      <c r="E512" s="93"/>
      <c r="F512" s="96"/>
      <c r="G512" s="51"/>
    </row>
    <row r="513" spans="1:8" ht="20.100000000000001" customHeight="1">
      <c r="A513" s="454"/>
      <c r="B513" s="33"/>
      <c r="C513" s="34"/>
      <c r="D513" s="177"/>
      <c r="E513" s="93"/>
      <c r="F513" s="96"/>
      <c r="G513" s="51"/>
    </row>
    <row r="514" spans="1:8" ht="20.100000000000001" customHeight="1">
      <c r="A514" s="454"/>
      <c r="B514" s="33"/>
      <c r="C514" s="34"/>
      <c r="D514" s="177"/>
      <c r="E514" s="93"/>
      <c r="F514" s="96"/>
      <c r="G514" s="51"/>
    </row>
    <row r="515" spans="1:8" ht="20.100000000000001" customHeight="1">
      <c r="A515" s="454"/>
      <c r="B515" s="33"/>
      <c r="C515" s="34"/>
      <c r="D515" s="177"/>
      <c r="E515" s="93"/>
      <c r="F515" s="96"/>
      <c r="G515" s="51"/>
    </row>
    <row r="516" spans="1:8" ht="20.100000000000001" customHeight="1">
      <c r="A516" s="454"/>
      <c r="B516" s="33"/>
      <c r="C516" s="34"/>
      <c r="D516" s="177"/>
      <c r="E516" s="93"/>
      <c r="F516" s="96"/>
      <c r="G516" s="51"/>
    </row>
    <row r="517" spans="1:8" ht="20.100000000000001" customHeight="1">
      <c r="A517" s="454"/>
      <c r="B517" s="33"/>
      <c r="C517" s="34"/>
      <c r="D517" s="177"/>
      <c r="E517" s="93"/>
      <c r="F517" s="96"/>
      <c r="G517" s="51"/>
    </row>
    <row r="518" spans="1:8" ht="20.100000000000001" customHeight="1">
      <c r="A518" s="454"/>
      <c r="B518" s="33"/>
      <c r="C518" s="34"/>
      <c r="D518" s="177"/>
      <c r="E518" s="93"/>
      <c r="F518" s="96"/>
      <c r="G518" s="51"/>
    </row>
    <row r="519" spans="1:8" ht="20.100000000000001" customHeight="1">
      <c r="A519" s="454"/>
      <c r="B519" s="33"/>
      <c r="C519" s="34"/>
      <c r="D519" s="177"/>
      <c r="E519" s="93"/>
      <c r="F519" s="96"/>
      <c r="G519" s="51"/>
    </row>
    <row r="520" spans="1:8" ht="20.100000000000001" customHeight="1">
      <c r="A520" s="456"/>
      <c r="B520" s="33"/>
      <c r="C520" s="34"/>
      <c r="D520" s="177"/>
      <c r="E520" s="93"/>
      <c r="F520" s="96"/>
      <c r="G520" s="51"/>
    </row>
    <row r="521" spans="1:8" ht="20.100000000000001" customHeight="1">
      <c r="A521" s="456"/>
      <c r="B521" s="33"/>
      <c r="C521" s="34"/>
      <c r="D521" s="177"/>
      <c r="E521" s="93"/>
      <c r="F521" s="96"/>
      <c r="G521" s="51"/>
    </row>
    <row r="522" spans="1:8" ht="20.100000000000001" customHeight="1">
      <c r="A522" s="456"/>
      <c r="B522" s="33"/>
      <c r="C522" s="34"/>
      <c r="D522" s="177"/>
      <c r="E522" s="93"/>
      <c r="F522" s="96"/>
      <c r="G522" s="51"/>
    </row>
    <row r="523" spans="1:8" s="15" customFormat="1" ht="54.95" customHeight="1">
      <c r="A523" s="704" t="s">
        <v>1743</v>
      </c>
      <c r="B523" s="691"/>
      <c r="C523" s="705"/>
      <c r="D523" s="705"/>
      <c r="E523" s="705"/>
      <c r="F523" s="705"/>
      <c r="G523" s="705"/>
    </row>
    <row r="524" spans="1:8" s="10" customFormat="1" ht="24.95" customHeight="1">
      <c r="A524" s="731" t="s">
        <v>867</v>
      </c>
      <c r="B524" s="731"/>
      <c r="C524" s="731"/>
      <c r="D524" s="731"/>
      <c r="E524" s="731"/>
      <c r="F524" s="731"/>
      <c r="G524" s="731"/>
    </row>
    <row r="525" spans="1:8" s="10" customFormat="1" ht="35.1" customHeight="1">
      <c r="A525" s="745" t="s">
        <v>2607</v>
      </c>
      <c r="B525" s="745"/>
      <c r="C525" s="745"/>
      <c r="D525" s="745"/>
      <c r="E525" s="745"/>
      <c r="F525" s="745"/>
      <c r="G525" s="745"/>
    </row>
    <row r="526" spans="1:8" ht="15" customHeight="1">
      <c r="A526" s="6"/>
      <c r="B526" s="6"/>
      <c r="C526" s="6"/>
      <c r="D526" s="6"/>
      <c r="E526" s="6"/>
      <c r="F526" s="179"/>
      <c r="G526" s="179" t="s">
        <v>2146</v>
      </c>
      <c r="H526" s="196" t="s">
        <v>2608</v>
      </c>
    </row>
    <row r="527" spans="1:8" s="8" customFormat="1" ht="30" customHeight="1">
      <c r="A527" s="195" t="s">
        <v>20</v>
      </c>
      <c r="B527" s="445" t="s">
        <v>5</v>
      </c>
      <c r="C527" s="694" t="s">
        <v>23</v>
      </c>
      <c r="D527" s="695"/>
      <c r="E527" s="195" t="s">
        <v>24</v>
      </c>
      <c r="F527" s="195" t="s">
        <v>25</v>
      </c>
      <c r="G527" s="195" t="s">
        <v>26</v>
      </c>
    </row>
    <row r="528" spans="1:8" s="8" customFormat="1" ht="30" customHeight="1">
      <c r="A528" s="195"/>
      <c r="B528" s="694" t="s">
        <v>2</v>
      </c>
      <c r="C528" s="728"/>
      <c r="D528" s="446">
        <f>A530</f>
        <v>2</v>
      </c>
      <c r="E528" s="42"/>
      <c r="F528" s="42"/>
      <c r="G528" s="196"/>
      <c r="H528" s="195"/>
    </row>
    <row r="529" spans="1:8" s="10" customFormat="1" ht="30" customHeight="1">
      <c r="A529" s="9">
        <v>1</v>
      </c>
      <c r="B529" s="86" t="s">
        <v>2512</v>
      </c>
      <c r="C529" s="229" t="s">
        <v>2513</v>
      </c>
      <c r="D529" s="230" t="s">
        <v>186</v>
      </c>
      <c r="E529" s="92" t="s">
        <v>2516</v>
      </c>
      <c r="F529" s="66" t="s">
        <v>2517</v>
      </c>
      <c r="G529" s="66" t="s">
        <v>1809</v>
      </c>
      <c r="H529" s="36" t="s">
        <v>1771</v>
      </c>
    </row>
    <row r="530" spans="1:8" s="10" customFormat="1" ht="30" customHeight="1">
      <c r="A530" s="9">
        <v>2</v>
      </c>
      <c r="B530" s="86" t="s">
        <v>2514</v>
      </c>
      <c r="C530" s="336" t="s">
        <v>2515</v>
      </c>
      <c r="D530" s="337" t="s">
        <v>63</v>
      </c>
      <c r="E530" s="92" t="s">
        <v>2516</v>
      </c>
      <c r="F530" s="66" t="s">
        <v>2518</v>
      </c>
      <c r="G530" s="92" t="s">
        <v>1</v>
      </c>
      <c r="H530" s="36" t="s">
        <v>1771</v>
      </c>
    </row>
    <row r="531" spans="1:8" s="8" customFormat="1" ht="30" customHeight="1">
      <c r="A531" s="9"/>
      <c r="B531" s="694" t="s">
        <v>3</v>
      </c>
      <c r="C531" s="728"/>
      <c r="D531" s="446">
        <f>A537</f>
        <v>6</v>
      </c>
      <c r="E531" s="42"/>
      <c r="F531" s="42"/>
      <c r="G531" s="196"/>
      <c r="H531" s="195"/>
    </row>
    <row r="532" spans="1:8" s="10" customFormat="1" ht="30" customHeight="1">
      <c r="A532" s="9">
        <v>1</v>
      </c>
      <c r="B532" s="49" t="s">
        <v>2519</v>
      </c>
      <c r="C532" s="231" t="s">
        <v>167</v>
      </c>
      <c r="D532" s="232" t="s">
        <v>300</v>
      </c>
      <c r="E532" s="41" t="s">
        <v>2526</v>
      </c>
      <c r="F532" s="66" t="s">
        <v>2527</v>
      </c>
      <c r="G532" s="66"/>
      <c r="H532" s="36" t="s">
        <v>271</v>
      </c>
    </row>
    <row r="533" spans="1:8" s="10" customFormat="1" ht="30" customHeight="1">
      <c r="A533" s="9">
        <v>2</v>
      </c>
      <c r="B533" s="49" t="s">
        <v>2520</v>
      </c>
      <c r="C533" s="231" t="s">
        <v>2521</v>
      </c>
      <c r="D533" s="232" t="s">
        <v>300</v>
      </c>
      <c r="E533" s="41" t="s">
        <v>2526</v>
      </c>
      <c r="F533" s="66" t="s">
        <v>2527</v>
      </c>
      <c r="G533" s="66"/>
      <c r="H533" s="36" t="s">
        <v>271</v>
      </c>
    </row>
    <row r="534" spans="1:8" s="10" customFormat="1" ht="30" customHeight="1">
      <c r="A534" s="9">
        <v>3</v>
      </c>
      <c r="B534" s="49" t="s">
        <v>2522</v>
      </c>
      <c r="C534" s="231" t="s">
        <v>2523</v>
      </c>
      <c r="D534" s="232" t="s">
        <v>135</v>
      </c>
      <c r="E534" s="41" t="s">
        <v>2526</v>
      </c>
      <c r="F534" s="66" t="s">
        <v>2527</v>
      </c>
      <c r="G534" s="92"/>
      <c r="H534" s="36" t="s">
        <v>271</v>
      </c>
    </row>
    <row r="535" spans="1:8" s="10" customFormat="1" ht="30" customHeight="1">
      <c r="A535" s="9">
        <v>4</v>
      </c>
      <c r="B535" s="49" t="s">
        <v>2524</v>
      </c>
      <c r="C535" s="231" t="s">
        <v>2525</v>
      </c>
      <c r="D535" s="232" t="s">
        <v>449</v>
      </c>
      <c r="E535" s="41" t="s">
        <v>2526</v>
      </c>
      <c r="F535" s="66" t="s">
        <v>2527</v>
      </c>
      <c r="G535" s="92"/>
      <c r="H535" s="36" t="s">
        <v>271</v>
      </c>
    </row>
    <row r="536" spans="1:8" s="10" customFormat="1" ht="30" customHeight="1">
      <c r="A536" s="9">
        <v>5</v>
      </c>
      <c r="B536" s="49" t="s">
        <v>2528</v>
      </c>
      <c r="C536" s="231" t="s">
        <v>2529</v>
      </c>
      <c r="D536" s="232" t="s">
        <v>2530</v>
      </c>
      <c r="E536" s="41" t="s">
        <v>2532</v>
      </c>
      <c r="F536" s="66" t="s">
        <v>2527</v>
      </c>
      <c r="G536" s="66"/>
      <c r="H536" s="36" t="s">
        <v>408</v>
      </c>
    </row>
    <row r="537" spans="1:8" s="10" customFormat="1" ht="30" customHeight="1">
      <c r="A537" s="9">
        <v>6</v>
      </c>
      <c r="B537" s="49" t="s">
        <v>2531</v>
      </c>
      <c r="C537" s="231" t="s">
        <v>176</v>
      </c>
      <c r="D537" s="232" t="s">
        <v>116</v>
      </c>
      <c r="E537" s="41" t="s">
        <v>2532</v>
      </c>
      <c r="F537" s="66" t="s">
        <v>2527</v>
      </c>
      <c r="G537" s="66"/>
      <c r="H537" s="36" t="s">
        <v>408</v>
      </c>
    </row>
    <row r="538" spans="1:8" s="10" customFormat="1" ht="30" customHeight="1">
      <c r="A538" s="699" t="s">
        <v>28</v>
      </c>
      <c r="B538" s="700"/>
      <c r="C538" s="700"/>
      <c r="D538" s="182">
        <f>SUM(D528,D531)</f>
        <v>8</v>
      </c>
      <c r="E538" s="448" t="s">
        <v>231</v>
      </c>
      <c r="F538" s="701"/>
      <c r="G538" s="702"/>
    </row>
    <row r="539" spans="1:8" ht="30" customHeight="1">
      <c r="A539" s="447"/>
      <c r="B539" s="33"/>
      <c r="C539" s="34"/>
      <c r="D539" s="177"/>
      <c r="E539" s="87" t="s">
        <v>85</v>
      </c>
      <c r="F539" s="88"/>
      <c r="G539" s="51"/>
    </row>
    <row r="540" spans="1:8" ht="20.100000000000001" customHeight="1">
      <c r="A540" s="447"/>
      <c r="B540" s="33"/>
      <c r="C540" s="34"/>
      <c r="D540" s="177"/>
      <c r="E540" s="93"/>
      <c r="F540" s="96"/>
      <c r="G540" s="51"/>
    </row>
    <row r="541" spans="1:8" ht="20.100000000000001" customHeight="1">
      <c r="A541" s="447"/>
      <c r="B541" s="33"/>
      <c r="C541" s="34"/>
      <c r="D541" s="177"/>
      <c r="E541" s="93"/>
      <c r="F541" s="96"/>
      <c r="G541" s="51"/>
    </row>
    <row r="542" spans="1:8" ht="20.100000000000001" customHeight="1">
      <c r="A542" s="447"/>
      <c r="B542" s="33"/>
      <c r="C542" s="34"/>
      <c r="D542" s="177"/>
      <c r="E542" s="93"/>
      <c r="F542" s="96"/>
      <c r="G542" s="51"/>
    </row>
    <row r="543" spans="1:8" ht="20.100000000000001" customHeight="1">
      <c r="A543" s="447"/>
      <c r="B543" s="33"/>
      <c r="C543" s="34"/>
      <c r="D543" s="177"/>
      <c r="E543" s="93"/>
      <c r="F543" s="96"/>
      <c r="G543" s="51"/>
    </row>
    <row r="544" spans="1:8" ht="20.100000000000001" customHeight="1">
      <c r="A544" s="447"/>
      <c r="B544" s="33"/>
      <c r="C544" s="34"/>
      <c r="D544" s="177"/>
      <c r="E544" s="93"/>
      <c r="F544" s="96"/>
      <c r="G544" s="51"/>
    </row>
    <row r="545" spans="1:8" ht="20.100000000000001" customHeight="1">
      <c r="A545" s="447"/>
      <c r="B545" s="33"/>
      <c r="C545" s="34"/>
      <c r="D545" s="177"/>
      <c r="E545" s="93"/>
      <c r="F545" s="96"/>
      <c r="G545" s="51"/>
    </row>
    <row r="546" spans="1:8" ht="20.100000000000001" customHeight="1">
      <c r="A546" s="447"/>
      <c r="B546" s="33"/>
      <c r="C546" s="34"/>
      <c r="D546" s="177"/>
      <c r="E546" s="93"/>
      <c r="F546" s="96"/>
      <c r="G546" s="51"/>
    </row>
    <row r="547" spans="1:8" ht="20.100000000000001" customHeight="1">
      <c r="A547" s="449"/>
      <c r="B547" s="33"/>
      <c r="C547" s="34"/>
      <c r="D547" s="177"/>
      <c r="E547" s="93"/>
      <c r="F547" s="96"/>
      <c r="G547" s="51"/>
    </row>
    <row r="548" spans="1:8" ht="20.100000000000001" customHeight="1">
      <c r="A548" s="449"/>
      <c r="B548" s="33"/>
      <c r="C548" s="34"/>
      <c r="D548" s="177"/>
      <c r="E548" s="93"/>
      <c r="F548" s="96"/>
      <c r="G548" s="51"/>
    </row>
    <row r="549" spans="1:8" ht="20.100000000000001" customHeight="1">
      <c r="A549" s="449"/>
      <c r="B549" s="33"/>
      <c r="C549" s="34"/>
      <c r="D549" s="177"/>
      <c r="E549" s="93"/>
      <c r="F549" s="96"/>
      <c r="G549" s="51"/>
    </row>
    <row r="550" spans="1:8" ht="20.100000000000001" customHeight="1">
      <c r="A550" s="449"/>
      <c r="B550" s="33"/>
      <c r="C550" s="34"/>
      <c r="D550" s="177"/>
      <c r="E550" s="93"/>
      <c r="F550" s="96"/>
      <c r="G550" s="51"/>
    </row>
    <row r="551" spans="1:8" ht="20.100000000000001" customHeight="1">
      <c r="A551" s="449"/>
      <c r="B551" s="33"/>
      <c r="C551" s="34"/>
      <c r="D551" s="177"/>
      <c r="E551" s="93"/>
      <c r="F551" s="96"/>
      <c r="G551" s="51"/>
    </row>
    <row r="552" spans="1:8" ht="20.100000000000001" customHeight="1">
      <c r="A552" s="449"/>
      <c r="B552" s="33"/>
      <c r="C552" s="34"/>
      <c r="D552" s="177"/>
      <c r="E552" s="93"/>
      <c r="F552" s="96"/>
      <c r="G552" s="51"/>
    </row>
    <row r="553" spans="1:8" ht="20.100000000000001" customHeight="1">
      <c r="A553" s="449"/>
      <c r="B553" s="33"/>
      <c r="C553" s="34"/>
      <c r="D553" s="177"/>
      <c r="E553" s="93"/>
      <c r="F553" s="96"/>
      <c r="G553" s="51"/>
    </row>
    <row r="554" spans="1:8" ht="20.100000000000001" customHeight="1">
      <c r="A554" s="449"/>
      <c r="B554" s="33"/>
      <c r="C554" s="34"/>
      <c r="D554" s="177"/>
      <c r="E554" s="93"/>
      <c r="F554" s="96"/>
      <c r="G554" s="51"/>
    </row>
    <row r="555" spans="1:8" s="15" customFormat="1" ht="54.95" customHeight="1">
      <c r="A555" s="704" t="s">
        <v>1743</v>
      </c>
      <c r="B555" s="691"/>
      <c r="C555" s="705"/>
      <c r="D555" s="705"/>
      <c r="E555" s="705"/>
      <c r="F555" s="705"/>
      <c r="G555" s="705"/>
    </row>
    <row r="556" spans="1:8" s="10" customFormat="1" ht="24.95" customHeight="1">
      <c r="A556" s="731" t="s">
        <v>2054</v>
      </c>
      <c r="B556" s="731"/>
      <c r="C556" s="731"/>
      <c r="D556" s="731"/>
      <c r="E556" s="731"/>
      <c r="F556" s="731"/>
      <c r="G556" s="731"/>
    </row>
    <row r="557" spans="1:8" s="10" customFormat="1" ht="35.1" customHeight="1">
      <c r="A557" s="745" t="s">
        <v>2145</v>
      </c>
      <c r="B557" s="745"/>
      <c r="C557" s="745"/>
      <c r="D557" s="745"/>
      <c r="E557" s="745"/>
      <c r="F557" s="745"/>
      <c r="G557" s="745"/>
    </row>
    <row r="558" spans="1:8" ht="15" customHeight="1">
      <c r="A558" s="6"/>
      <c r="B558" s="6"/>
      <c r="C558" s="6"/>
      <c r="D558" s="6"/>
      <c r="E558" s="6"/>
      <c r="F558" s="179"/>
      <c r="G558" s="202" t="s">
        <v>2146</v>
      </c>
      <c r="H558" s="196" t="s">
        <v>2147</v>
      </c>
    </row>
    <row r="559" spans="1:8" s="8" customFormat="1" ht="24.95" customHeight="1">
      <c r="A559" s="195" t="s">
        <v>20</v>
      </c>
      <c r="B559" s="416" t="s">
        <v>5</v>
      </c>
      <c r="C559" s="694" t="s">
        <v>23</v>
      </c>
      <c r="D559" s="695"/>
      <c r="E559" s="195" t="s">
        <v>24</v>
      </c>
      <c r="F559" s="195" t="s">
        <v>25</v>
      </c>
      <c r="G559" s="195" t="s">
        <v>26</v>
      </c>
    </row>
    <row r="560" spans="1:8" s="10" customFormat="1" ht="20.100000000000001" customHeight="1">
      <c r="A560" s="9">
        <v>1</v>
      </c>
      <c r="B560" s="49" t="s">
        <v>1937</v>
      </c>
      <c r="C560" s="231" t="s">
        <v>1938</v>
      </c>
      <c r="D560" s="232" t="s">
        <v>300</v>
      </c>
      <c r="E560" s="41" t="s">
        <v>1676</v>
      </c>
      <c r="F560" s="66" t="s">
        <v>1802</v>
      </c>
      <c r="G560" s="66" t="s">
        <v>1374</v>
      </c>
      <c r="H560" s="36" t="s">
        <v>275</v>
      </c>
    </row>
    <row r="561" spans="1:8" s="10" customFormat="1" ht="20.100000000000001" customHeight="1">
      <c r="A561" s="9">
        <v>2</v>
      </c>
      <c r="B561" s="49" t="s">
        <v>1939</v>
      </c>
      <c r="C561" s="231" t="s">
        <v>1940</v>
      </c>
      <c r="D561" s="232" t="s">
        <v>1941</v>
      </c>
      <c r="E561" s="41" t="s">
        <v>1676</v>
      </c>
      <c r="F561" s="66" t="s">
        <v>1802</v>
      </c>
      <c r="G561" s="92" t="s">
        <v>1</v>
      </c>
      <c r="H561" s="36" t="s">
        <v>275</v>
      </c>
    </row>
    <row r="562" spans="1:8" s="10" customFormat="1" ht="20.100000000000001" customHeight="1">
      <c r="A562" s="9">
        <v>3</v>
      </c>
      <c r="B562" s="49" t="s">
        <v>1942</v>
      </c>
      <c r="C562" s="231" t="s">
        <v>1943</v>
      </c>
      <c r="D562" s="232" t="s">
        <v>169</v>
      </c>
      <c r="E562" s="41" t="s">
        <v>1676</v>
      </c>
      <c r="F562" s="66" t="s">
        <v>1802</v>
      </c>
      <c r="G562" s="66" t="s">
        <v>1946</v>
      </c>
      <c r="H562" s="36" t="s">
        <v>275</v>
      </c>
    </row>
    <row r="563" spans="1:8" s="10" customFormat="1" ht="20.100000000000001" customHeight="1">
      <c r="A563" s="9">
        <v>4</v>
      </c>
      <c r="B563" s="49" t="s">
        <v>1944</v>
      </c>
      <c r="C563" s="231" t="s">
        <v>1945</v>
      </c>
      <c r="D563" s="232" t="s">
        <v>135</v>
      </c>
      <c r="E563" s="41" t="s">
        <v>1676</v>
      </c>
      <c r="F563" s="66" t="s">
        <v>1802</v>
      </c>
      <c r="G563" s="66" t="s">
        <v>1374</v>
      </c>
      <c r="H563" s="36" t="s">
        <v>275</v>
      </c>
    </row>
    <row r="564" spans="1:8" s="10" customFormat="1" ht="20.100000000000001" customHeight="1">
      <c r="A564" s="9">
        <v>5</v>
      </c>
      <c r="B564" s="49" t="s">
        <v>1816</v>
      </c>
      <c r="C564" s="231" t="s">
        <v>1817</v>
      </c>
      <c r="D564" s="232" t="s">
        <v>1513</v>
      </c>
      <c r="E564" s="41" t="s">
        <v>1821</v>
      </c>
      <c r="F564" s="66" t="s">
        <v>1822</v>
      </c>
      <c r="G564" s="66" t="s">
        <v>1825</v>
      </c>
      <c r="H564" s="36" t="s">
        <v>1824</v>
      </c>
    </row>
    <row r="565" spans="1:8" s="10" customFormat="1" ht="20.100000000000001" customHeight="1">
      <c r="A565" s="9">
        <v>6</v>
      </c>
      <c r="B565" s="49" t="s">
        <v>1818</v>
      </c>
      <c r="C565" s="231" t="s">
        <v>859</v>
      </c>
      <c r="D565" s="232" t="s">
        <v>300</v>
      </c>
      <c r="E565" s="41" t="s">
        <v>1821</v>
      </c>
      <c r="F565" s="66" t="s">
        <v>1808</v>
      </c>
      <c r="G565" s="66" t="s">
        <v>1190</v>
      </c>
      <c r="H565" s="36" t="s">
        <v>1824</v>
      </c>
    </row>
    <row r="566" spans="1:8" s="10" customFormat="1" ht="20.100000000000001" customHeight="1">
      <c r="A566" s="9">
        <v>7</v>
      </c>
      <c r="B566" s="49" t="s">
        <v>1819</v>
      </c>
      <c r="C566" s="231" t="s">
        <v>1820</v>
      </c>
      <c r="D566" s="232" t="s">
        <v>186</v>
      </c>
      <c r="E566" s="41" t="s">
        <v>1821</v>
      </c>
      <c r="F566" s="66" t="s">
        <v>1823</v>
      </c>
      <c r="G566" s="66" t="s">
        <v>1825</v>
      </c>
      <c r="H566" s="36" t="s">
        <v>1824</v>
      </c>
    </row>
    <row r="567" spans="1:8" s="10" customFormat="1" ht="20.100000000000001" customHeight="1">
      <c r="A567" s="9">
        <v>8</v>
      </c>
      <c r="B567" s="49" t="s">
        <v>2040</v>
      </c>
      <c r="C567" s="208" t="s">
        <v>2041</v>
      </c>
      <c r="D567" s="209" t="s">
        <v>2042</v>
      </c>
      <c r="E567" s="41" t="s">
        <v>2043</v>
      </c>
      <c r="F567" s="66" t="s">
        <v>1272</v>
      </c>
      <c r="G567" s="66" t="s">
        <v>1964</v>
      </c>
      <c r="H567" s="36" t="s">
        <v>1965</v>
      </c>
    </row>
    <row r="568" spans="1:8" s="10" customFormat="1" ht="20.100000000000001" customHeight="1">
      <c r="A568" s="9">
        <v>9</v>
      </c>
      <c r="B568" s="49" t="s">
        <v>2051</v>
      </c>
      <c r="C568" s="56" t="s">
        <v>2052</v>
      </c>
      <c r="D568" s="57" t="s">
        <v>178</v>
      </c>
      <c r="E568" s="41" t="s">
        <v>2046</v>
      </c>
      <c r="F568" s="66" t="s">
        <v>1272</v>
      </c>
      <c r="G568" s="66" t="s">
        <v>2053</v>
      </c>
      <c r="H568" s="36" t="s">
        <v>2050</v>
      </c>
    </row>
    <row r="569" spans="1:8" s="10" customFormat="1" ht="20.100000000000001" customHeight="1">
      <c r="A569" s="9">
        <v>10</v>
      </c>
      <c r="B569" s="49" t="s">
        <v>2047</v>
      </c>
      <c r="C569" s="56" t="s">
        <v>2048</v>
      </c>
      <c r="D569" s="57" t="s">
        <v>87</v>
      </c>
      <c r="E569" s="41" t="s">
        <v>2046</v>
      </c>
      <c r="F569" s="66" t="s">
        <v>1272</v>
      </c>
      <c r="G569" s="66" t="s">
        <v>2049</v>
      </c>
      <c r="H569" s="36" t="s">
        <v>2050</v>
      </c>
    </row>
    <row r="570" spans="1:8" s="10" customFormat="1" ht="20.100000000000001" customHeight="1">
      <c r="A570" s="9">
        <v>11</v>
      </c>
      <c r="B570" s="49" t="s">
        <v>2044</v>
      </c>
      <c r="C570" s="56" t="s">
        <v>2045</v>
      </c>
      <c r="D570" s="57" t="s">
        <v>184</v>
      </c>
      <c r="E570" s="41" t="s">
        <v>2046</v>
      </c>
      <c r="F570" s="66" t="s">
        <v>1272</v>
      </c>
      <c r="G570" s="66" t="s">
        <v>1964</v>
      </c>
      <c r="H570" s="36" t="s">
        <v>2050</v>
      </c>
    </row>
    <row r="571" spans="1:8" s="10" customFormat="1" ht="20.100000000000001" customHeight="1">
      <c r="A571" s="9">
        <v>12</v>
      </c>
      <c r="B571" s="49" t="s">
        <v>1947</v>
      </c>
      <c r="C571" s="82" t="s">
        <v>241</v>
      </c>
      <c r="D571" s="83" t="s">
        <v>152</v>
      </c>
      <c r="E571" s="41" t="s">
        <v>1962</v>
      </c>
      <c r="F571" s="66" t="s">
        <v>1272</v>
      </c>
      <c r="G571" s="66" t="s">
        <v>1809</v>
      </c>
      <c r="H571" s="36" t="s">
        <v>1965</v>
      </c>
    </row>
    <row r="572" spans="1:8" s="10" customFormat="1" ht="20.100000000000001" customHeight="1">
      <c r="A572" s="9">
        <v>13</v>
      </c>
      <c r="B572" s="49" t="s">
        <v>1948</v>
      </c>
      <c r="C572" s="82" t="s">
        <v>1949</v>
      </c>
      <c r="D572" s="83" t="s">
        <v>1950</v>
      </c>
      <c r="E572" s="41" t="s">
        <v>1962</v>
      </c>
      <c r="F572" s="66" t="s">
        <v>1272</v>
      </c>
      <c r="G572" s="92" t="s">
        <v>1</v>
      </c>
      <c r="H572" s="36" t="s">
        <v>1965</v>
      </c>
    </row>
    <row r="573" spans="1:8" s="10" customFormat="1" ht="20.100000000000001" customHeight="1">
      <c r="A573" s="9">
        <v>14</v>
      </c>
      <c r="B573" s="49" t="s">
        <v>1951</v>
      </c>
      <c r="C573" s="82" t="s">
        <v>1952</v>
      </c>
      <c r="D573" s="83" t="s">
        <v>135</v>
      </c>
      <c r="E573" s="41" t="s">
        <v>1962</v>
      </c>
      <c r="F573" s="66" t="s">
        <v>1272</v>
      </c>
      <c r="G573" s="92" t="s">
        <v>1</v>
      </c>
      <c r="H573" s="36" t="s">
        <v>1965</v>
      </c>
    </row>
    <row r="574" spans="1:8" s="10" customFormat="1" ht="20.100000000000001" customHeight="1">
      <c r="A574" s="9">
        <v>15</v>
      </c>
      <c r="B574" s="49" t="s">
        <v>1953</v>
      </c>
      <c r="C574" s="82" t="s">
        <v>183</v>
      </c>
      <c r="D574" s="83" t="s">
        <v>13</v>
      </c>
      <c r="E574" s="41" t="s">
        <v>1962</v>
      </c>
      <c r="F574" s="66" t="s">
        <v>1272</v>
      </c>
      <c r="G574" s="66" t="s">
        <v>1963</v>
      </c>
      <c r="H574" s="36" t="s">
        <v>1965</v>
      </c>
    </row>
    <row r="575" spans="1:8" s="10" customFormat="1" ht="20.100000000000001" customHeight="1">
      <c r="A575" s="9">
        <v>16</v>
      </c>
      <c r="B575" s="49" t="s">
        <v>1954</v>
      </c>
      <c r="C575" s="82" t="s">
        <v>40</v>
      </c>
      <c r="D575" s="83" t="s">
        <v>47</v>
      </c>
      <c r="E575" s="41" t="s">
        <v>1962</v>
      </c>
      <c r="F575" s="66" t="s">
        <v>1272</v>
      </c>
      <c r="G575" s="66" t="s">
        <v>1809</v>
      </c>
      <c r="H575" s="36" t="s">
        <v>1965</v>
      </c>
    </row>
    <row r="576" spans="1:8" s="10" customFormat="1" ht="20.100000000000001" customHeight="1">
      <c r="A576" s="9">
        <v>17</v>
      </c>
      <c r="B576" s="49" t="s">
        <v>1955</v>
      </c>
      <c r="C576" s="82" t="s">
        <v>1956</v>
      </c>
      <c r="D576" s="83" t="s">
        <v>523</v>
      </c>
      <c r="E576" s="41" t="s">
        <v>1962</v>
      </c>
      <c r="F576" s="66" t="s">
        <v>1272</v>
      </c>
      <c r="G576" s="92" t="s">
        <v>1</v>
      </c>
      <c r="H576" s="36" t="s">
        <v>1965</v>
      </c>
    </row>
    <row r="577" spans="1:8" s="10" customFormat="1" ht="20.100000000000001" customHeight="1">
      <c r="A577" s="9">
        <v>18</v>
      </c>
      <c r="B577" s="49" t="s">
        <v>1957</v>
      </c>
      <c r="C577" s="82" t="s">
        <v>1958</v>
      </c>
      <c r="D577" s="83" t="s">
        <v>64</v>
      </c>
      <c r="E577" s="41" t="s">
        <v>1962</v>
      </c>
      <c r="F577" s="66" t="s">
        <v>1272</v>
      </c>
      <c r="G577" s="66" t="s">
        <v>1964</v>
      </c>
      <c r="H577" s="36" t="s">
        <v>1965</v>
      </c>
    </row>
    <row r="578" spans="1:8" s="10" customFormat="1" ht="20.100000000000001" customHeight="1">
      <c r="A578" s="9">
        <v>19</v>
      </c>
      <c r="B578" s="49" t="s">
        <v>1959</v>
      </c>
      <c r="C578" s="82" t="s">
        <v>451</v>
      </c>
      <c r="D578" s="83" t="s">
        <v>99</v>
      </c>
      <c r="E578" s="41" t="s">
        <v>1962</v>
      </c>
      <c r="F578" s="66" t="s">
        <v>1272</v>
      </c>
      <c r="G578" s="66" t="s">
        <v>1809</v>
      </c>
      <c r="H578" s="36" t="s">
        <v>1965</v>
      </c>
    </row>
    <row r="579" spans="1:8" s="10" customFormat="1" ht="20.100000000000001" customHeight="1">
      <c r="A579" s="9">
        <v>20</v>
      </c>
      <c r="B579" s="49" t="s">
        <v>1960</v>
      </c>
      <c r="C579" s="82" t="s">
        <v>1961</v>
      </c>
      <c r="D579" s="83" t="s">
        <v>1029</v>
      </c>
      <c r="E579" s="41" t="s">
        <v>1962</v>
      </c>
      <c r="F579" s="66" t="s">
        <v>1272</v>
      </c>
      <c r="G579" s="92" t="s">
        <v>1</v>
      </c>
      <c r="H579" s="36" t="s">
        <v>1965</v>
      </c>
    </row>
    <row r="580" spans="1:8" s="10" customFormat="1" ht="20.100000000000001" customHeight="1">
      <c r="A580" s="9">
        <v>21</v>
      </c>
      <c r="B580" s="86" t="s">
        <v>1803</v>
      </c>
      <c r="C580" s="229" t="s">
        <v>1804</v>
      </c>
      <c r="D580" s="230" t="s">
        <v>132</v>
      </c>
      <c r="E580" s="92" t="s">
        <v>1769</v>
      </c>
      <c r="F580" s="66" t="s">
        <v>1808</v>
      </c>
      <c r="G580" s="66" t="s">
        <v>1809</v>
      </c>
      <c r="H580" s="36" t="s">
        <v>1771</v>
      </c>
    </row>
    <row r="581" spans="1:8" s="10" customFormat="1" ht="20.100000000000001" customHeight="1">
      <c r="A581" s="9">
        <v>22</v>
      </c>
      <c r="B581" s="86" t="s">
        <v>1805</v>
      </c>
      <c r="C581" s="229" t="s">
        <v>1806</v>
      </c>
      <c r="D581" s="230" t="s">
        <v>168</v>
      </c>
      <c r="E581" s="92" t="s">
        <v>1769</v>
      </c>
      <c r="F581" s="66" t="s">
        <v>1808</v>
      </c>
      <c r="G581" s="92" t="s">
        <v>1</v>
      </c>
      <c r="H581" s="36" t="s">
        <v>1771</v>
      </c>
    </row>
    <row r="582" spans="1:8" s="10" customFormat="1" ht="20.100000000000001" customHeight="1">
      <c r="A582" s="9">
        <v>23</v>
      </c>
      <c r="B582" s="86" t="s">
        <v>1807</v>
      </c>
      <c r="C582" s="336" t="s">
        <v>1523</v>
      </c>
      <c r="D582" s="337" t="s">
        <v>866</v>
      </c>
      <c r="E582" s="92" t="s">
        <v>1769</v>
      </c>
      <c r="F582" s="66" t="s">
        <v>1808</v>
      </c>
      <c r="G582" s="92" t="s">
        <v>1</v>
      </c>
      <c r="H582" s="36" t="s">
        <v>1771</v>
      </c>
    </row>
    <row r="583" spans="1:8" s="10" customFormat="1" ht="24.95" customHeight="1">
      <c r="A583" s="699" t="s">
        <v>28</v>
      </c>
      <c r="B583" s="700"/>
      <c r="C583" s="700"/>
      <c r="D583" s="182">
        <f>A582</f>
        <v>23</v>
      </c>
      <c r="E583" s="417" t="s">
        <v>231</v>
      </c>
      <c r="F583" s="701"/>
      <c r="G583" s="702"/>
    </row>
    <row r="584" spans="1:8" ht="24.95" customHeight="1">
      <c r="A584" s="415"/>
      <c r="B584" s="33"/>
      <c r="C584" s="34"/>
      <c r="D584" s="177"/>
      <c r="E584" s="87" t="s">
        <v>85</v>
      </c>
      <c r="F584" s="88"/>
      <c r="G584" s="51"/>
    </row>
    <row r="585" spans="1:8" ht="20.100000000000001" customHeight="1">
      <c r="A585" s="415"/>
      <c r="B585" s="33"/>
      <c r="C585" s="34"/>
      <c r="D585" s="177"/>
      <c r="E585" s="93"/>
      <c r="F585" s="96"/>
      <c r="G585" s="51"/>
    </row>
    <row r="586" spans="1:8" ht="20.100000000000001" customHeight="1">
      <c r="A586" s="415"/>
      <c r="B586" s="33"/>
      <c r="C586" s="34"/>
      <c r="D586" s="177"/>
      <c r="E586" s="93"/>
      <c r="F586" s="96"/>
      <c r="G586" s="51"/>
    </row>
    <row r="587" spans="1:8" ht="20.100000000000001" customHeight="1">
      <c r="A587" s="426"/>
      <c r="B587" s="33"/>
      <c r="C587" s="34"/>
      <c r="D587" s="177"/>
      <c r="E587" s="93"/>
      <c r="F587" s="96"/>
      <c r="G587" s="51"/>
    </row>
    <row r="588" spans="1:8" ht="20.100000000000001" customHeight="1">
      <c r="A588" s="426"/>
      <c r="B588" s="33"/>
      <c r="C588" s="34"/>
      <c r="D588" s="177"/>
      <c r="E588" s="93"/>
      <c r="F588" s="96"/>
      <c r="G588" s="51"/>
    </row>
    <row r="589" spans="1:8" ht="20.100000000000001" customHeight="1">
      <c r="A589" s="426"/>
      <c r="B589" s="33"/>
      <c r="C589" s="34"/>
      <c r="D589" s="177"/>
      <c r="E589" s="93"/>
      <c r="F589" s="96"/>
      <c r="G589" s="51"/>
    </row>
    <row r="590" spans="1:8" ht="20.100000000000001" customHeight="1">
      <c r="A590" s="426"/>
      <c r="B590" s="33"/>
      <c r="C590" s="34"/>
      <c r="D590" s="177"/>
      <c r="E590" s="93"/>
      <c r="F590" s="96"/>
      <c r="G590" s="51"/>
    </row>
    <row r="591" spans="1:8" ht="20.100000000000001" customHeight="1">
      <c r="A591" s="426"/>
      <c r="B591" s="33"/>
      <c r="C591" s="34"/>
      <c r="D591" s="177"/>
      <c r="E591" s="93"/>
      <c r="F591" s="96"/>
      <c r="G591" s="51"/>
    </row>
    <row r="592" spans="1:8" ht="20.100000000000001" customHeight="1">
      <c r="A592" s="426"/>
      <c r="B592" s="33"/>
      <c r="C592" s="34"/>
      <c r="D592" s="177"/>
      <c r="E592" s="93"/>
      <c r="F592" s="96"/>
      <c r="G592" s="51"/>
    </row>
    <row r="593" spans="1:8" s="15" customFormat="1" ht="54.95" customHeight="1">
      <c r="A593" s="704" t="s">
        <v>1657</v>
      </c>
      <c r="B593" s="691"/>
      <c r="C593" s="705"/>
      <c r="D593" s="705"/>
      <c r="E593" s="705"/>
      <c r="F593" s="705"/>
      <c r="G593" s="705"/>
    </row>
    <row r="594" spans="1:8" s="10" customFormat="1" ht="24.95" customHeight="1">
      <c r="A594" s="731" t="s">
        <v>867</v>
      </c>
      <c r="B594" s="731"/>
      <c r="C594" s="731"/>
      <c r="D594" s="731"/>
      <c r="E594" s="731"/>
      <c r="F594" s="731"/>
      <c r="G594" s="731"/>
    </row>
    <row r="595" spans="1:8" s="10" customFormat="1" ht="35.1" customHeight="1">
      <c r="A595" s="745" t="s">
        <v>1741</v>
      </c>
      <c r="B595" s="745"/>
      <c r="C595" s="745"/>
      <c r="D595" s="745"/>
      <c r="E595" s="745"/>
      <c r="F595" s="745"/>
      <c r="G595" s="745"/>
    </row>
    <row r="596" spans="1:8" ht="15" customHeight="1">
      <c r="A596" s="6"/>
      <c r="B596" s="6"/>
      <c r="C596" s="6"/>
      <c r="D596" s="6"/>
      <c r="E596" s="6"/>
      <c r="F596" s="179"/>
      <c r="G596" s="202" t="s">
        <v>1737</v>
      </c>
    </row>
    <row r="597" spans="1:8" s="8" customFormat="1" ht="24.95" customHeight="1">
      <c r="A597" s="195" t="s">
        <v>20</v>
      </c>
      <c r="B597" s="301" t="s">
        <v>5</v>
      </c>
      <c r="C597" s="694" t="s">
        <v>23</v>
      </c>
      <c r="D597" s="695"/>
      <c r="E597" s="195" t="s">
        <v>24</v>
      </c>
      <c r="F597" s="195" t="s">
        <v>25</v>
      </c>
      <c r="G597" s="195" t="s">
        <v>26</v>
      </c>
    </row>
    <row r="598" spans="1:8" s="8" customFormat="1" ht="24.95" customHeight="1">
      <c r="A598" s="195"/>
      <c r="B598" s="694" t="s">
        <v>2</v>
      </c>
      <c r="C598" s="728"/>
      <c r="D598" s="302">
        <f>A603</f>
        <v>5</v>
      </c>
      <c r="E598" s="42"/>
      <c r="F598" s="42"/>
      <c r="G598" s="196" t="s">
        <v>1740</v>
      </c>
      <c r="H598" s="195"/>
    </row>
    <row r="599" spans="1:8" s="10" customFormat="1" ht="24.95" customHeight="1">
      <c r="A599" s="9">
        <v>1</v>
      </c>
      <c r="B599" s="49" t="s">
        <v>1675</v>
      </c>
      <c r="C599" s="231" t="s">
        <v>180</v>
      </c>
      <c r="D599" s="232" t="s">
        <v>138</v>
      </c>
      <c r="E599" s="41" t="s">
        <v>1676</v>
      </c>
      <c r="F599" s="66" t="s">
        <v>1677</v>
      </c>
      <c r="G599" s="66" t="s">
        <v>1678</v>
      </c>
      <c r="H599" s="36" t="s">
        <v>275</v>
      </c>
    </row>
    <row r="600" spans="1:8" s="10" customFormat="1" ht="24.95" customHeight="1">
      <c r="A600" s="9">
        <v>2</v>
      </c>
      <c r="B600" s="49" t="s">
        <v>1679</v>
      </c>
      <c r="C600" s="82" t="s">
        <v>1680</v>
      </c>
      <c r="D600" s="83" t="s">
        <v>132</v>
      </c>
      <c r="E600" s="41" t="s">
        <v>1688</v>
      </c>
      <c r="F600" s="66" t="s">
        <v>1689</v>
      </c>
      <c r="G600" s="66" t="s">
        <v>1693</v>
      </c>
      <c r="H600" s="36" t="s">
        <v>271</v>
      </c>
    </row>
    <row r="601" spans="1:8" s="10" customFormat="1" ht="24.95" customHeight="1">
      <c r="A601" s="9">
        <v>3</v>
      </c>
      <c r="B601" s="49" t="s">
        <v>1681</v>
      </c>
      <c r="C601" s="82" t="s">
        <v>1682</v>
      </c>
      <c r="D601" s="83" t="s">
        <v>300</v>
      </c>
      <c r="E601" s="41" t="s">
        <v>1688</v>
      </c>
      <c r="F601" s="66" t="s">
        <v>1689</v>
      </c>
      <c r="G601" s="92" t="s">
        <v>1</v>
      </c>
      <c r="H601" s="36" t="s">
        <v>271</v>
      </c>
    </row>
    <row r="602" spans="1:8" s="10" customFormat="1" ht="24.95" customHeight="1">
      <c r="A602" s="9">
        <v>4</v>
      </c>
      <c r="B602" s="49" t="s">
        <v>1683</v>
      </c>
      <c r="C602" s="82" t="s">
        <v>1684</v>
      </c>
      <c r="D602" s="83" t="s">
        <v>48</v>
      </c>
      <c r="E602" s="41" t="s">
        <v>1688</v>
      </c>
      <c r="F602" s="66" t="s">
        <v>1690</v>
      </c>
      <c r="G602" s="92" t="s">
        <v>1</v>
      </c>
      <c r="H602" s="36" t="s">
        <v>271</v>
      </c>
    </row>
    <row r="603" spans="1:8" s="10" customFormat="1" ht="24.95" customHeight="1">
      <c r="A603" s="9">
        <v>5</v>
      </c>
      <c r="B603" s="49" t="s">
        <v>1685</v>
      </c>
      <c r="C603" s="82" t="s">
        <v>1686</v>
      </c>
      <c r="D603" s="83" t="s">
        <v>1687</v>
      </c>
      <c r="E603" s="41" t="s">
        <v>1688</v>
      </c>
      <c r="F603" s="66" t="s">
        <v>1691</v>
      </c>
      <c r="G603" s="66" t="s">
        <v>1692</v>
      </c>
      <c r="H603" s="36" t="s">
        <v>271</v>
      </c>
    </row>
    <row r="604" spans="1:8" s="8" customFormat="1" ht="24.95" customHeight="1">
      <c r="A604" s="9"/>
      <c r="B604" s="694" t="s">
        <v>3</v>
      </c>
      <c r="C604" s="728"/>
      <c r="D604" s="302">
        <f>A609</f>
        <v>5</v>
      </c>
      <c r="E604" s="42"/>
      <c r="F604" s="42"/>
      <c r="G604" s="196"/>
      <c r="H604" s="195"/>
    </row>
    <row r="605" spans="1:8" s="10" customFormat="1" ht="24.95" customHeight="1">
      <c r="A605" s="9">
        <v>1</v>
      </c>
      <c r="B605" s="49" t="s">
        <v>1658</v>
      </c>
      <c r="C605" s="231" t="s">
        <v>1659</v>
      </c>
      <c r="D605" s="232" t="s">
        <v>48</v>
      </c>
      <c r="E605" s="41" t="s">
        <v>1114</v>
      </c>
      <c r="F605" s="66" t="s">
        <v>1669</v>
      </c>
      <c r="G605" s="92"/>
      <c r="H605" s="36" t="s">
        <v>271</v>
      </c>
    </row>
    <row r="606" spans="1:8" s="10" customFormat="1" ht="24.95" customHeight="1">
      <c r="A606" s="9">
        <v>2</v>
      </c>
      <c r="B606" s="49" t="s">
        <v>1660</v>
      </c>
      <c r="C606" s="231" t="s">
        <v>1661</v>
      </c>
      <c r="D606" s="232" t="s">
        <v>862</v>
      </c>
      <c r="E606" s="41" t="s">
        <v>1114</v>
      </c>
      <c r="F606" s="66" t="s">
        <v>1670</v>
      </c>
      <c r="G606" s="92"/>
      <c r="H606" s="36" t="s">
        <v>271</v>
      </c>
    </row>
    <row r="607" spans="1:8" s="10" customFormat="1" ht="24.95" customHeight="1">
      <c r="A607" s="9">
        <v>3</v>
      </c>
      <c r="B607" s="49" t="s">
        <v>1662</v>
      </c>
      <c r="C607" s="231" t="s">
        <v>1663</v>
      </c>
      <c r="D607" s="232" t="s">
        <v>1664</v>
      </c>
      <c r="E607" s="41" t="s">
        <v>1114</v>
      </c>
      <c r="F607" s="66" t="s">
        <v>1671</v>
      </c>
      <c r="G607" s="92"/>
      <c r="H607" s="36" t="s">
        <v>271</v>
      </c>
    </row>
    <row r="608" spans="1:8" s="10" customFormat="1" ht="24.95" customHeight="1">
      <c r="A608" s="9">
        <v>4</v>
      </c>
      <c r="B608" s="49" t="s">
        <v>1665</v>
      </c>
      <c r="C608" s="231" t="s">
        <v>1666</v>
      </c>
      <c r="D608" s="232" t="s">
        <v>136</v>
      </c>
      <c r="E608" s="41" t="s">
        <v>1114</v>
      </c>
      <c r="F608" s="66" t="s">
        <v>1671</v>
      </c>
      <c r="G608" s="92"/>
      <c r="H608" s="36" t="s">
        <v>271</v>
      </c>
    </row>
    <row r="609" spans="1:8" s="10" customFormat="1" ht="24.95" customHeight="1">
      <c r="A609" s="9">
        <v>5</v>
      </c>
      <c r="B609" s="49" t="s">
        <v>1667</v>
      </c>
      <c r="C609" s="231" t="s">
        <v>1668</v>
      </c>
      <c r="D609" s="232" t="s">
        <v>449</v>
      </c>
      <c r="E609" s="41" t="s">
        <v>1114</v>
      </c>
      <c r="F609" s="66" t="s">
        <v>1669</v>
      </c>
      <c r="G609" s="92"/>
      <c r="H609" s="36" t="s">
        <v>271</v>
      </c>
    </row>
    <row r="610" spans="1:8" s="10" customFormat="1" ht="24.95" customHeight="1">
      <c r="A610" s="699" t="s">
        <v>28</v>
      </c>
      <c r="B610" s="700"/>
      <c r="C610" s="700"/>
      <c r="D610" s="182">
        <f>SUM(D598,D604)</f>
        <v>10</v>
      </c>
      <c r="E610" s="303" t="s">
        <v>231</v>
      </c>
      <c r="F610" s="701"/>
      <c r="G610" s="702"/>
    </row>
    <row r="611" spans="1:8" ht="24.95" customHeight="1">
      <c r="A611" s="300"/>
      <c r="B611" s="33"/>
      <c r="C611" s="34"/>
      <c r="D611" s="177"/>
      <c r="E611" s="87" t="s">
        <v>85</v>
      </c>
      <c r="F611" s="88"/>
      <c r="G611" s="51"/>
    </row>
    <row r="612" spans="1:8" ht="20.100000000000001" customHeight="1">
      <c r="A612" s="300"/>
      <c r="B612" s="33"/>
      <c r="C612" s="34"/>
      <c r="D612" s="177"/>
      <c r="E612" s="93"/>
      <c r="F612" s="96"/>
      <c r="G612" s="51"/>
    </row>
    <row r="613" spans="1:8" ht="20.100000000000001" customHeight="1">
      <c r="A613" s="374"/>
      <c r="B613" s="33"/>
      <c r="C613" s="34"/>
      <c r="D613" s="177"/>
      <c r="E613" s="93"/>
      <c r="F613" s="96"/>
      <c r="G613" s="51"/>
    </row>
    <row r="614" spans="1:8" ht="20.100000000000001" customHeight="1">
      <c r="A614" s="374"/>
      <c r="B614" s="33"/>
      <c r="C614" s="34"/>
      <c r="D614" s="177"/>
      <c r="E614" s="93"/>
      <c r="F614" s="96"/>
      <c r="G614" s="51"/>
    </row>
    <row r="615" spans="1:8" ht="20.100000000000001" customHeight="1">
      <c r="A615" s="381"/>
      <c r="B615" s="33"/>
      <c r="C615" s="34"/>
      <c r="D615" s="177"/>
      <c r="E615" s="93"/>
      <c r="F615" s="96"/>
      <c r="G615" s="51"/>
    </row>
    <row r="616" spans="1:8" ht="20.100000000000001" customHeight="1">
      <c r="A616" s="381"/>
      <c r="B616" s="33"/>
      <c r="C616" s="34"/>
      <c r="D616" s="177"/>
      <c r="E616" s="93"/>
      <c r="F616" s="96"/>
      <c r="G616" s="51"/>
    </row>
    <row r="617" spans="1:8" ht="20.100000000000001" customHeight="1">
      <c r="A617" s="381"/>
      <c r="B617" s="33"/>
      <c r="C617" s="34"/>
      <c r="D617" s="177"/>
      <c r="E617" s="93"/>
      <c r="F617" s="96"/>
      <c r="G617" s="51"/>
    </row>
    <row r="618" spans="1:8" ht="20.100000000000001" customHeight="1">
      <c r="A618" s="381"/>
      <c r="B618" s="33"/>
      <c r="C618" s="34"/>
      <c r="D618" s="177"/>
      <c r="E618" s="93"/>
      <c r="F618" s="96"/>
      <c r="G618" s="51"/>
    </row>
    <row r="619" spans="1:8" ht="20.100000000000001" customHeight="1">
      <c r="A619" s="381"/>
      <c r="B619" s="33"/>
      <c r="C619" s="34"/>
      <c r="D619" s="177"/>
      <c r="E619" s="93"/>
      <c r="F619" s="96"/>
      <c r="G619" s="51"/>
    </row>
    <row r="620" spans="1:8" ht="20.100000000000001" customHeight="1">
      <c r="A620" s="381"/>
      <c r="B620" s="33"/>
      <c r="C620" s="34"/>
      <c r="D620" s="177"/>
      <c r="E620" s="93"/>
      <c r="F620" s="96"/>
      <c r="G620" s="51"/>
    </row>
    <row r="621" spans="1:8" ht="20.100000000000001" customHeight="1">
      <c r="A621" s="381"/>
      <c r="B621" s="33"/>
      <c r="C621" s="34"/>
      <c r="D621" s="177"/>
      <c r="E621" s="93"/>
      <c r="F621" s="96"/>
      <c r="G621" s="51"/>
    </row>
    <row r="622" spans="1:8" ht="20.100000000000001" customHeight="1">
      <c r="A622" s="381"/>
      <c r="B622" s="33"/>
      <c r="C622" s="34"/>
      <c r="D622" s="177"/>
      <c r="E622" s="93"/>
      <c r="F622" s="96"/>
      <c r="G622" s="51"/>
    </row>
    <row r="623" spans="1:8" ht="20.100000000000001" customHeight="1">
      <c r="A623" s="381"/>
      <c r="B623" s="33"/>
      <c r="C623" s="34"/>
      <c r="D623" s="177"/>
      <c r="E623" s="93"/>
      <c r="F623" s="96"/>
      <c r="G623" s="51"/>
    </row>
    <row r="624" spans="1:8" ht="20.100000000000001" customHeight="1">
      <c r="A624" s="381"/>
      <c r="B624" s="33"/>
      <c r="C624" s="34"/>
      <c r="D624" s="177"/>
      <c r="E624" s="93"/>
      <c r="F624" s="96"/>
      <c r="G624" s="51"/>
    </row>
    <row r="625" spans="1:8" ht="20.100000000000001" customHeight="1">
      <c r="A625" s="381"/>
      <c r="B625" s="33"/>
      <c r="C625" s="34"/>
      <c r="D625" s="177"/>
      <c r="E625" s="93"/>
      <c r="F625" s="96"/>
      <c r="G625" s="51"/>
    </row>
    <row r="626" spans="1:8" ht="20.100000000000001" customHeight="1">
      <c r="A626" s="381"/>
      <c r="B626" s="33"/>
      <c r="C626" s="34"/>
      <c r="D626" s="177"/>
      <c r="E626" s="93"/>
      <c r="F626" s="96"/>
      <c r="G626" s="51"/>
    </row>
    <row r="627" spans="1:8" ht="20.100000000000001" customHeight="1">
      <c r="A627" s="381"/>
      <c r="B627" s="33"/>
      <c r="C627" s="34"/>
      <c r="D627" s="177"/>
      <c r="E627" s="93"/>
      <c r="F627" s="96"/>
      <c r="G627" s="51"/>
    </row>
    <row r="628" spans="1:8" s="15" customFormat="1" ht="54.95" customHeight="1">
      <c r="A628" s="704" t="s">
        <v>1211</v>
      </c>
      <c r="B628" s="691"/>
      <c r="C628" s="705"/>
      <c r="D628" s="705"/>
      <c r="E628" s="705"/>
      <c r="F628" s="705"/>
      <c r="G628" s="705"/>
    </row>
    <row r="629" spans="1:8" s="10" customFormat="1" ht="24.95" customHeight="1">
      <c r="A629" s="731" t="s">
        <v>867</v>
      </c>
      <c r="B629" s="731"/>
      <c r="C629" s="731"/>
      <c r="D629" s="731"/>
      <c r="E629" s="731"/>
      <c r="F629" s="731"/>
      <c r="G629" s="731"/>
    </row>
    <row r="630" spans="1:8" s="10" customFormat="1" ht="35.1" customHeight="1">
      <c r="A630" s="744" t="s">
        <v>1344</v>
      </c>
      <c r="B630" s="744"/>
      <c r="C630" s="744"/>
      <c r="D630" s="744"/>
      <c r="E630" s="744"/>
      <c r="F630" s="744"/>
      <c r="G630" s="744"/>
    </row>
    <row r="631" spans="1:8" ht="15" customHeight="1">
      <c r="A631" s="6"/>
      <c r="B631" s="6"/>
      <c r="C631" s="6"/>
      <c r="D631" s="6"/>
      <c r="E631" s="6"/>
      <c r="F631" s="179"/>
      <c r="G631" s="202" t="s">
        <v>1335</v>
      </c>
    </row>
    <row r="632" spans="1:8" s="8" customFormat="1" ht="30" customHeight="1">
      <c r="A632" s="195" t="s">
        <v>20</v>
      </c>
      <c r="B632" s="339" t="s">
        <v>5</v>
      </c>
      <c r="C632" s="694" t="s">
        <v>23</v>
      </c>
      <c r="D632" s="695"/>
      <c r="E632" s="195" t="s">
        <v>24</v>
      </c>
      <c r="F632" s="195" t="s">
        <v>25</v>
      </c>
      <c r="G632" s="195" t="s">
        <v>26</v>
      </c>
    </row>
    <row r="633" spans="1:8" s="8" customFormat="1" ht="30" customHeight="1">
      <c r="A633" s="195"/>
      <c r="B633" s="694" t="s">
        <v>2</v>
      </c>
      <c r="C633" s="728"/>
      <c r="D633" s="340">
        <f>A693</f>
        <v>0</v>
      </c>
      <c r="E633" s="42"/>
      <c r="F633" s="42"/>
      <c r="G633" s="196"/>
      <c r="H633" s="195"/>
    </row>
    <row r="634" spans="1:8" s="10" customFormat="1" ht="30" customHeight="1">
      <c r="A634" s="9">
        <v>1</v>
      </c>
      <c r="B634" s="49" t="s">
        <v>1236</v>
      </c>
      <c r="C634" s="208" t="s">
        <v>1237</v>
      </c>
      <c r="D634" s="209" t="s">
        <v>101</v>
      </c>
      <c r="E634" s="41" t="s">
        <v>1238</v>
      </c>
      <c r="F634" s="66" t="s">
        <v>928</v>
      </c>
      <c r="G634" s="66"/>
      <c r="H634" s="36" t="s">
        <v>408</v>
      </c>
    </row>
    <row r="635" spans="1:8" s="10" customFormat="1" ht="30" customHeight="1">
      <c r="A635" s="699" t="s">
        <v>28</v>
      </c>
      <c r="B635" s="700"/>
      <c r="C635" s="700"/>
      <c r="D635" s="182">
        <f>A634</f>
        <v>1</v>
      </c>
      <c r="E635" s="341" t="s">
        <v>231</v>
      </c>
      <c r="F635" s="701"/>
      <c r="G635" s="702"/>
    </row>
    <row r="636" spans="1:8" ht="30" customHeight="1">
      <c r="A636" s="338"/>
      <c r="B636" s="33"/>
      <c r="C636" s="34"/>
      <c r="D636" s="177"/>
      <c r="E636" s="87" t="s">
        <v>85</v>
      </c>
      <c r="F636" s="88"/>
      <c r="G636" s="51"/>
    </row>
    <row r="637" spans="1:8" ht="18" customHeight="1">
      <c r="A637" s="338"/>
      <c r="B637" s="33"/>
      <c r="C637" s="34"/>
      <c r="D637" s="177"/>
      <c r="E637" s="93"/>
      <c r="F637" s="96"/>
      <c r="G637" s="51"/>
    </row>
    <row r="638" spans="1:8" ht="18" customHeight="1">
      <c r="A638" s="300"/>
      <c r="B638" s="33"/>
      <c r="C638" s="34"/>
      <c r="D638" s="177"/>
      <c r="E638" s="93"/>
      <c r="F638" s="96"/>
      <c r="G638" s="51"/>
    </row>
    <row r="639" spans="1:8" ht="18" customHeight="1">
      <c r="A639" s="300"/>
      <c r="B639" s="33"/>
      <c r="C639" s="34"/>
      <c r="D639" s="177"/>
      <c r="E639" s="93"/>
      <c r="F639" s="96"/>
      <c r="G639" s="51"/>
    </row>
    <row r="640" spans="1:8" s="10" customFormat="1" ht="20.100000000000001" customHeight="1">
      <c r="A640" s="19"/>
      <c r="B640" s="19"/>
      <c r="C640" s="192" t="s">
        <v>368</v>
      </c>
      <c r="D640" s="20"/>
      <c r="E640" s="20"/>
      <c r="F640" s="35"/>
      <c r="G640" s="35"/>
    </row>
    <row r="641" spans="1:7" ht="20.100000000000001" customHeight="1">
      <c r="A641" s="81" t="s">
        <v>4</v>
      </c>
      <c r="B641" s="60"/>
      <c r="C641" s="193">
        <f>SUM(C642:C643)</f>
        <v>50</v>
      </c>
      <c r="D641" s="60"/>
      <c r="E641" s="46"/>
      <c r="F641" s="46"/>
      <c r="G641" s="60"/>
    </row>
    <row r="642" spans="1:7" ht="20.100000000000001" customHeight="1">
      <c r="A642" s="191" t="s">
        <v>366</v>
      </c>
      <c r="B642" s="58"/>
      <c r="C642" s="189">
        <f>SUM(D493,D528,D583,D598,D635)</f>
        <v>35</v>
      </c>
      <c r="D642" s="58"/>
      <c r="E642" s="58"/>
      <c r="F642" s="58"/>
      <c r="G642" s="58"/>
    </row>
    <row r="643" spans="1:7" ht="20.100000000000001" customHeight="1">
      <c r="A643" s="191" t="s">
        <v>367</v>
      </c>
      <c r="B643" s="58"/>
      <c r="C643" s="189">
        <f>SUM(D498,D531,D604)</f>
        <v>15</v>
      </c>
      <c r="D643" s="58"/>
      <c r="E643" s="58"/>
      <c r="F643" s="58"/>
      <c r="G643" s="58"/>
    </row>
    <row r="644" spans="1:7" ht="18" customHeight="1">
      <c r="A644" s="58"/>
      <c r="B644" s="58"/>
      <c r="C644" s="58"/>
      <c r="D644" s="58"/>
      <c r="E644" s="58"/>
      <c r="F644" s="58"/>
      <c r="G644" s="58"/>
    </row>
    <row r="645" spans="1:7" ht="18" customHeight="1">
      <c r="A645" s="58"/>
      <c r="B645" s="58"/>
      <c r="C645" s="58"/>
      <c r="D645" s="58"/>
      <c r="E645" s="58"/>
      <c r="F645" s="58"/>
      <c r="G645" s="58"/>
    </row>
    <row r="646" spans="1:7" ht="18" customHeight="1">
      <c r="A646" s="58"/>
      <c r="B646" s="58"/>
      <c r="C646" s="58"/>
      <c r="D646" s="58"/>
      <c r="E646" s="58"/>
      <c r="F646" s="58"/>
      <c r="G646" s="58"/>
    </row>
    <row r="647" spans="1:7" ht="18" customHeight="1">
      <c r="A647" s="58"/>
      <c r="B647" s="58"/>
      <c r="C647" s="58"/>
      <c r="D647" s="58"/>
      <c r="E647" s="58"/>
      <c r="F647" s="58"/>
      <c r="G647" s="58"/>
    </row>
    <row r="648" spans="1:7" ht="18" customHeight="1">
      <c r="A648" s="58"/>
      <c r="B648" s="58"/>
      <c r="C648" s="58"/>
      <c r="D648" s="58"/>
      <c r="E648" s="58"/>
      <c r="F648" s="58"/>
      <c r="G648" s="58"/>
    </row>
    <row r="649" spans="1:7" ht="18" customHeight="1">
      <c r="A649" s="58"/>
      <c r="B649" s="58"/>
      <c r="C649" s="58"/>
      <c r="D649" s="58"/>
      <c r="E649" s="58"/>
      <c r="F649" s="58"/>
      <c r="G649" s="58"/>
    </row>
    <row r="650" spans="1:7" ht="18" customHeight="1">
      <c r="A650" s="58"/>
      <c r="B650" s="58"/>
      <c r="C650" s="58"/>
      <c r="D650" s="58"/>
      <c r="E650" s="58"/>
      <c r="F650" s="58"/>
      <c r="G650" s="58"/>
    </row>
    <row r="651" spans="1:7" ht="18" customHeight="1">
      <c r="A651" s="58"/>
      <c r="B651" s="58"/>
      <c r="C651" s="58"/>
      <c r="D651" s="58"/>
      <c r="E651" s="58"/>
      <c r="F651" s="58"/>
      <c r="G651" s="58"/>
    </row>
    <row r="652" spans="1:7" ht="18" customHeight="1">
      <c r="A652" s="58"/>
      <c r="B652" s="58"/>
      <c r="C652" s="58"/>
      <c r="D652" s="58"/>
      <c r="E652" s="58"/>
      <c r="F652" s="58"/>
      <c r="G652" s="58"/>
    </row>
    <row r="653" spans="1:7" ht="18" customHeight="1">
      <c r="A653" s="58"/>
      <c r="B653" s="58"/>
      <c r="C653" s="58"/>
      <c r="D653" s="58"/>
      <c r="E653" s="58"/>
      <c r="F653" s="58"/>
      <c r="G653" s="58"/>
    </row>
    <row r="654" spans="1:7" ht="18" customHeight="1">
      <c r="A654" s="60"/>
      <c r="B654" s="60"/>
      <c r="C654" s="60"/>
      <c r="D654" s="60"/>
      <c r="F654" s="60"/>
      <c r="G654" s="60"/>
    </row>
    <row r="655" spans="1:7" ht="18" customHeight="1">
      <c r="A655" s="60"/>
      <c r="B655" s="60"/>
      <c r="C655" s="60"/>
      <c r="D655" s="60"/>
      <c r="F655" s="60"/>
      <c r="G655" s="60"/>
    </row>
    <row r="656" spans="1:7" ht="18" customHeight="1">
      <c r="A656" s="60"/>
      <c r="B656" s="60"/>
      <c r="C656" s="60"/>
      <c r="D656" s="60"/>
      <c r="F656" s="60"/>
      <c r="G656" s="60"/>
    </row>
    <row r="657" spans="1:7" ht="18" customHeight="1">
      <c r="A657" s="60"/>
      <c r="B657" s="60"/>
      <c r="C657" s="60"/>
      <c r="D657" s="60"/>
      <c r="F657" s="60"/>
      <c r="G657" s="60"/>
    </row>
    <row r="658" spans="1:7" ht="18" customHeight="1">
      <c r="A658" s="60"/>
      <c r="B658" s="60"/>
      <c r="C658" s="60"/>
      <c r="D658" s="60"/>
      <c r="F658" s="60"/>
      <c r="G658" s="60"/>
    </row>
    <row r="659" spans="1:7" ht="18" customHeight="1">
      <c r="A659" s="60"/>
      <c r="B659" s="60"/>
      <c r="C659" s="60"/>
      <c r="D659" s="60"/>
      <c r="F659" s="60"/>
      <c r="G659" s="60"/>
    </row>
    <row r="660" spans="1:7" ht="18" customHeight="1">
      <c r="A660" s="60"/>
      <c r="B660" s="60"/>
      <c r="C660" s="60"/>
      <c r="D660" s="60"/>
      <c r="F660" s="60"/>
      <c r="G660" s="60"/>
    </row>
    <row r="661" spans="1:7" ht="18" customHeight="1">
      <c r="A661" s="60"/>
      <c r="B661" s="60"/>
      <c r="C661" s="60"/>
      <c r="D661" s="60"/>
      <c r="F661" s="60"/>
      <c r="G661" s="60"/>
    </row>
    <row r="662" spans="1:7" ht="18" customHeight="1">
      <c r="A662" s="60"/>
      <c r="B662" s="60"/>
      <c r="C662" s="60"/>
      <c r="D662" s="60"/>
      <c r="F662" s="60"/>
      <c r="G662" s="60"/>
    </row>
    <row r="663" spans="1:7" ht="18" customHeight="1">
      <c r="A663" s="60"/>
      <c r="B663" s="60"/>
      <c r="C663" s="60"/>
      <c r="D663" s="60"/>
      <c r="F663" s="60"/>
      <c r="G663" s="60"/>
    </row>
    <row r="664" spans="1:7" ht="18" customHeight="1">
      <c r="A664" s="60"/>
      <c r="B664" s="60"/>
      <c r="C664" s="60"/>
      <c r="D664" s="60"/>
      <c r="F664" s="60"/>
      <c r="G664" s="60"/>
    </row>
    <row r="665" spans="1:7" ht="18" customHeight="1">
      <c r="A665" s="58"/>
      <c r="B665" s="58"/>
      <c r="C665" s="58"/>
      <c r="D665" s="58"/>
      <c r="E665" s="58"/>
      <c r="F665" s="58"/>
      <c r="G665" s="58"/>
    </row>
    <row r="666" spans="1:7" ht="18" customHeight="1">
      <c r="A666" s="58"/>
      <c r="B666" s="58"/>
      <c r="C666" s="58"/>
      <c r="D666" s="58"/>
      <c r="E666" s="58"/>
      <c r="F666" s="58"/>
      <c r="G666" s="58"/>
    </row>
    <row r="667" spans="1:7" ht="18" customHeight="1">
      <c r="A667" s="58"/>
      <c r="B667" s="58"/>
      <c r="C667" s="58"/>
      <c r="D667" s="58"/>
      <c r="E667" s="58"/>
      <c r="F667" s="58"/>
      <c r="G667" s="58"/>
    </row>
    <row r="668" spans="1:7" ht="18" customHeight="1">
      <c r="A668" s="58"/>
      <c r="B668" s="58"/>
      <c r="C668" s="58"/>
      <c r="D668" s="58"/>
      <c r="E668" s="58"/>
      <c r="F668" s="58"/>
      <c r="G668" s="58"/>
    </row>
    <row r="669" spans="1:7" ht="18" customHeight="1">
      <c r="A669" s="58"/>
      <c r="B669" s="58"/>
      <c r="C669" s="58"/>
      <c r="D669" s="58"/>
      <c r="E669" s="58"/>
      <c r="F669" s="58"/>
      <c r="G669" s="58"/>
    </row>
    <row r="670" spans="1:7" ht="18" customHeight="1">
      <c r="A670" s="60"/>
      <c r="B670" s="60"/>
      <c r="C670" s="60"/>
      <c r="D670" s="60"/>
      <c r="F670" s="60"/>
      <c r="G670" s="60"/>
    </row>
    <row r="671" spans="1:7" ht="18" customHeight="1">
      <c r="A671" s="60"/>
      <c r="B671" s="60"/>
      <c r="C671" s="60"/>
      <c r="D671" s="60"/>
      <c r="F671" s="60"/>
      <c r="G671" s="60"/>
    </row>
    <row r="672" spans="1:7" ht="18" customHeight="1"/>
    <row r="673" spans="1:5" ht="18" customHeight="1">
      <c r="A673" s="4"/>
      <c r="B673" s="4"/>
      <c r="E673" s="4"/>
    </row>
    <row r="674" spans="1:5" ht="18" customHeight="1">
      <c r="A674" s="4"/>
      <c r="B674" s="4"/>
      <c r="E674" s="4"/>
    </row>
    <row r="675" spans="1:5" ht="18" customHeight="1">
      <c r="A675" s="4"/>
      <c r="B675" s="4"/>
      <c r="E675" s="4"/>
    </row>
    <row r="676" spans="1:5" ht="18" customHeight="1">
      <c r="A676" s="4"/>
      <c r="B676" s="4"/>
      <c r="E676" s="4"/>
    </row>
    <row r="677" spans="1:5" ht="18" customHeight="1">
      <c r="A677" s="4"/>
      <c r="B677" s="4"/>
      <c r="E677" s="4"/>
    </row>
    <row r="678" spans="1:5" ht="18" customHeight="1">
      <c r="A678" s="4"/>
      <c r="B678" s="4"/>
      <c r="E678" s="4"/>
    </row>
    <row r="679" spans="1:5" ht="18" customHeight="1">
      <c r="A679" s="4"/>
      <c r="B679" s="4"/>
      <c r="E679" s="4"/>
    </row>
    <row r="680" spans="1:5" ht="18" customHeight="1">
      <c r="A680" s="4"/>
      <c r="B680" s="4"/>
      <c r="E680" s="4"/>
    </row>
    <row r="681" spans="1:5" ht="18" customHeight="1">
      <c r="A681" s="4"/>
      <c r="B681" s="4"/>
      <c r="E681" s="4"/>
    </row>
    <row r="682" spans="1:5" ht="18" customHeight="1">
      <c r="A682" s="4"/>
      <c r="B682" s="4"/>
      <c r="E682" s="4"/>
    </row>
    <row r="683" spans="1:5" ht="18" customHeight="1">
      <c r="A683" s="4"/>
      <c r="B683" s="4"/>
      <c r="E683" s="4"/>
    </row>
    <row r="684" spans="1:5" ht="18" customHeight="1">
      <c r="A684" s="4"/>
      <c r="B684" s="4"/>
      <c r="E684" s="4"/>
    </row>
    <row r="685" spans="1:5" ht="18" customHeight="1">
      <c r="A685" s="4"/>
      <c r="B685" s="4"/>
      <c r="E685" s="4"/>
    </row>
    <row r="686" spans="1:5" ht="18" customHeight="1">
      <c r="A686" s="4"/>
      <c r="B686" s="4"/>
      <c r="E686" s="4"/>
    </row>
    <row r="687" spans="1:5" ht="18" customHeight="1">
      <c r="A687" s="4"/>
      <c r="B687" s="4"/>
      <c r="E687" s="4"/>
    </row>
    <row r="688" spans="1:5" ht="18" customHeight="1">
      <c r="A688" s="4"/>
      <c r="B688" s="4"/>
      <c r="E688" s="4"/>
    </row>
    <row r="689" spans="1:5" ht="18" customHeight="1">
      <c r="A689" s="4"/>
      <c r="B689" s="4"/>
      <c r="E689" s="4"/>
    </row>
    <row r="690" spans="1:5" ht="18" customHeight="1">
      <c r="A690" s="4"/>
      <c r="B690" s="4"/>
      <c r="E690" s="4"/>
    </row>
    <row r="691" spans="1:5" ht="18" customHeight="1">
      <c r="A691" s="4"/>
      <c r="B691" s="4"/>
      <c r="E691" s="4"/>
    </row>
    <row r="692" spans="1:5" ht="18" customHeight="1">
      <c r="A692" s="4"/>
      <c r="B692" s="4"/>
      <c r="E692" s="4"/>
    </row>
    <row r="693" spans="1:5" ht="18" customHeight="1">
      <c r="A693" s="4"/>
      <c r="B693" s="4"/>
      <c r="E693" s="4"/>
    </row>
    <row r="694" spans="1:5" ht="18" customHeight="1">
      <c r="A694" s="4"/>
      <c r="B694" s="4"/>
      <c r="E694" s="4"/>
    </row>
  </sheetData>
  <sortState ref="A28:AR33">
    <sortCondition ref="A28"/>
  </sortState>
  <mergeCells count="77">
    <mergeCell ref="B40:C40"/>
    <mergeCell ref="A54:C54"/>
    <mergeCell ref="F54:G54"/>
    <mergeCell ref="A1:G1"/>
    <mergeCell ref="A2:G2"/>
    <mergeCell ref="A3:G3"/>
    <mergeCell ref="C5:D5"/>
    <mergeCell ref="B6:C6"/>
    <mergeCell ref="B91:C91"/>
    <mergeCell ref="A96:C96"/>
    <mergeCell ref="F96:G96"/>
    <mergeCell ref="A82:G82"/>
    <mergeCell ref="A83:G83"/>
    <mergeCell ref="A84:G84"/>
    <mergeCell ref="C86:D86"/>
    <mergeCell ref="B87:C87"/>
    <mergeCell ref="B214:C214"/>
    <mergeCell ref="A263:C263"/>
    <mergeCell ref="F263:G263"/>
    <mergeCell ref="A200:G200"/>
    <mergeCell ref="A201:G201"/>
    <mergeCell ref="A202:G202"/>
    <mergeCell ref="C204:D204"/>
    <mergeCell ref="B205:C205"/>
    <mergeCell ref="B498:C498"/>
    <mergeCell ref="A503:C503"/>
    <mergeCell ref="F503:G503"/>
    <mergeCell ref="A488:G488"/>
    <mergeCell ref="A489:G489"/>
    <mergeCell ref="A490:G490"/>
    <mergeCell ref="C492:D492"/>
    <mergeCell ref="B493:C493"/>
    <mergeCell ref="A523:G523"/>
    <mergeCell ref="A524:G524"/>
    <mergeCell ref="A525:G525"/>
    <mergeCell ref="C527:D527"/>
    <mergeCell ref="A538:C538"/>
    <mergeCell ref="F538:G538"/>
    <mergeCell ref="B528:C528"/>
    <mergeCell ref="B531:C531"/>
    <mergeCell ref="B604:C604"/>
    <mergeCell ref="A610:C610"/>
    <mergeCell ref="F610:G610"/>
    <mergeCell ref="A593:G593"/>
    <mergeCell ref="A594:G594"/>
    <mergeCell ref="A595:G595"/>
    <mergeCell ref="C597:D597"/>
    <mergeCell ref="B598:C598"/>
    <mergeCell ref="A635:C635"/>
    <mergeCell ref="F635:G635"/>
    <mergeCell ref="A628:G628"/>
    <mergeCell ref="A629:G629"/>
    <mergeCell ref="A630:G630"/>
    <mergeCell ref="C632:D632"/>
    <mergeCell ref="B633:C633"/>
    <mergeCell ref="A583:C583"/>
    <mergeCell ref="F583:G583"/>
    <mergeCell ref="A555:G555"/>
    <mergeCell ref="A556:G556"/>
    <mergeCell ref="A557:G557"/>
    <mergeCell ref="C559:D559"/>
    <mergeCell ref="B422:C422"/>
    <mergeCell ref="A485:C485"/>
    <mergeCell ref="F485:G485"/>
    <mergeCell ref="A285:G285"/>
    <mergeCell ref="A286:G286"/>
    <mergeCell ref="A287:G287"/>
    <mergeCell ref="C289:D289"/>
    <mergeCell ref="B290:C290"/>
    <mergeCell ref="B151:C151"/>
    <mergeCell ref="A169:C169"/>
    <mergeCell ref="F169:G169"/>
    <mergeCell ref="A116:G116"/>
    <mergeCell ref="A117:G117"/>
    <mergeCell ref="A118:G118"/>
    <mergeCell ref="C120:D120"/>
    <mergeCell ref="B121:C121"/>
  </mergeCells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3"/>
  <sheetViews>
    <sheetView view="pageBreakPreview" zoomScaleNormal="100" workbookViewId="0">
      <selection activeCell="C8" sqref="C8"/>
    </sheetView>
  </sheetViews>
  <sheetFormatPr defaultRowHeight="15"/>
  <cols>
    <col min="1" max="1" width="4.625" style="109" customWidth="1"/>
    <col min="2" max="2" width="8.625" style="109" customWidth="1"/>
    <col min="3" max="3" width="16.75" style="4" bestFit="1" customWidth="1"/>
    <col min="4" max="4" width="6.875" style="4" bestFit="1" customWidth="1"/>
    <col min="5" max="5" width="10.625" style="109" customWidth="1"/>
    <col min="6" max="6" width="24.625" style="4" customWidth="1"/>
    <col min="7" max="7" width="22.625" style="4" customWidth="1"/>
    <col min="8" max="8" width="13.875" style="4" bestFit="1" customWidth="1"/>
    <col min="9" max="16384" width="9" style="4"/>
  </cols>
  <sheetData>
    <row r="1" spans="1:9" s="15" customFormat="1" ht="54.95" customHeight="1">
      <c r="A1" s="704" t="s">
        <v>5755</v>
      </c>
      <c r="B1" s="691"/>
      <c r="C1" s="705"/>
      <c r="D1" s="705"/>
      <c r="E1" s="705"/>
      <c r="F1" s="705"/>
      <c r="G1" s="705"/>
    </row>
    <row r="2" spans="1:9" s="10" customFormat="1" ht="24.95" customHeight="1">
      <c r="A2" s="731" t="s">
        <v>2860</v>
      </c>
      <c r="B2" s="731"/>
      <c r="C2" s="731"/>
      <c r="D2" s="731"/>
      <c r="E2" s="731"/>
      <c r="F2" s="731"/>
      <c r="G2" s="731"/>
    </row>
    <row r="3" spans="1:9" s="10" customFormat="1" ht="39.950000000000003" customHeight="1">
      <c r="A3" s="745" t="s">
        <v>6346</v>
      </c>
      <c r="B3" s="745"/>
      <c r="C3" s="745"/>
      <c r="D3" s="745"/>
      <c r="E3" s="745"/>
      <c r="F3" s="745"/>
      <c r="G3" s="745"/>
    </row>
    <row r="4" spans="1:9" ht="20.100000000000001" customHeight="1">
      <c r="A4" s="6"/>
      <c r="B4" s="6"/>
      <c r="C4" s="6"/>
      <c r="D4" s="6"/>
      <c r="E4" s="6"/>
      <c r="F4" s="23"/>
      <c r="G4" s="202" t="s">
        <v>6334</v>
      </c>
      <c r="H4" s="88" t="s">
        <v>6347</v>
      </c>
      <c r="I4" s="96"/>
    </row>
    <row r="5" spans="1:9" s="8" customFormat="1" ht="30" customHeight="1">
      <c r="A5" s="195" t="s">
        <v>20</v>
      </c>
      <c r="B5" s="540" t="s">
        <v>5</v>
      </c>
      <c r="C5" s="694" t="s">
        <v>23</v>
      </c>
      <c r="D5" s="695"/>
      <c r="E5" s="195" t="s">
        <v>24</v>
      </c>
      <c r="F5" s="195" t="s">
        <v>25</v>
      </c>
      <c r="G5" s="195" t="s">
        <v>26</v>
      </c>
    </row>
    <row r="6" spans="1:9" s="8" customFormat="1" ht="30" customHeight="1">
      <c r="A6" s="195"/>
      <c r="B6" s="694" t="s">
        <v>2</v>
      </c>
      <c r="C6" s="728"/>
      <c r="D6" s="672">
        <f>A9</f>
        <v>3</v>
      </c>
      <c r="E6" s="42"/>
      <c r="F6" s="42"/>
      <c r="G6" s="196"/>
      <c r="H6" s="195"/>
    </row>
    <row r="7" spans="1:9" s="10" customFormat="1" ht="30" customHeight="1">
      <c r="A7" s="32">
        <v>1</v>
      </c>
      <c r="B7" s="49" t="s">
        <v>6133</v>
      </c>
      <c r="C7" s="231" t="s">
        <v>6134</v>
      </c>
      <c r="D7" s="232" t="s">
        <v>70</v>
      </c>
      <c r="E7" s="41" t="s">
        <v>4349</v>
      </c>
      <c r="F7" s="66" t="s">
        <v>3393</v>
      </c>
      <c r="G7" s="196" t="s">
        <v>3166</v>
      </c>
      <c r="H7" s="36" t="s">
        <v>270</v>
      </c>
    </row>
    <row r="8" spans="1:9" s="10" customFormat="1" ht="30" customHeight="1">
      <c r="A8" s="32">
        <v>2</v>
      </c>
      <c r="B8" s="49" t="s">
        <v>6135</v>
      </c>
      <c r="C8" s="231" t="s">
        <v>6136</v>
      </c>
      <c r="D8" s="232" t="s">
        <v>184</v>
      </c>
      <c r="E8" s="41" t="s">
        <v>4349</v>
      </c>
      <c r="F8" s="66" t="s">
        <v>3393</v>
      </c>
      <c r="G8" s="43" t="s">
        <v>1</v>
      </c>
      <c r="H8" s="36" t="s">
        <v>270</v>
      </c>
      <c r="I8" s="10">
        <f>5+20+1+4+9+12+3+8</f>
        <v>62</v>
      </c>
    </row>
    <row r="9" spans="1:9" s="10" customFormat="1" ht="30" customHeight="1">
      <c r="A9" s="32">
        <v>3</v>
      </c>
      <c r="B9" s="49" t="s">
        <v>6137</v>
      </c>
      <c r="C9" s="231" t="s">
        <v>180</v>
      </c>
      <c r="D9" s="232" t="s">
        <v>89</v>
      </c>
      <c r="E9" s="41" t="s">
        <v>4349</v>
      </c>
      <c r="F9" s="66" t="s">
        <v>3393</v>
      </c>
      <c r="G9" s="43" t="s">
        <v>1</v>
      </c>
      <c r="H9" s="36" t="s">
        <v>270</v>
      </c>
      <c r="I9" s="10">
        <f>28+72+85+43+34+18+42</f>
        <v>322</v>
      </c>
    </row>
    <row r="10" spans="1:9" s="8" customFormat="1" ht="30" customHeight="1">
      <c r="A10" s="43"/>
      <c r="B10" s="694" t="s">
        <v>3</v>
      </c>
      <c r="C10" s="728"/>
      <c r="D10" s="672">
        <f>A11</f>
        <v>1</v>
      </c>
      <c r="E10" s="42"/>
      <c r="F10" s="42"/>
      <c r="G10" s="196"/>
      <c r="H10" s="195"/>
    </row>
    <row r="11" spans="1:9" s="10" customFormat="1" ht="30" customHeight="1">
      <c r="A11" s="32">
        <v>1</v>
      </c>
      <c r="B11" s="49" t="s">
        <v>5834</v>
      </c>
      <c r="C11" s="82" t="s">
        <v>1926</v>
      </c>
      <c r="D11" s="83" t="s">
        <v>137</v>
      </c>
      <c r="E11" s="41" t="s">
        <v>2750</v>
      </c>
      <c r="F11" s="66" t="s">
        <v>3393</v>
      </c>
      <c r="G11" s="196"/>
      <c r="H11" s="36"/>
    </row>
    <row r="12" spans="1:9" s="10" customFormat="1" ht="30" customHeight="1">
      <c r="A12" s="699" t="s">
        <v>28</v>
      </c>
      <c r="B12" s="700"/>
      <c r="C12" s="700"/>
      <c r="D12" s="543">
        <f>SUM(D6,D10)</f>
        <v>4</v>
      </c>
      <c r="E12" s="542" t="s">
        <v>231</v>
      </c>
      <c r="F12" s="701"/>
      <c r="G12" s="702"/>
    </row>
    <row r="13" spans="1:9" ht="30" customHeight="1">
      <c r="A13" s="539"/>
      <c r="B13" s="27"/>
      <c r="C13" s="28"/>
      <c r="D13" s="28"/>
      <c r="E13" s="87" t="s">
        <v>85</v>
      </c>
      <c r="F13" s="88"/>
      <c r="G13" s="51"/>
    </row>
    <row r="14" spans="1:9" ht="20.100000000000001" customHeight="1">
      <c r="A14" s="539"/>
      <c r="B14" s="33"/>
      <c r="C14" s="34"/>
      <c r="D14" s="34"/>
      <c r="E14" s="539"/>
    </row>
    <row r="15" spans="1:9" ht="20.100000000000001" customHeight="1">
      <c r="A15" s="539"/>
      <c r="B15" s="33"/>
      <c r="C15" s="34"/>
      <c r="D15" s="34"/>
      <c r="E15" s="539"/>
    </row>
    <row r="16" spans="1:9" ht="20.100000000000001" customHeight="1">
      <c r="A16" s="539"/>
      <c r="B16" s="33"/>
      <c r="C16" s="34"/>
      <c r="D16" s="34"/>
      <c r="E16" s="539"/>
    </row>
    <row r="17" spans="1:7" ht="20.100000000000001" customHeight="1">
      <c r="A17" s="539"/>
      <c r="B17" s="33"/>
      <c r="C17" s="34"/>
      <c r="D17" s="34"/>
      <c r="E17" s="539"/>
    </row>
    <row r="18" spans="1:7" ht="20.100000000000001" customHeight="1">
      <c r="A18" s="539"/>
      <c r="B18" s="33"/>
      <c r="C18" s="34"/>
      <c r="D18" s="34"/>
      <c r="E18" s="539"/>
    </row>
    <row r="19" spans="1:7" ht="20.100000000000001" customHeight="1">
      <c r="A19" s="539"/>
      <c r="B19" s="33"/>
      <c r="C19" s="34"/>
      <c r="D19" s="34"/>
      <c r="E19" s="539"/>
    </row>
    <row r="20" spans="1:7" ht="20.100000000000001" customHeight="1">
      <c r="A20" s="539"/>
      <c r="B20" s="33"/>
      <c r="C20" s="34"/>
      <c r="D20" s="34"/>
      <c r="E20" s="539"/>
    </row>
    <row r="21" spans="1:7" ht="20.100000000000001" customHeight="1">
      <c r="A21" s="539"/>
      <c r="B21" s="33"/>
      <c r="C21" s="34"/>
      <c r="D21" s="34"/>
      <c r="E21" s="539"/>
    </row>
    <row r="22" spans="1:7" ht="20.100000000000001" customHeight="1">
      <c r="A22" s="674"/>
      <c r="B22" s="33"/>
      <c r="C22" s="34"/>
      <c r="D22" s="34"/>
      <c r="E22" s="674"/>
    </row>
    <row r="23" spans="1:7" ht="20.100000000000001" customHeight="1">
      <c r="A23" s="674"/>
      <c r="B23" s="33"/>
      <c r="C23" s="34"/>
      <c r="D23" s="34"/>
      <c r="E23" s="674"/>
    </row>
    <row r="24" spans="1:7" ht="20.100000000000001" customHeight="1">
      <c r="A24" s="674"/>
      <c r="B24" s="33"/>
      <c r="C24" s="34"/>
      <c r="D24" s="34"/>
      <c r="E24" s="674"/>
    </row>
    <row r="25" spans="1:7" ht="20.100000000000001" customHeight="1">
      <c r="A25" s="674"/>
      <c r="B25" s="33"/>
      <c r="C25" s="34"/>
      <c r="D25" s="34"/>
      <c r="E25" s="674"/>
    </row>
    <row r="26" spans="1:7" ht="20.100000000000001" customHeight="1">
      <c r="A26" s="674"/>
      <c r="B26" s="33"/>
      <c r="C26" s="34"/>
      <c r="D26" s="34"/>
      <c r="E26" s="674"/>
    </row>
    <row r="27" spans="1:7" ht="20.100000000000001" customHeight="1">
      <c r="A27" s="675"/>
      <c r="B27" s="33"/>
      <c r="C27" s="34"/>
      <c r="D27" s="34"/>
      <c r="E27" s="675"/>
    </row>
    <row r="28" spans="1:7" ht="20.100000000000001" customHeight="1">
      <c r="A28" s="675"/>
      <c r="B28" s="33"/>
      <c r="C28" s="34"/>
      <c r="D28" s="34"/>
      <c r="E28" s="675"/>
    </row>
    <row r="29" spans="1:7" ht="20.100000000000001" customHeight="1">
      <c r="A29" s="675"/>
      <c r="B29" s="33"/>
      <c r="C29" s="34"/>
      <c r="D29" s="34"/>
      <c r="E29" s="675"/>
    </row>
    <row r="30" spans="1:7" s="15" customFormat="1" ht="60" customHeight="1">
      <c r="A30" s="704" t="s">
        <v>2862</v>
      </c>
      <c r="B30" s="691"/>
      <c r="C30" s="705"/>
      <c r="D30" s="705"/>
      <c r="E30" s="705"/>
      <c r="F30" s="705"/>
      <c r="G30" s="705"/>
    </row>
    <row r="31" spans="1:7" s="10" customFormat="1" ht="24.95" customHeight="1">
      <c r="A31" s="731" t="s">
        <v>4352</v>
      </c>
      <c r="B31" s="731"/>
      <c r="C31" s="731"/>
      <c r="D31" s="731"/>
      <c r="E31" s="731"/>
      <c r="F31" s="731"/>
      <c r="G31" s="731"/>
    </row>
    <row r="32" spans="1:7" s="10" customFormat="1" ht="39.950000000000003" customHeight="1">
      <c r="A32" s="745" t="s">
        <v>4511</v>
      </c>
      <c r="B32" s="745"/>
      <c r="C32" s="745"/>
      <c r="D32" s="745"/>
      <c r="E32" s="745"/>
      <c r="F32" s="745"/>
      <c r="G32" s="745"/>
    </row>
    <row r="33" spans="1:8" ht="20.100000000000001" customHeight="1">
      <c r="A33" s="6"/>
      <c r="B33" s="6"/>
      <c r="C33" s="6"/>
      <c r="D33" s="6"/>
      <c r="E33" s="6"/>
      <c r="F33" s="23"/>
      <c r="G33" s="202" t="s">
        <v>4517</v>
      </c>
      <c r="H33" s="4" t="s">
        <v>4513</v>
      </c>
    </row>
    <row r="34" spans="1:8" s="8" customFormat="1" ht="24.95" customHeight="1">
      <c r="A34" s="195" t="s">
        <v>20</v>
      </c>
      <c r="B34" s="494" t="s">
        <v>5</v>
      </c>
      <c r="C34" s="694" t="s">
        <v>23</v>
      </c>
      <c r="D34" s="695"/>
      <c r="E34" s="195" t="s">
        <v>24</v>
      </c>
      <c r="F34" s="195" t="s">
        <v>25</v>
      </c>
      <c r="G34" s="195" t="s">
        <v>26</v>
      </c>
    </row>
    <row r="35" spans="1:8" s="10" customFormat="1" ht="24.95" customHeight="1">
      <c r="A35" s="32">
        <v>1</v>
      </c>
      <c r="B35" s="86" t="s">
        <v>3157</v>
      </c>
      <c r="C35" s="229" t="s">
        <v>3158</v>
      </c>
      <c r="D35" s="230" t="s">
        <v>152</v>
      </c>
      <c r="E35" s="41" t="s">
        <v>3164</v>
      </c>
      <c r="F35" s="66" t="s">
        <v>3165</v>
      </c>
      <c r="G35" s="196" t="s">
        <v>3166</v>
      </c>
      <c r="H35" s="36" t="s">
        <v>270</v>
      </c>
    </row>
    <row r="36" spans="1:8" s="10" customFormat="1" ht="24.95" customHeight="1">
      <c r="A36" s="32">
        <v>2</v>
      </c>
      <c r="B36" s="86" t="s">
        <v>3159</v>
      </c>
      <c r="C36" s="229" t="s">
        <v>321</v>
      </c>
      <c r="D36" s="230" t="s">
        <v>132</v>
      </c>
      <c r="E36" s="41" t="s">
        <v>3164</v>
      </c>
      <c r="F36" s="66" t="s">
        <v>3165</v>
      </c>
      <c r="G36" s="143" t="s">
        <v>1</v>
      </c>
      <c r="H36" s="36" t="s">
        <v>270</v>
      </c>
    </row>
    <row r="37" spans="1:8" s="10" customFormat="1" ht="24.95" customHeight="1">
      <c r="A37" s="32">
        <v>3</v>
      </c>
      <c r="B37" s="86" t="s">
        <v>3160</v>
      </c>
      <c r="C37" s="229" t="s">
        <v>39</v>
      </c>
      <c r="D37" s="230" t="s">
        <v>89</v>
      </c>
      <c r="E37" s="41" t="s">
        <v>3164</v>
      </c>
      <c r="F37" s="66" t="s">
        <v>3165</v>
      </c>
      <c r="G37" s="143" t="s">
        <v>1</v>
      </c>
      <c r="H37" s="36" t="s">
        <v>270</v>
      </c>
    </row>
    <row r="38" spans="1:8" s="10" customFormat="1" ht="24.95" customHeight="1">
      <c r="A38" s="32">
        <v>4</v>
      </c>
      <c r="B38" s="86" t="s">
        <v>3161</v>
      </c>
      <c r="C38" s="229" t="s">
        <v>180</v>
      </c>
      <c r="D38" s="230" t="s">
        <v>100</v>
      </c>
      <c r="E38" s="41" t="s">
        <v>3164</v>
      </c>
      <c r="F38" s="66" t="s">
        <v>3165</v>
      </c>
      <c r="G38" s="143" t="s">
        <v>1</v>
      </c>
      <c r="H38" s="36" t="s">
        <v>270</v>
      </c>
    </row>
    <row r="39" spans="1:8" s="10" customFormat="1" ht="24.95" customHeight="1">
      <c r="A39" s="32">
        <v>5</v>
      </c>
      <c r="B39" s="86" t="s">
        <v>3162</v>
      </c>
      <c r="C39" s="229" t="s">
        <v>3163</v>
      </c>
      <c r="D39" s="230" t="s">
        <v>50</v>
      </c>
      <c r="E39" s="41" t="s">
        <v>3164</v>
      </c>
      <c r="F39" s="66" t="s">
        <v>3165</v>
      </c>
      <c r="G39" s="143" t="s">
        <v>1</v>
      </c>
      <c r="H39" s="36" t="s">
        <v>270</v>
      </c>
    </row>
    <row r="40" spans="1:8" s="10" customFormat="1" ht="24.95" customHeight="1">
      <c r="A40" s="32">
        <v>6</v>
      </c>
      <c r="B40" s="49" t="s">
        <v>4337</v>
      </c>
      <c r="C40" s="231" t="s">
        <v>91</v>
      </c>
      <c r="D40" s="232" t="s">
        <v>133</v>
      </c>
      <c r="E40" s="41" t="s">
        <v>4349</v>
      </c>
      <c r="F40" s="66" t="s">
        <v>1272</v>
      </c>
      <c r="G40" s="573" t="s">
        <v>5133</v>
      </c>
      <c r="H40" s="36" t="s">
        <v>270</v>
      </c>
    </row>
    <row r="41" spans="1:8" s="10" customFormat="1" ht="24.95" customHeight="1">
      <c r="A41" s="32">
        <v>7</v>
      </c>
      <c r="B41" s="49" t="s">
        <v>4338</v>
      </c>
      <c r="C41" s="231" t="s">
        <v>4339</v>
      </c>
      <c r="D41" s="232" t="s">
        <v>107</v>
      </c>
      <c r="E41" s="41" t="s">
        <v>4349</v>
      </c>
      <c r="F41" s="66" t="s">
        <v>1272</v>
      </c>
      <c r="G41" s="196" t="s">
        <v>3166</v>
      </c>
      <c r="H41" s="36" t="s">
        <v>270</v>
      </c>
    </row>
    <row r="42" spans="1:8" s="10" customFormat="1" ht="24.95" customHeight="1">
      <c r="A42" s="32">
        <v>8</v>
      </c>
      <c r="B42" s="49" t="s">
        <v>4340</v>
      </c>
      <c r="C42" s="231" t="s">
        <v>4341</v>
      </c>
      <c r="D42" s="232" t="s">
        <v>107</v>
      </c>
      <c r="E42" s="41" t="s">
        <v>4349</v>
      </c>
      <c r="F42" s="66" t="s">
        <v>1272</v>
      </c>
      <c r="G42" s="143" t="s">
        <v>1</v>
      </c>
      <c r="H42" s="36" t="s">
        <v>270</v>
      </c>
    </row>
    <row r="43" spans="1:8" s="10" customFormat="1" ht="24.95" customHeight="1">
      <c r="A43" s="32">
        <v>9</v>
      </c>
      <c r="B43" s="49" t="s">
        <v>4342</v>
      </c>
      <c r="C43" s="231" t="s">
        <v>4343</v>
      </c>
      <c r="D43" s="232" t="s">
        <v>1260</v>
      </c>
      <c r="E43" s="41" t="s">
        <v>4349</v>
      </c>
      <c r="F43" s="66" t="s">
        <v>1272</v>
      </c>
      <c r="G43" s="143" t="s">
        <v>1</v>
      </c>
      <c r="H43" s="36" t="s">
        <v>270</v>
      </c>
    </row>
    <row r="44" spans="1:8" s="10" customFormat="1" ht="24.95" customHeight="1">
      <c r="A44" s="32">
        <v>10</v>
      </c>
      <c r="B44" s="49" t="s">
        <v>4344</v>
      </c>
      <c r="C44" s="231" t="s">
        <v>782</v>
      </c>
      <c r="D44" s="232" t="s">
        <v>155</v>
      </c>
      <c r="E44" s="41" t="s">
        <v>4349</v>
      </c>
      <c r="F44" s="66" t="s">
        <v>1272</v>
      </c>
      <c r="G44" s="143" t="s">
        <v>1</v>
      </c>
      <c r="H44" s="36" t="s">
        <v>270</v>
      </c>
    </row>
    <row r="45" spans="1:8" s="10" customFormat="1" ht="24.95" customHeight="1">
      <c r="A45" s="32">
        <v>11</v>
      </c>
      <c r="B45" s="49" t="s">
        <v>4345</v>
      </c>
      <c r="C45" s="231" t="s">
        <v>4346</v>
      </c>
      <c r="D45" s="232" t="s">
        <v>82</v>
      </c>
      <c r="E45" s="41" t="s">
        <v>4349</v>
      </c>
      <c r="F45" s="66" t="s">
        <v>1272</v>
      </c>
      <c r="G45" s="573" t="s">
        <v>5127</v>
      </c>
      <c r="H45" s="36" t="s">
        <v>270</v>
      </c>
    </row>
    <row r="46" spans="1:8" s="10" customFormat="1" ht="24.95" customHeight="1">
      <c r="A46" s="32">
        <v>12</v>
      </c>
      <c r="B46" s="49" t="s">
        <v>4347</v>
      </c>
      <c r="C46" s="231" t="s">
        <v>183</v>
      </c>
      <c r="D46" s="232" t="s">
        <v>45</v>
      </c>
      <c r="E46" s="41" t="s">
        <v>4349</v>
      </c>
      <c r="F46" s="66" t="s">
        <v>1272</v>
      </c>
      <c r="G46" s="196" t="s">
        <v>3166</v>
      </c>
      <c r="H46" s="36" t="s">
        <v>270</v>
      </c>
    </row>
    <row r="47" spans="1:8" s="10" customFormat="1" ht="24.95" customHeight="1">
      <c r="A47" s="32">
        <v>13</v>
      </c>
      <c r="B47" s="49" t="s">
        <v>4348</v>
      </c>
      <c r="C47" s="82" t="s">
        <v>2857</v>
      </c>
      <c r="D47" s="83" t="s">
        <v>69</v>
      </c>
      <c r="E47" s="41" t="s">
        <v>4349</v>
      </c>
      <c r="F47" s="66" t="s">
        <v>1272</v>
      </c>
      <c r="G47" s="143" t="s">
        <v>1</v>
      </c>
      <c r="H47" s="36" t="s">
        <v>270</v>
      </c>
    </row>
    <row r="48" spans="1:8" s="10" customFormat="1" ht="24.95" customHeight="1">
      <c r="A48" s="699" t="s">
        <v>28</v>
      </c>
      <c r="B48" s="700"/>
      <c r="C48" s="700"/>
      <c r="D48" s="497">
        <f>A47</f>
        <v>13</v>
      </c>
      <c r="E48" s="496" t="s">
        <v>231</v>
      </c>
      <c r="F48" s="701"/>
      <c r="G48" s="702"/>
    </row>
    <row r="49" spans="1:8" ht="24.95" customHeight="1">
      <c r="A49" s="493"/>
      <c r="B49" s="27"/>
      <c r="C49" s="28"/>
      <c r="D49" s="28"/>
      <c r="E49" s="87" t="s">
        <v>85</v>
      </c>
      <c r="F49" s="88"/>
      <c r="G49" s="51"/>
    </row>
    <row r="50" spans="1:8" ht="18" customHeight="1">
      <c r="A50" s="493"/>
      <c r="B50" s="33"/>
      <c r="C50" s="34"/>
      <c r="D50" s="34"/>
      <c r="E50" s="493"/>
    </row>
    <row r="51" spans="1:8" ht="18" customHeight="1">
      <c r="A51" s="506"/>
      <c r="B51" s="33"/>
      <c r="C51" s="34"/>
      <c r="D51" s="34"/>
      <c r="E51" s="506"/>
    </row>
    <row r="52" spans="1:8" ht="18" customHeight="1">
      <c r="A52" s="506"/>
      <c r="B52" s="33"/>
      <c r="C52" s="34"/>
      <c r="D52" s="34"/>
      <c r="E52" s="506"/>
    </row>
    <row r="53" spans="1:8" ht="18" customHeight="1">
      <c r="A53" s="506"/>
      <c r="B53" s="33"/>
      <c r="C53" s="34"/>
      <c r="D53" s="34"/>
      <c r="E53" s="506"/>
    </row>
    <row r="54" spans="1:8" ht="18" customHeight="1">
      <c r="A54" s="506"/>
      <c r="B54" s="33"/>
      <c r="C54" s="34"/>
      <c r="D54" s="34"/>
      <c r="E54" s="506"/>
    </row>
    <row r="55" spans="1:8" ht="18" customHeight="1">
      <c r="A55" s="506"/>
      <c r="B55" s="33"/>
      <c r="C55" s="34"/>
      <c r="D55" s="34"/>
      <c r="E55" s="506"/>
    </row>
    <row r="56" spans="1:8" ht="18" customHeight="1">
      <c r="A56" s="506"/>
      <c r="B56" s="33"/>
      <c r="C56" s="34"/>
      <c r="D56" s="34"/>
      <c r="E56" s="506"/>
    </row>
    <row r="57" spans="1:8" ht="18" customHeight="1">
      <c r="A57" s="506"/>
      <c r="B57" s="33"/>
      <c r="C57" s="34"/>
      <c r="D57" s="34"/>
      <c r="E57" s="506"/>
    </row>
    <row r="58" spans="1:8" ht="18" customHeight="1">
      <c r="A58" s="506"/>
      <c r="B58" s="33"/>
      <c r="C58" s="34"/>
      <c r="D58" s="34"/>
      <c r="E58" s="506"/>
    </row>
    <row r="59" spans="1:8" ht="18" customHeight="1">
      <c r="A59" s="506"/>
      <c r="B59" s="33"/>
      <c r="C59" s="34"/>
      <c r="D59" s="34"/>
      <c r="E59" s="506"/>
    </row>
    <row r="60" spans="1:8" s="15" customFormat="1" ht="60" customHeight="1">
      <c r="A60" s="704" t="s">
        <v>2734</v>
      </c>
      <c r="B60" s="691"/>
      <c r="C60" s="705"/>
      <c r="D60" s="705"/>
      <c r="E60" s="705"/>
      <c r="F60" s="705"/>
      <c r="G60" s="705"/>
    </row>
    <row r="61" spans="1:8" s="10" customFormat="1" ht="24.95" customHeight="1">
      <c r="A61" s="731" t="s">
        <v>2860</v>
      </c>
      <c r="B61" s="731"/>
      <c r="C61" s="731"/>
      <c r="D61" s="731"/>
      <c r="E61" s="731"/>
      <c r="F61" s="731"/>
      <c r="G61" s="731"/>
    </row>
    <row r="62" spans="1:8" s="10" customFormat="1" ht="39.950000000000003" customHeight="1">
      <c r="A62" s="744" t="s">
        <v>2875</v>
      </c>
      <c r="B62" s="744"/>
      <c r="C62" s="744"/>
      <c r="D62" s="744"/>
      <c r="E62" s="744"/>
      <c r="F62" s="744"/>
      <c r="G62" s="744"/>
    </row>
    <row r="63" spans="1:8" ht="20.100000000000001" customHeight="1">
      <c r="A63" s="6"/>
      <c r="B63" s="6"/>
      <c r="C63" s="6"/>
      <c r="D63" s="6"/>
      <c r="E63" s="6"/>
      <c r="F63" s="23"/>
      <c r="G63" s="202" t="s">
        <v>2877</v>
      </c>
      <c r="H63" s="196" t="s">
        <v>2876</v>
      </c>
    </row>
    <row r="64" spans="1:8" s="8" customFormat="1" ht="24.95" customHeight="1">
      <c r="A64" s="195" t="s">
        <v>20</v>
      </c>
      <c r="B64" s="240" t="s">
        <v>5</v>
      </c>
      <c r="C64" s="694" t="s">
        <v>23</v>
      </c>
      <c r="D64" s="695"/>
      <c r="E64" s="195" t="s">
        <v>24</v>
      </c>
      <c r="F64" s="195" t="s">
        <v>25</v>
      </c>
      <c r="G64" s="195" t="s">
        <v>26</v>
      </c>
    </row>
    <row r="65" spans="1:8" s="8" customFormat="1" ht="24.95" customHeight="1">
      <c r="A65" s="195"/>
      <c r="B65" s="694" t="s">
        <v>2</v>
      </c>
      <c r="C65" s="728"/>
      <c r="D65" s="241">
        <f>A67</f>
        <v>2</v>
      </c>
      <c r="E65" s="42"/>
      <c r="F65" s="42"/>
      <c r="G65" s="196"/>
      <c r="H65" s="195"/>
    </row>
    <row r="66" spans="1:8" s="10" customFormat="1" ht="24.95" customHeight="1">
      <c r="A66" s="32">
        <v>1</v>
      </c>
      <c r="B66" s="49" t="s">
        <v>2735</v>
      </c>
      <c r="C66" s="231" t="s">
        <v>1530</v>
      </c>
      <c r="D66" s="232" t="s">
        <v>46</v>
      </c>
      <c r="E66" s="41" t="s">
        <v>2737</v>
      </c>
      <c r="F66" s="66" t="s">
        <v>2738</v>
      </c>
      <c r="G66" s="196" t="s">
        <v>2739</v>
      </c>
      <c r="H66" s="36" t="s">
        <v>270</v>
      </c>
    </row>
    <row r="67" spans="1:8" s="10" customFormat="1" ht="24.95" customHeight="1">
      <c r="A67" s="32">
        <v>2</v>
      </c>
      <c r="B67" s="86" t="s">
        <v>2736</v>
      </c>
      <c r="C67" s="336" t="s">
        <v>180</v>
      </c>
      <c r="D67" s="337" t="s">
        <v>153</v>
      </c>
      <c r="E67" s="41" t="s">
        <v>2737</v>
      </c>
      <c r="F67" s="66" t="s">
        <v>2738</v>
      </c>
      <c r="G67" s="43" t="s">
        <v>1</v>
      </c>
      <c r="H67" s="36" t="s">
        <v>270</v>
      </c>
    </row>
    <row r="68" spans="1:8" s="8" customFormat="1" ht="24.95" customHeight="1">
      <c r="A68" s="43"/>
      <c r="B68" s="694" t="s">
        <v>3</v>
      </c>
      <c r="C68" s="728"/>
      <c r="D68" s="241">
        <f>A81</f>
        <v>13</v>
      </c>
      <c r="E68" s="42"/>
      <c r="F68" s="42"/>
      <c r="G68" s="196"/>
      <c r="H68" s="195"/>
    </row>
    <row r="69" spans="1:8" s="10" customFormat="1" ht="24.95" customHeight="1">
      <c r="A69" s="32">
        <v>1</v>
      </c>
      <c r="B69" s="49" t="s">
        <v>2740</v>
      </c>
      <c r="C69" s="82" t="s">
        <v>2448</v>
      </c>
      <c r="D69" s="83" t="s">
        <v>1424</v>
      </c>
      <c r="E69" s="41" t="s">
        <v>2750</v>
      </c>
      <c r="F69" s="66" t="s">
        <v>2751</v>
      </c>
      <c r="G69" s="43"/>
      <c r="H69" s="36" t="s">
        <v>270</v>
      </c>
    </row>
    <row r="70" spans="1:8" s="10" customFormat="1" ht="24.95" customHeight="1">
      <c r="A70" s="32">
        <v>2</v>
      </c>
      <c r="B70" s="49" t="s">
        <v>2741</v>
      </c>
      <c r="C70" s="82" t="s">
        <v>2742</v>
      </c>
      <c r="D70" s="83" t="s">
        <v>43</v>
      </c>
      <c r="E70" s="41" t="s">
        <v>2750</v>
      </c>
      <c r="F70" s="66" t="s">
        <v>2751</v>
      </c>
      <c r="G70" s="43"/>
      <c r="H70" s="36" t="s">
        <v>270</v>
      </c>
    </row>
    <row r="71" spans="1:8" s="10" customFormat="1" ht="24.95" customHeight="1">
      <c r="A71" s="32">
        <v>3</v>
      </c>
      <c r="B71" s="49" t="s">
        <v>2743</v>
      </c>
      <c r="C71" s="82" t="s">
        <v>2744</v>
      </c>
      <c r="D71" s="83" t="s">
        <v>2745</v>
      </c>
      <c r="E71" s="41" t="s">
        <v>2750</v>
      </c>
      <c r="F71" s="66" t="s">
        <v>2751</v>
      </c>
      <c r="G71" s="43"/>
      <c r="H71" s="36" t="s">
        <v>270</v>
      </c>
    </row>
    <row r="72" spans="1:8" s="10" customFormat="1" ht="24.95" customHeight="1">
      <c r="A72" s="32">
        <v>4</v>
      </c>
      <c r="B72" s="49" t="s">
        <v>2746</v>
      </c>
      <c r="C72" s="82" t="s">
        <v>450</v>
      </c>
      <c r="D72" s="83" t="s">
        <v>1260</v>
      </c>
      <c r="E72" s="41" t="s">
        <v>2750</v>
      </c>
      <c r="F72" s="66" t="s">
        <v>2751</v>
      </c>
      <c r="G72" s="43"/>
      <c r="H72" s="36" t="s">
        <v>270</v>
      </c>
    </row>
    <row r="73" spans="1:8" s="10" customFormat="1" ht="24.95" customHeight="1">
      <c r="A73" s="32">
        <v>5</v>
      </c>
      <c r="B73" s="49" t="s">
        <v>2747</v>
      </c>
      <c r="C73" s="82" t="s">
        <v>150</v>
      </c>
      <c r="D73" s="83" t="s">
        <v>31</v>
      </c>
      <c r="E73" s="41" t="s">
        <v>2750</v>
      </c>
      <c r="F73" s="66" t="s">
        <v>2751</v>
      </c>
      <c r="G73" s="43"/>
      <c r="H73" s="36" t="s">
        <v>270</v>
      </c>
    </row>
    <row r="74" spans="1:8" s="10" customFormat="1" ht="24.95" customHeight="1">
      <c r="A74" s="32">
        <v>6</v>
      </c>
      <c r="B74" s="49" t="s">
        <v>2748</v>
      </c>
      <c r="C74" s="82" t="s">
        <v>2749</v>
      </c>
      <c r="D74" s="83" t="s">
        <v>83</v>
      </c>
      <c r="E74" s="41" t="s">
        <v>2750</v>
      </c>
      <c r="F74" s="66" t="s">
        <v>2751</v>
      </c>
      <c r="G74" s="43"/>
      <c r="H74" s="36" t="s">
        <v>270</v>
      </c>
    </row>
    <row r="75" spans="1:8" s="10" customFormat="1" ht="24.95" customHeight="1">
      <c r="A75" s="32">
        <v>7</v>
      </c>
      <c r="B75" s="49" t="s">
        <v>2757</v>
      </c>
      <c r="C75" s="231" t="s">
        <v>2758</v>
      </c>
      <c r="D75" s="232" t="s">
        <v>2759</v>
      </c>
      <c r="E75" s="41" t="s">
        <v>2769</v>
      </c>
      <c r="F75" s="66" t="s">
        <v>2574</v>
      </c>
      <c r="G75" s="196"/>
      <c r="H75" s="36" t="s">
        <v>270</v>
      </c>
    </row>
    <row r="76" spans="1:8" s="10" customFormat="1" ht="24.95" customHeight="1">
      <c r="A76" s="32">
        <v>8</v>
      </c>
      <c r="B76" s="49" t="s">
        <v>2760</v>
      </c>
      <c r="C76" s="231" t="s">
        <v>1880</v>
      </c>
      <c r="D76" s="232" t="s">
        <v>1260</v>
      </c>
      <c r="E76" s="41" t="s">
        <v>2769</v>
      </c>
      <c r="F76" s="66" t="s">
        <v>2574</v>
      </c>
      <c r="G76" s="43"/>
      <c r="H76" s="36" t="s">
        <v>270</v>
      </c>
    </row>
    <row r="77" spans="1:8" s="10" customFormat="1" ht="24.95" customHeight="1">
      <c r="A77" s="32">
        <v>9</v>
      </c>
      <c r="B77" s="49" t="s">
        <v>2761</v>
      </c>
      <c r="C77" s="231" t="s">
        <v>2762</v>
      </c>
      <c r="D77" s="232" t="s">
        <v>181</v>
      </c>
      <c r="E77" s="41" t="s">
        <v>2769</v>
      </c>
      <c r="F77" s="66" t="s">
        <v>2574</v>
      </c>
      <c r="G77" s="43"/>
      <c r="H77" s="36" t="s">
        <v>270</v>
      </c>
    </row>
    <row r="78" spans="1:8" s="10" customFormat="1" ht="24.95" customHeight="1">
      <c r="A78" s="32">
        <v>10</v>
      </c>
      <c r="B78" s="49" t="s">
        <v>2763</v>
      </c>
      <c r="C78" s="231" t="s">
        <v>239</v>
      </c>
      <c r="D78" s="232" t="s">
        <v>135</v>
      </c>
      <c r="E78" s="41" t="s">
        <v>2769</v>
      </c>
      <c r="F78" s="66" t="s">
        <v>2574</v>
      </c>
      <c r="G78" s="44"/>
      <c r="H78" s="36" t="s">
        <v>270</v>
      </c>
    </row>
    <row r="79" spans="1:8" s="10" customFormat="1" ht="24.95" customHeight="1">
      <c r="A79" s="32">
        <v>11</v>
      </c>
      <c r="B79" s="49" t="s">
        <v>2764</v>
      </c>
      <c r="C79" s="231" t="s">
        <v>2765</v>
      </c>
      <c r="D79" s="232" t="s">
        <v>104</v>
      </c>
      <c r="E79" s="41" t="s">
        <v>2769</v>
      </c>
      <c r="F79" s="66" t="s">
        <v>2574</v>
      </c>
      <c r="G79" s="43"/>
      <c r="H79" s="36" t="s">
        <v>270</v>
      </c>
    </row>
    <row r="80" spans="1:8" s="10" customFormat="1" ht="24.95" customHeight="1">
      <c r="A80" s="32">
        <v>12</v>
      </c>
      <c r="B80" s="49" t="s">
        <v>2766</v>
      </c>
      <c r="C80" s="231" t="s">
        <v>176</v>
      </c>
      <c r="D80" s="232" t="s">
        <v>63</v>
      </c>
      <c r="E80" s="41" t="s">
        <v>2769</v>
      </c>
      <c r="F80" s="66" t="s">
        <v>2574</v>
      </c>
      <c r="G80" s="43"/>
      <c r="H80" s="36" t="s">
        <v>270</v>
      </c>
    </row>
    <row r="81" spans="1:8" s="10" customFormat="1" ht="24.95" customHeight="1">
      <c r="A81" s="32">
        <v>13</v>
      </c>
      <c r="B81" s="49" t="s">
        <v>2767</v>
      </c>
      <c r="C81" s="231" t="s">
        <v>2768</v>
      </c>
      <c r="D81" s="232" t="s">
        <v>64</v>
      </c>
      <c r="E81" s="41" t="s">
        <v>2769</v>
      </c>
      <c r="F81" s="66" t="s">
        <v>2574</v>
      </c>
      <c r="G81" s="43"/>
      <c r="H81" s="36" t="s">
        <v>270</v>
      </c>
    </row>
    <row r="82" spans="1:8" s="10" customFormat="1" ht="24.95" customHeight="1">
      <c r="A82" s="699" t="s">
        <v>28</v>
      </c>
      <c r="B82" s="700"/>
      <c r="C82" s="700"/>
      <c r="D82" s="243">
        <f>SUM(D65,D68)</f>
        <v>15</v>
      </c>
      <c r="E82" s="242" t="s">
        <v>231</v>
      </c>
      <c r="F82" s="701"/>
      <c r="G82" s="702"/>
    </row>
    <row r="83" spans="1:8" ht="24.95" customHeight="1">
      <c r="A83" s="239"/>
      <c r="B83" s="27"/>
      <c r="C83" s="28"/>
      <c r="D83" s="28"/>
      <c r="E83" s="87" t="s">
        <v>85</v>
      </c>
      <c r="F83" s="88"/>
      <c r="G83" s="51"/>
    </row>
    <row r="84" spans="1:8" ht="18" customHeight="1">
      <c r="A84" s="239"/>
      <c r="B84" s="33"/>
      <c r="C84" s="34"/>
      <c r="D84" s="34"/>
      <c r="E84" s="239"/>
    </row>
    <row r="85" spans="1:8" ht="18" customHeight="1">
      <c r="A85" s="239"/>
      <c r="B85" s="33"/>
      <c r="C85" s="34"/>
      <c r="D85" s="34"/>
      <c r="E85" s="239"/>
    </row>
    <row r="86" spans="1:8" ht="18" customHeight="1">
      <c r="A86" s="239"/>
      <c r="B86" s="33"/>
      <c r="C86" s="34"/>
      <c r="D86" s="34"/>
      <c r="E86" s="239"/>
    </row>
    <row r="87" spans="1:8" ht="18" customHeight="1">
      <c r="A87" s="239"/>
      <c r="B87" s="33"/>
      <c r="C87" s="34"/>
      <c r="D87" s="34"/>
      <c r="E87" s="239"/>
    </row>
    <row r="88" spans="1:8" ht="18" customHeight="1">
      <c r="A88" s="239"/>
      <c r="B88" s="33"/>
      <c r="C88" s="34"/>
      <c r="D88" s="34"/>
      <c r="E88" s="239"/>
    </row>
    <row r="89" spans="1:8" ht="18" customHeight="1">
      <c r="A89" s="239"/>
      <c r="B89" s="33"/>
      <c r="C89" s="34"/>
      <c r="D89" s="34"/>
      <c r="E89" s="239"/>
    </row>
    <row r="90" spans="1:8" ht="18" customHeight="1">
      <c r="A90" s="239"/>
      <c r="B90" s="33"/>
      <c r="C90" s="34"/>
      <c r="D90" s="34"/>
      <c r="E90" s="239"/>
    </row>
    <row r="91" spans="1:8" s="15" customFormat="1" ht="60" customHeight="1">
      <c r="A91" s="704" t="s">
        <v>2617</v>
      </c>
      <c r="B91" s="691"/>
      <c r="C91" s="705"/>
      <c r="D91" s="705"/>
      <c r="E91" s="705"/>
      <c r="F91" s="705"/>
      <c r="G91" s="705"/>
    </row>
    <row r="92" spans="1:8" s="10" customFormat="1" ht="24.95" customHeight="1">
      <c r="A92" s="731" t="s">
        <v>957</v>
      </c>
      <c r="B92" s="731"/>
      <c r="C92" s="731"/>
      <c r="D92" s="731"/>
      <c r="E92" s="731"/>
      <c r="F92" s="731"/>
      <c r="G92" s="731"/>
    </row>
    <row r="93" spans="1:8" s="10" customFormat="1" ht="39.950000000000003" customHeight="1">
      <c r="A93" s="732" t="s">
        <v>2732</v>
      </c>
      <c r="B93" s="732"/>
      <c r="C93" s="732"/>
      <c r="D93" s="732"/>
      <c r="E93" s="732"/>
      <c r="F93" s="732"/>
      <c r="G93" s="732"/>
    </row>
    <row r="94" spans="1:8" ht="20.100000000000001" customHeight="1">
      <c r="A94" s="6"/>
      <c r="B94" s="6"/>
      <c r="C94" s="6"/>
      <c r="D94" s="6"/>
      <c r="E94" s="6"/>
      <c r="F94" s="23"/>
      <c r="G94" s="202" t="s">
        <v>2878</v>
      </c>
    </row>
    <row r="95" spans="1:8" s="8" customFormat="1" ht="35.1" customHeight="1">
      <c r="A95" s="195" t="s">
        <v>20</v>
      </c>
      <c r="B95" s="475" t="s">
        <v>5</v>
      </c>
      <c r="C95" s="694" t="s">
        <v>23</v>
      </c>
      <c r="D95" s="695"/>
      <c r="E95" s="195" t="s">
        <v>24</v>
      </c>
      <c r="F95" s="195" t="s">
        <v>25</v>
      </c>
      <c r="G95" s="195" t="s">
        <v>26</v>
      </c>
    </row>
    <row r="96" spans="1:8" s="10" customFormat="1" ht="35.1" customHeight="1">
      <c r="A96" s="32">
        <v>1</v>
      </c>
      <c r="B96" s="49">
        <v>20002638</v>
      </c>
      <c r="C96" s="231" t="s">
        <v>2729</v>
      </c>
      <c r="D96" s="232" t="s">
        <v>590</v>
      </c>
      <c r="E96" s="41" t="s">
        <v>2730</v>
      </c>
      <c r="F96" s="66" t="s">
        <v>2731</v>
      </c>
      <c r="G96" s="43"/>
      <c r="H96" s="36" t="s">
        <v>270</v>
      </c>
    </row>
    <row r="97" spans="1:7" s="10" customFormat="1" ht="35.1" customHeight="1">
      <c r="A97" s="699" t="s">
        <v>28</v>
      </c>
      <c r="B97" s="700"/>
      <c r="C97" s="700"/>
      <c r="D97" s="477">
        <f>A96</f>
        <v>1</v>
      </c>
      <c r="E97" s="478" t="s">
        <v>231</v>
      </c>
      <c r="F97" s="701"/>
      <c r="G97" s="702"/>
    </row>
    <row r="98" spans="1:7" ht="35.1" customHeight="1">
      <c r="A98" s="476"/>
      <c r="B98" s="27"/>
      <c r="C98" s="28"/>
      <c r="D98" s="28"/>
      <c r="E98" s="87" t="s">
        <v>85</v>
      </c>
      <c r="F98" s="88"/>
      <c r="G98" s="51"/>
    </row>
    <row r="99" spans="1:7" ht="18" customHeight="1">
      <c r="A99" s="476"/>
      <c r="B99" s="33"/>
      <c r="C99" s="34"/>
      <c r="D99" s="34"/>
      <c r="E99" s="476"/>
    </row>
    <row r="100" spans="1:7" ht="18" customHeight="1">
      <c r="A100" s="476"/>
      <c r="B100" s="33"/>
      <c r="C100" s="34"/>
      <c r="D100" s="34"/>
      <c r="E100" s="476"/>
    </row>
    <row r="101" spans="1:7" ht="18" customHeight="1">
      <c r="A101" s="476"/>
      <c r="B101" s="33"/>
      <c r="C101" s="34"/>
      <c r="D101" s="34"/>
      <c r="E101" s="476"/>
    </row>
    <row r="102" spans="1:7" ht="18" customHeight="1">
      <c r="A102" s="476"/>
      <c r="B102" s="33"/>
      <c r="C102" s="34"/>
      <c r="D102" s="34"/>
      <c r="E102" s="476"/>
    </row>
    <row r="103" spans="1:7" ht="18" customHeight="1">
      <c r="A103" s="476"/>
      <c r="B103" s="33"/>
      <c r="C103" s="34"/>
      <c r="D103" s="34"/>
      <c r="E103" s="476"/>
    </row>
    <row r="104" spans="1:7" ht="18" customHeight="1">
      <c r="A104" s="476"/>
      <c r="B104" s="33"/>
      <c r="C104" s="34"/>
      <c r="D104" s="34"/>
      <c r="E104" s="476"/>
    </row>
    <row r="105" spans="1:7" ht="18" customHeight="1">
      <c r="A105" s="476"/>
      <c r="B105" s="33"/>
      <c r="C105" s="34"/>
      <c r="D105" s="34"/>
      <c r="E105" s="476"/>
    </row>
    <row r="106" spans="1:7" ht="18" customHeight="1">
      <c r="A106" s="476"/>
      <c r="B106" s="33"/>
      <c r="C106" s="34"/>
      <c r="D106" s="34"/>
      <c r="E106" s="476"/>
    </row>
    <row r="107" spans="1:7" ht="18" customHeight="1">
      <c r="A107" s="476"/>
      <c r="B107" s="33"/>
      <c r="C107" s="34"/>
      <c r="D107" s="34"/>
      <c r="E107" s="476"/>
    </row>
    <row r="108" spans="1:7" ht="18" customHeight="1">
      <c r="A108" s="476"/>
      <c r="B108" s="33"/>
      <c r="C108" s="34"/>
      <c r="D108" s="34"/>
      <c r="E108" s="476"/>
    </row>
    <row r="109" spans="1:7" ht="18" customHeight="1">
      <c r="A109" s="476"/>
      <c r="B109" s="33"/>
      <c r="C109" s="34"/>
      <c r="D109" s="34"/>
      <c r="E109" s="476"/>
    </row>
    <row r="110" spans="1:7" ht="18" customHeight="1">
      <c r="A110" s="476"/>
      <c r="B110" s="33"/>
      <c r="C110" s="34"/>
      <c r="D110" s="34"/>
      <c r="E110" s="476"/>
    </row>
    <row r="111" spans="1:7" ht="18" customHeight="1">
      <c r="A111" s="476"/>
      <c r="B111" s="33"/>
      <c r="C111" s="34"/>
      <c r="D111" s="34"/>
      <c r="E111" s="476"/>
    </row>
    <row r="112" spans="1:7" ht="18" customHeight="1">
      <c r="A112" s="476"/>
      <c r="B112" s="33"/>
      <c r="C112" s="34"/>
      <c r="D112" s="34"/>
      <c r="E112" s="476"/>
    </row>
    <row r="113" spans="1:7" ht="18" customHeight="1">
      <c r="A113" s="476"/>
      <c r="B113" s="33"/>
      <c r="C113" s="34"/>
      <c r="D113" s="34"/>
      <c r="E113" s="476"/>
    </row>
    <row r="114" spans="1:7" ht="18" customHeight="1">
      <c r="A114" s="476"/>
      <c r="B114" s="33"/>
      <c r="C114" s="34"/>
      <c r="D114" s="34"/>
      <c r="E114" s="476"/>
    </row>
    <row r="115" spans="1:7" ht="18" customHeight="1">
      <c r="A115" s="476"/>
      <c r="B115" s="33"/>
      <c r="C115" s="34"/>
      <c r="D115" s="34"/>
      <c r="E115" s="476"/>
    </row>
    <row r="116" spans="1:7" ht="18" customHeight="1">
      <c r="A116" s="476"/>
      <c r="B116" s="33"/>
      <c r="C116" s="34"/>
      <c r="D116" s="34"/>
      <c r="E116" s="476"/>
    </row>
    <row r="117" spans="1:7" ht="18" customHeight="1">
      <c r="A117" s="476"/>
      <c r="B117" s="33"/>
      <c r="C117" s="34"/>
      <c r="D117" s="34"/>
      <c r="E117" s="476"/>
    </row>
    <row r="118" spans="1:7" ht="18" customHeight="1">
      <c r="A118" s="476"/>
      <c r="B118" s="33"/>
      <c r="C118" s="34"/>
      <c r="D118" s="34"/>
      <c r="E118" s="476"/>
    </row>
    <row r="119" spans="1:7" ht="18" customHeight="1">
      <c r="A119" s="476"/>
      <c r="B119" s="33"/>
      <c r="C119" s="34"/>
      <c r="D119" s="34"/>
      <c r="E119" s="476"/>
    </row>
    <row r="120" spans="1:7" ht="18" customHeight="1">
      <c r="A120" s="476"/>
      <c r="B120" s="33"/>
      <c r="C120" s="34"/>
      <c r="D120" s="34"/>
      <c r="E120" s="476"/>
    </row>
    <row r="121" spans="1:7" ht="18" customHeight="1">
      <c r="A121" s="476"/>
      <c r="B121" s="33"/>
      <c r="C121" s="34"/>
      <c r="D121" s="34"/>
      <c r="E121" s="476"/>
    </row>
    <row r="122" spans="1:7" ht="18" customHeight="1">
      <c r="A122" s="476"/>
      <c r="B122" s="33"/>
      <c r="C122" s="34"/>
      <c r="D122" s="34"/>
      <c r="E122" s="476"/>
    </row>
    <row r="123" spans="1:7" ht="18" customHeight="1">
      <c r="A123" s="476"/>
      <c r="B123" s="33"/>
      <c r="C123" s="34"/>
      <c r="D123" s="34"/>
      <c r="E123" s="476"/>
    </row>
    <row r="124" spans="1:7" s="10" customFormat="1" ht="18" customHeight="1">
      <c r="A124" s="19"/>
      <c r="B124" s="19"/>
      <c r="C124" s="19"/>
      <c r="D124" s="110" t="s">
        <v>106</v>
      </c>
      <c r="E124" s="110" t="s">
        <v>12</v>
      </c>
      <c r="F124" s="35"/>
      <c r="G124" s="35"/>
    </row>
    <row r="125" spans="1:7" ht="20.100000000000001" customHeight="1">
      <c r="A125" s="107"/>
      <c r="B125" s="107"/>
      <c r="C125" s="107" t="s">
        <v>4</v>
      </c>
      <c r="D125" s="107" t="e">
        <f>SUM(D126:D127)</f>
        <v>#REF!</v>
      </c>
      <c r="E125" s="46"/>
      <c r="F125" s="46"/>
      <c r="G125" s="107"/>
    </row>
    <row r="126" spans="1:7" ht="18" customHeight="1">
      <c r="A126" s="108"/>
      <c r="B126" s="108"/>
      <c r="C126" s="108" t="s">
        <v>97</v>
      </c>
      <c r="D126" s="108" t="e">
        <f>SUM(#REF!)</f>
        <v>#REF!</v>
      </c>
      <c r="E126" s="108"/>
      <c r="F126" s="108"/>
      <c r="G126" s="108"/>
    </row>
    <row r="127" spans="1:7" ht="18" customHeight="1">
      <c r="A127" s="108"/>
      <c r="B127" s="108"/>
      <c r="C127" s="108" t="s">
        <v>98</v>
      </c>
      <c r="D127" s="108" t="e">
        <f>SUM(#REF!)</f>
        <v>#REF!</v>
      </c>
      <c r="E127" s="108"/>
      <c r="F127" s="108"/>
      <c r="G127" s="108"/>
    </row>
    <row r="143" spans="1:7" ht="18" customHeight="1">
      <c r="A143" s="108"/>
      <c r="B143" s="108"/>
      <c r="C143" s="108"/>
      <c r="D143" s="108"/>
      <c r="E143" s="108"/>
      <c r="F143" s="108"/>
      <c r="G143" s="108"/>
    </row>
    <row r="144" spans="1:7" ht="18" customHeight="1">
      <c r="A144" s="108"/>
      <c r="B144" s="108"/>
      <c r="C144" s="108"/>
      <c r="D144" s="108"/>
      <c r="E144" s="108"/>
      <c r="F144" s="108"/>
      <c r="G144" s="108"/>
    </row>
    <row r="145" spans="1:7" ht="18" customHeight="1">
      <c r="A145" s="108"/>
      <c r="B145" s="108"/>
      <c r="C145" s="108"/>
      <c r="D145" s="108"/>
      <c r="E145" s="108"/>
      <c r="F145" s="108"/>
      <c r="G145" s="108"/>
    </row>
    <row r="146" spans="1:7" ht="18" customHeight="1">
      <c r="A146" s="108"/>
      <c r="B146" s="108"/>
      <c r="C146" s="108"/>
      <c r="D146" s="108"/>
      <c r="E146" s="108"/>
      <c r="F146" s="108"/>
      <c r="G146" s="108"/>
    </row>
    <row r="147" spans="1:7" ht="18" customHeight="1">
      <c r="A147" s="108"/>
      <c r="B147" s="108"/>
      <c r="C147" s="108"/>
      <c r="D147" s="108"/>
      <c r="E147" s="108"/>
      <c r="F147" s="108"/>
      <c r="G147" s="108"/>
    </row>
    <row r="148" spans="1:7" ht="18" customHeight="1">
      <c r="A148" s="108"/>
      <c r="B148" s="108"/>
      <c r="C148" s="108"/>
      <c r="D148" s="108"/>
      <c r="E148" s="108"/>
      <c r="F148" s="108"/>
      <c r="G148" s="108"/>
    </row>
    <row r="149" spans="1:7" ht="18" customHeight="1">
      <c r="A149" s="108"/>
      <c r="B149" s="108"/>
      <c r="C149" s="108"/>
      <c r="D149" s="108"/>
      <c r="E149" s="108"/>
      <c r="F149" s="108"/>
      <c r="G149" s="108"/>
    </row>
    <row r="150" spans="1:7" ht="18" customHeight="1">
      <c r="A150" s="108"/>
      <c r="B150" s="108"/>
      <c r="C150" s="108"/>
      <c r="D150" s="108"/>
      <c r="E150" s="108"/>
      <c r="F150" s="108"/>
      <c r="G150" s="108"/>
    </row>
    <row r="151" spans="1:7" ht="18" customHeight="1">
      <c r="A151" s="108"/>
      <c r="B151" s="108"/>
      <c r="C151" s="108"/>
      <c r="D151" s="108"/>
      <c r="E151" s="108"/>
      <c r="F151" s="108"/>
      <c r="G151" s="108"/>
    </row>
    <row r="152" spans="1:7" ht="18" customHeight="1">
      <c r="A152" s="108"/>
      <c r="B152" s="108"/>
      <c r="C152" s="108"/>
      <c r="D152" s="108"/>
      <c r="E152" s="108"/>
      <c r="F152" s="108"/>
      <c r="G152" s="108"/>
    </row>
    <row r="153" spans="1:7" ht="18" customHeight="1">
      <c r="A153" s="107"/>
      <c r="B153" s="107"/>
      <c r="C153" s="107"/>
      <c r="D153" s="107"/>
      <c r="F153" s="107"/>
      <c r="G153" s="107"/>
    </row>
    <row r="154" spans="1:7" ht="18" customHeight="1">
      <c r="A154" s="107"/>
      <c r="B154" s="107"/>
      <c r="C154" s="107"/>
      <c r="D154" s="107"/>
      <c r="F154" s="107"/>
      <c r="G154" s="107"/>
    </row>
    <row r="155" spans="1:7" ht="18" customHeight="1">
      <c r="A155" s="107"/>
      <c r="B155" s="107"/>
      <c r="C155" s="107"/>
      <c r="D155" s="107"/>
      <c r="F155" s="107"/>
      <c r="G155" s="107"/>
    </row>
    <row r="156" spans="1:7" ht="18" customHeight="1">
      <c r="A156" s="107"/>
      <c r="B156" s="107"/>
      <c r="C156" s="107"/>
      <c r="D156" s="107"/>
      <c r="F156" s="107"/>
      <c r="G156" s="107"/>
    </row>
    <row r="157" spans="1:7" ht="18" customHeight="1">
      <c r="A157" s="107"/>
      <c r="B157" s="107"/>
      <c r="C157" s="107"/>
      <c r="D157" s="107"/>
      <c r="F157" s="107"/>
      <c r="G157" s="107"/>
    </row>
    <row r="158" spans="1:7" ht="18" customHeight="1">
      <c r="A158" s="107"/>
      <c r="B158" s="107"/>
      <c r="C158" s="107"/>
      <c r="D158" s="107"/>
      <c r="F158" s="107"/>
      <c r="G158" s="107"/>
    </row>
    <row r="159" spans="1:7" ht="18" customHeight="1">
      <c r="A159" s="107"/>
      <c r="B159" s="107"/>
      <c r="C159" s="107"/>
      <c r="D159" s="107"/>
      <c r="F159" s="107"/>
      <c r="G159" s="107"/>
    </row>
    <row r="160" spans="1:7" ht="18" customHeight="1">
      <c r="A160" s="107"/>
      <c r="B160" s="107"/>
      <c r="C160" s="107"/>
      <c r="D160" s="107"/>
      <c r="F160" s="107"/>
      <c r="G160" s="107"/>
    </row>
    <row r="161" spans="1:8" ht="18" customHeight="1">
      <c r="A161" s="107"/>
      <c r="B161" s="107"/>
      <c r="C161" s="107"/>
      <c r="D161" s="107"/>
      <c r="F161" s="107"/>
      <c r="G161" s="107"/>
    </row>
    <row r="162" spans="1:8" ht="18" customHeight="1">
      <c r="A162" s="107"/>
      <c r="B162" s="107"/>
      <c r="C162" s="107"/>
      <c r="D162" s="107"/>
      <c r="F162" s="107"/>
      <c r="G162" s="107"/>
    </row>
    <row r="163" spans="1:8" ht="18" customHeight="1">
      <c r="A163" s="107"/>
      <c r="B163" s="107"/>
      <c r="C163" s="107"/>
      <c r="D163" s="107"/>
      <c r="F163" s="107"/>
      <c r="G163" s="107"/>
    </row>
    <row r="164" spans="1:8" ht="18" customHeight="1">
      <c r="A164" s="108"/>
      <c r="B164" s="108"/>
      <c r="C164" s="108"/>
      <c r="D164" s="108"/>
      <c r="E164" s="108"/>
      <c r="F164" s="108"/>
      <c r="G164" s="108"/>
    </row>
    <row r="165" spans="1:8" ht="18" customHeight="1">
      <c r="A165" s="108"/>
      <c r="B165" s="108"/>
      <c r="C165" s="108"/>
      <c r="D165" s="108"/>
      <c r="E165" s="108"/>
      <c r="F165" s="108"/>
      <c r="G165" s="108"/>
    </row>
    <row r="166" spans="1:8" ht="18" customHeight="1">
      <c r="A166" s="108"/>
      <c r="B166" s="108"/>
      <c r="C166" s="108"/>
      <c r="D166" s="108"/>
      <c r="E166" s="108"/>
      <c r="F166" s="108"/>
      <c r="G166" s="108"/>
    </row>
    <row r="167" spans="1:8" ht="18" customHeight="1">
      <c r="A167" s="108"/>
      <c r="B167" s="108"/>
      <c r="C167" s="108"/>
      <c r="D167" s="108"/>
      <c r="E167" s="108"/>
      <c r="F167" s="108"/>
      <c r="G167" s="108"/>
    </row>
    <row r="168" spans="1:8" ht="18" customHeight="1">
      <c r="A168" s="108"/>
      <c r="B168" s="108"/>
      <c r="C168" s="108"/>
      <c r="D168" s="108"/>
      <c r="E168" s="108"/>
      <c r="F168" s="108"/>
      <c r="G168" s="108"/>
    </row>
    <row r="169" spans="1:8" ht="18" customHeight="1">
      <c r="A169" s="107"/>
      <c r="B169" s="107"/>
      <c r="C169" s="107"/>
      <c r="D169" s="107"/>
      <c r="F169" s="107"/>
      <c r="G169" s="107"/>
    </row>
    <row r="170" spans="1:8" ht="18" customHeight="1">
      <c r="A170" s="107"/>
      <c r="B170" s="107"/>
      <c r="C170" s="107"/>
      <c r="D170" s="107"/>
      <c r="F170" s="107"/>
      <c r="G170" s="107"/>
    </row>
    <row r="171" spans="1:8" ht="18" customHeight="1"/>
    <row r="172" spans="1:8" ht="18" customHeight="1"/>
    <row r="173" spans="1:8" ht="18" customHeight="1"/>
    <row r="174" spans="1:8" ht="18" customHeight="1"/>
    <row r="175" spans="1:8" s="109" customFormat="1" ht="18" customHeight="1">
      <c r="C175" s="4"/>
      <c r="D175" s="4"/>
      <c r="F175" s="4"/>
      <c r="G175" s="4"/>
      <c r="H175" s="4"/>
    </row>
    <row r="176" spans="1:8" s="109" customFormat="1" ht="18" customHeight="1">
      <c r="C176" s="4"/>
      <c r="D176" s="4"/>
      <c r="F176" s="4"/>
      <c r="G176" s="4"/>
      <c r="H176" s="4"/>
    </row>
    <row r="177" spans="3:8" s="109" customFormat="1" ht="18" customHeight="1">
      <c r="C177" s="4"/>
      <c r="D177" s="4"/>
      <c r="F177" s="4"/>
      <c r="G177" s="4"/>
      <c r="H177" s="4"/>
    </row>
    <row r="178" spans="3:8" s="109" customFormat="1" ht="18" customHeight="1">
      <c r="C178" s="4"/>
      <c r="D178" s="4"/>
      <c r="F178" s="4"/>
      <c r="G178" s="4"/>
      <c r="H178" s="4"/>
    </row>
    <row r="179" spans="3:8" s="109" customFormat="1" ht="18" customHeight="1">
      <c r="C179" s="4"/>
      <c r="D179" s="4"/>
      <c r="F179" s="4"/>
      <c r="G179" s="4"/>
      <c r="H179" s="4"/>
    </row>
    <row r="180" spans="3:8" s="109" customFormat="1" ht="18" customHeight="1">
      <c r="C180" s="4"/>
      <c r="D180" s="4"/>
      <c r="F180" s="4"/>
      <c r="G180" s="4"/>
      <c r="H180" s="4"/>
    </row>
    <row r="181" spans="3:8" s="109" customFormat="1" ht="18" customHeight="1">
      <c r="C181" s="4"/>
      <c r="D181" s="4"/>
      <c r="F181" s="4"/>
      <c r="G181" s="4"/>
      <c r="H181" s="4"/>
    </row>
    <row r="182" spans="3:8" s="109" customFormat="1" ht="18" customHeight="1">
      <c r="C182" s="4"/>
      <c r="D182" s="4"/>
      <c r="F182" s="4"/>
      <c r="G182" s="4"/>
      <c r="H182" s="4"/>
    </row>
    <row r="183" spans="3:8" s="109" customFormat="1" ht="18" customHeight="1">
      <c r="C183" s="4"/>
      <c r="D183" s="4"/>
      <c r="F183" s="4"/>
      <c r="G183" s="4"/>
      <c r="H183" s="4"/>
    </row>
    <row r="184" spans="3:8" s="109" customFormat="1" ht="18" customHeight="1">
      <c r="C184" s="4"/>
      <c r="D184" s="4"/>
      <c r="F184" s="4"/>
      <c r="G184" s="4"/>
      <c r="H184" s="4"/>
    </row>
    <row r="185" spans="3:8" s="109" customFormat="1" ht="18" customHeight="1">
      <c r="C185" s="4"/>
      <c r="D185" s="4"/>
      <c r="F185" s="4"/>
      <c r="G185" s="4"/>
      <c r="H185" s="4"/>
    </row>
    <row r="186" spans="3:8" s="109" customFormat="1" ht="18" customHeight="1">
      <c r="C186" s="4"/>
      <c r="D186" s="4"/>
      <c r="F186" s="4"/>
      <c r="G186" s="4"/>
      <c r="H186" s="4"/>
    </row>
    <row r="187" spans="3:8" s="109" customFormat="1" ht="18" customHeight="1">
      <c r="C187" s="4"/>
      <c r="D187" s="4"/>
      <c r="F187" s="4"/>
      <c r="G187" s="4"/>
      <c r="H187" s="4"/>
    </row>
    <row r="188" spans="3:8" s="109" customFormat="1" ht="18" customHeight="1">
      <c r="C188" s="4"/>
      <c r="D188" s="4"/>
      <c r="F188" s="4"/>
      <c r="G188" s="4"/>
      <c r="H188" s="4"/>
    </row>
    <row r="189" spans="3:8" s="109" customFormat="1" ht="18" customHeight="1">
      <c r="C189" s="4"/>
      <c r="D189" s="4"/>
      <c r="F189" s="4"/>
      <c r="G189" s="4"/>
      <c r="H189" s="4"/>
    </row>
    <row r="190" spans="3:8" s="109" customFormat="1" ht="18" customHeight="1">
      <c r="C190" s="4"/>
      <c r="D190" s="4"/>
      <c r="F190" s="4"/>
      <c r="G190" s="4"/>
      <c r="H190" s="4"/>
    </row>
    <row r="191" spans="3:8" s="109" customFormat="1" ht="18" customHeight="1">
      <c r="C191" s="4"/>
      <c r="D191" s="4"/>
      <c r="F191" s="4"/>
      <c r="G191" s="4"/>
      <c r="H191" s="4"/>
    </row>
    <row r="192" spans="3:8" s="109" customFormat="1" ht="18" customHeight="1">
      <c r="C192" s="4"/>
      <c r="D192" s="4"/>
      <c r="F192" s="4"/>
      <c r="G192" s="4"/>
      <c r="H192" s="4"/>
    </row>
    <row r="193" spans="3:8" s="109" customFormat="1" ht="18" customHeight="1">
      <c r="C193" s="4"/>
      <c r="D193" s="4"/>
      <c r="F193" s="4"/>
      <c r="G193" s="4"/>
      <c r="H193" s="4"/>
    </row>
  </sheetData>
  <sortState ref="A11:H12">
    <sortCondition ref="A11"/>
  </sortState>
  <mergeCells count="28">
    <mergeCell ref="A97:C97"/>
    <mergeCell ref="F97:G97"/>
    <mergeCell ref="A91:G91"/>
    <mergeCell ref="A92:G92"/>
    <mergeCell ref="A93:G93"/>
    <mergeCell ref="C95:D95"/>
    <mergeCell ref="A60:G60"/>
    <mergeCell ref="A61:G61"/>
    <mergeCell ref="A62:G62"/>
    <mergeCell ref="C64:D64"/>
    <mergeCell ref="A82:C82"/>
    <mergeCell ref="F82:G82"/>
    <mergeCell ref="B65:C65"/>
    <mergeCell ref="B68:C68"/>
    <mergeCell ref="A48:C48"/>
    <mergeCell ref="F48:G48"/>
    <mergeCell ref="A30:G30"/>
    <mergeCell ref="A31:G31"/>
    <mergeCell ref="A32:G32"/>
    <mergeCell ref="C34:D34"/>
    <mergeCell ref="A1:G1"/>
    <mergeCell ref="A2:G2"/>
    <mergeCell ref="A3:G3"/>
    <mergeCell ref="C5:D5"/>
    <mergeCell ref="A12:C12"/>
    <mergeCell ref="F12:G12"/>
    <mergeCell ref="B6:C6"/>
    <mergeCell ref="B10:C10"/>
  </mergeCells>
  <pageMargins left="0.5" right="0.25" top="0.5" bottom="0.5" header="0" footer="0.2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6"/>
  <sheetViews>
    <sheetView view="pageBreakPreview" topLeftCell="A175" zoomScaleNormal="100" workbookViewId="0">
      <selection activeCell="G7" sqref="G7"/>
    </sheetView>
  </sheetViews>
  <sheetFormatPr defaultRowHeight="15"/>
  <cols>
    <col min="1" max="1" width="4.625" style="218" customWidth="1"/>
    <col min="2" max="2" width="8.625" style="218" customWidth="1"/>
    <col min="3" max="3" width="18.125" style="4" bestFit="1" customWidth="1"/>
    <col min="4" max="4" width="7.125" style="4" customWidth="1"/>
    <col min="5" max="5" width="11.625" style="218" customWidth="1"/>
    <col min="6" max="6" width="23.625" style="4" customWidth="1"/>
    <col min="7" max="7" width="20.625" style="4" customWidth="1"/>
    <col min="8" max="16384" width="9" style="4"/>
  </cols>
  <sheetData>
    <row r="1" spans="1:8" ht="18" customHeight="1">
      <c r="A1" s="686" t="s">
        <v>7</v>
      </c>
      <c r="B1" s="686"/>
      <c r="C1" s="686"/>
      <c r="D1" s="686"/>
      <c r="E1" s="687" t="s">
        <v>21</v>
      </c>
      <c r="F1" s="687"/>
      <c r="G1" s="687"/>
    </row>
    <row r="2" spans="1:8" ht="18" customHeight="1">
      <c r="A2" s="687" t="s">
        <v>17</v>
      </c>
      <c r="B2" s="687"/>
      <c r="C2" s="687"/>
      <c r="D2" s="687"/>
      <c r="E2" s="688" t="s">
        <v>22</v>
      </c>
      <c r="F2" s="688"/>
      <c r="G2" s="688"/>
    </row>
    <row r="3" spans="1:8" ht="18" customHeight="1">
      <c r="A3" s="687" t="s">
        <v>29</v>
      </c>
      <c r="B3" s="687"/>
      <c r="C3" s="687"/>
      <c r="D3" s="687"/>
      <c r="E3" s="687"/>
      <c r="F3" s="687"/>
      <c r="G3" s="687"/>
    </row>
    <row r="4" spans="1:8" ht="18" customHeight="1">
      <c r="A4" s="690"/>
      <c r="B4" s="690"/>
      <c r="C4" s="690"/>
      <c r="D4" s="690"/>
      <c r="E4" s="22"/>
      <c r="F4" s="769" t="s">
        <v>842</v>
      </c>
      <c r="G4" s="769"/>
    </row>
    <row r="5" spans="1:8" s="15" customFormat="1" ht="50.1" customHeight="1">
      <c r="A5" s="704" t="s">
        <v>2501</v>
      </c>
      <c r="B5" s="691"/>
      <c r="C5" s="705"/>
      <c r="D5" s="705"/>
      <c r="E5" s="705"/>
      <c r="F5" s="705"/>
      <c r="G5" s="705"/>
    </row>
    <row r="6" spans="1:8" s="10" customFormat="1" ht="35.1" customHeight="1">
      <c r="A6" s="770" t="s">
        <v>2533</v>
      </c>
      <c r="B6" s="770"/>
      <c r="C6" s="770"/>
      <c r="D6" s="770"/>
      <c r="E6" s="770"/>
      <c r="F6" s="770"/>
      <c r="G6" s="770"/>
    </row>
    <row r="7" spans="1:8" ht="15" customHeight="1">
      <c r="A7" s="6"/>
      <c r="B7" s="6"/>
      <c r="C7" s="6"/>
      <c r="D7" s="6"/>
      <c r="E7" s="6"/>
      <c r="F7" s="23"/>
      <c r="G7" s="202" t="s">
        <v>2539</v>
      </c>
    </row>
    <row r="8" spans="1:8" s="8" customFormat="1" ht="20.100000000000001" customHeight="1">
      <c r="A8" s="195" t="s">
        <v>20</v>
      </c>
      <c r="B8" s="219" t="s">
        <v>5</v>
      </c>
      <c r="C8" s="694" t="s">
        <v>23</v>
      </c>
      <c r="D8" s="695"/>
      <c r="E8" s="195" t="s">
        <v>24</v>
      </c>
      <c r="F8" s="195" t="s">
        <v>25</v>
      </c>
      <c r="G8" s="12" t="s">
        <v>26</v>
      </c>
    </row>
    <row r="9" spans="1:8" s="8" customFormat="1" ht="35.1" customHeight="1">
      <c r="A9" s="762" t="s">
        <v>2218</v>
      </c>
      <c r="B9" s="763"/>
      <c r="C9" s="763"/>
      <c r="D9" s="763"/>
      <c r="E9" s="763"/>
      <c r="F9" s="763"/>
      <c r="G9" s="743"/>
    </row>
    <row r="10" spans="1:8" s="8" customFormat="1" ht="18" customHeight="1">
      <c r="A10" s="195"/>
      <c r="B10" s="764" t="s">
        <v>217</v>
      </c>
      <c r="C10" s="765"/>
      <c r="D10" s="220">
        <f>A39</f>
        <v>29</v>
      </c>
      <c r="E10" s="227"/>
      <c r="F10" s="227"/>
      <c r="G10" s="196"/>
    </row>
    <row r="11" spans="1:8" s="10" customFormat="1" ht="18" customHeight="1">
      <c r="A11" s="43">
        <v>1</v>
      </c>
      <c r="B11" s="49" t="s">
        <v>818</v>
      </c>
      <c r="C11" s="231" t="s">
        <v>384</v>
      </c>
      <c r="D11" s="232" t="s">
        <v>124</v>
      </c>
      <c r="E11" s="41" t="s">
        <v>820</v>
      </c>
      <c r="F11" s="66" t="s">
        <v>2536</v>
      </c>
      <c r="G11" s="36"/>
      <c r="H11" s="36" t="s">
        <v>359</v>
      </c>
    </row>
    <row r="12" spans="1:8" s="10" customFormat="1" ht="18" customHeight="1">
      <c r="A12" s="43">
        <v>2</v>
      </c>
      <c r="B12" s="49" t="s">
        <v>819</v>
      </c>
      <c r="C12" s="231" t="s">
        <v>40</v>
      </c>
      <c r="D12" s="232" t="s">
        <v>433</v>
      </c>
      <c r="E12" s="41" t="s">
        <v>820</v>
      </c>
      <c r="F12" s="92" t="s">
        <v>1</v>
      </c>
      <c r="G12" s="207"/>
      <c r="H12" s="36" t="s">
        <v>359</v>
      </c>
    </row>
    <row r="13" spans="1:8" s="10" customFormat="1" ht="18" customHeight="1">
      <c r="A13" s="43">
        <v>3</v>
      </c>
      <c r="B13" s="49" t="s">
        <v>2179</v>
      </c>
      <c r="C13" s="231" t="s">
        <v>2180</v>
      </c>
      <c r="D13" s="232" t="s">
        <v>46</v>
      </c>
      <c r="E13" s="41" t="s">
        <v>2202</v>
      </c>
      <c r="F13" s="92" t="s">
        <v>1</v>
      </c>
      <c r="G13" s="44"/>
      <c r="H13" s="36" t="s">
        <v>339</v>
      </c>
    </row>
    <row r="14" spans="1:8" s="10" customFormat="1" ht="18" customHeight="1">
      <c r="A14" s="43">
        <v>4</v>
      </c>
      <c r="B14" s="49" t="s">
        <v>2183</v>
      </c>
      <c r="C14" s="231" t="s">
        <v>2184</v>
      </c>
      <c r="D14" s="232" t="s">
        <v>152</v>
      </c>
      <c r="E14" s="41" t="s">
        <v>2202</v>
      </c>
      <c r="F14" s="92" t="s">
        <v>1</v>
      </c>
      <c r="G14" s="44"/>
      <c r="H14" s="36" t="s">
        <v>339</v>
      </c>
    </row>
    <row r="15" spans="1:8" s="10" customFormat="1" ht="18" customHeight="1">
      <c r="A15" s="43">
        <v>5</v>
      </c>
      <c r="B15" s="49" t="s">
        <v>2188</v>
      </c>
      <c r="C15" s="231" t="s">
        <v>55</v>
      </c>
      <c r="D15" s="232" t="s">
        <v>56</v>
      </c>
      <c r="E15" s="41" t="s">
        <v>2202</v>
      </c>
      <c r="F15" s="92" t="s">
        <v>1</v>
      </c>
      <c r="G15" s="44"/>
      <c r="H15" s="36" t="s">
        <v>339</v>
      </c>
    </row>
    <row r="16" spans="1:8" s="10" customFormat="1" ht="18" customHeight="1">
      <c r="A16" s="43">
        <v>6</v>
      </c>
      <c r="B16" s="49" t="s">
        <v>2191</v>
      </c>
      <c r="C16" s="231" t="s">
        <v>2192</v>
      </c>
      <c r="D16" s="232" t="s">
        <v>132</v>
      </c>
      <c r="E16" s="41" t="s">
        <v>2202</v>
      </c>
      <c r="F16" s="92" t="s">
        <v>1</v>
      </c>
      <c r="G16" s="44"/>
      <c r="H16" s="36" t="s">
        <v>339</v>
      </c>
    </row>
    <row r="17" spans="1:8" s="10" customFormat="1" ht="18" customHeight="1">
      <c r="A17" s="43">
        <v>7</v>
      </c>
      <c r="B17" s="49" t="s">
        <v>2185</v>
      </c>
      <c r="C17" s="231" t="s">
        <v>2186</v>
      </c>
      <c r="D17" s="232" t="s">
        <v>51</v>
      </c>
      <c r="E17" s="41" t="s">
        <v>2202</v>
      </c>
      <c r="F17" s="92" t="s">
        <v>1</v>
      </c>
      <c r="G17" s="44"/>
      <c r="H17" s="36" t="s">
        <v>339</v>
      </c>
    </row>
    <row r="18" spans="1:8" s="10" customFormat="1" ht="18" customHeight="1">
      <c r="A18" s="43">
        <v>8</v>
      </c>
      <c r="B18" s="49" t="s">
        <v>2181</v>
      </c>
      <c r="C18" s="231" t="s">
        <v>2182</v>
      </c>
      <c r="D18" s="232" t="s">
        <v>70</v>
      </c>
      <c r="E18" s="41" t="s">
        <v>2202</v>
      </c>
      <c r="F18" s="92" t="s">
        <v>1</v>
      </c>
      <c r="G18" s="44"/>
      <c r="H18" s="36" t="s">
        <v>339</v>
      </c>
    </row>
    <row r="19" spans="1:8" s="10" customFormat="1" ht="18" customHeight="1">
      <c r="A19" s="43">
        <v>9</v>
      </c>
      <c r="B19" s="49" t="s">
        <v>2189</v>
      </c>
      <c r="C19" s="231" t="s">
        <v>2190</v>
      </c>
      <c r="D19" s="232" t="s">
        <v>153</v>
      </c>
      <c r="E19" s="41" t="s">
        <v>2202</v>
      </c>
      <c r="F19" s="92" t="s">
        <v>1</v>
      </c>
      <c r="G19" s="44"/>
      <c r="H19" s="36" t="s">
        <v>339</v>
      </c>
    </row>
    <row r="20" spans="1:8" s="10" customFormat="1" ht="18" customHeight="1">
      <c r="A20" s="43">
        <v>10</v>
      </c>
      <c r="B20" s="49" t="s">
        <v>2194</v>
      </c>
      <c r="C20" s="231" t="s">
        <v>2195</v>
      </c>
      <c r="D20" s="232" t="s">
        <v>107</v>
      </c>
      <c r="E20" s="41" t="s">
        <v>2202</v>
      </c>
      <c r="F20" s="92" t="s">
        <v>1</v>
      </c>
      <c r="G20" s="44"/>
      <c r="H20" s="36" t="s">
        <v>339</v>
      </c>
    </row>
    <row r="21" spans="1:8" s="10" customFormat="1" ht="18" customHeight="1">
      <c r="A21" s="43">
        <v>11</v>
      </c>
      <c r="B21" s="49" t="s">
        <v>2198</v>
      </c>
      <c r="C21" s="231" t="s">
        <v>2199</v>
      </c>
      <c r="D21" s="232" t="s">
        <v>127</v>
      </c>
      <c r="E21" s="41" t="s">
        <v>2202</v>
      </c>
      <c r="F21" s="92" t="s">
        <v>1</v>
      </c>
      <c r="G21" s="44"/>
      <c r="H21" s="36" t="s">
        <v>339</v>
      </c>
    </row>
    <row r="22" spans="1:8" s="10" customFormat="1" ht="18" customHeight="1">
      <c r="A22" s="43">
        <v>12</v>
      </c>
      <c r="B22" s="49" t="s">
        <v>2197</v>
      </c>
      <c r="C22" s="231" t="s">
        <v>1068</v>
      </c>
      <c r="D22" s="232" t="s">
        <v>171</v>
      </c>
      <c r="E22" s="41" t="s">
        <v>2202</v>
      </c>
      <c r="F22" s="92" t="s">
        <v>1</v>
      </c>
      <c r="G22" s="44"/>
      <c r="H22" s="36" t="s">
        <v>339</v>
      </c>
    </row>
    <row r="23" spans="1:8" s="10" customFormat="1" ht="18" customHeight="1">
      <c r="A23" s="43">
        <v>13</v>
      </c>
      <c r="B23" s="49" t="s">
        <v>2177</v>
      </c>
      <c r="C23" s="231" t="s">
        <v>2178</v>
      </c>
      <c r="D23" s="232" t="s">
        <v>181</v>
      </c>
      <c r="E23" s="41" t="s">
        <v>2202</v>
      </c>
      <c r="F23" s="92" t="s">
        <v>1</v>
      </c>
      <c r="G23" s="44"/>
      <c r="H23" s="36" t="s">
        <v>339</v>
      </c>
    </row>
    <row r="24" spans="1:8" s="10" customFormat="1" ht="18" customHeight="1">
      <c r="A24" s="43">
        <v>14</v>
      </c>
      <c r="B24" s="49" t="s">
        <v>2201</v>
      </c>
      <c r="C24" s="231" t="s">
        <v>122</v>
      </c>
      <c r="D24" s="232" t="s">
        <v>155</v>
      </c>
      <c r="E24" s="41" t="s">
        <v>2202</v>
      </c>
      <c r="F24" s="92" t="s">
        <v>1</v>
      </c>
      <c r="G24" s="44"/>
      <c r="H24" s="36" t="s">
        <v>339</v>
      </c>
    </row>
    <row r="25" spans="1:8" s="10" customFormat="1" ht="18" customHeight="1">
      <c r="A25" s="43">
        <v>15</v>
      </c>
      <c r="B25" s="49" t="s">
        <v>2196</v>
      </c>
      <c r="C25" s="231" t="s">
        <v>90</v>
      </c>
      <c r="D25" s="232" t="s">
        <v>79</v>
      </c>
      <c r="E25" s="41" t="s">
        <v>2202</v>
      </c>
      <c r="F25" s="92" t="s">
        <v>1</v>
      </c>
      <c r="G25" s="44"/>
      <c r="H25" s="36" t="s">
        <v>339</v>
      </c>
    </row>
    <row r="26" spans="1:8" s="10" customFormat="1" ht="18" customHeight="1">
      <c r="A26" s="43">
        <v>16</v>
      </c>
      <c r="B26" s="49" t="s">
        <v>2187</v>
      </c>
      <c r="C26" s="231" t="s">
        <v>68</v>
      </c>
      <c r="D26" s="232" t="s">
        <v>75</v>
      </c>
      <c r="E26" s="41" t="s">
        <v>2202</v>
      </c>
      <c r="F26" s="92" t="s">
        <v>1</v>
      </c>
      <c r="G26" s="44"/>
      <c r="H26" s="36" t="s">
        <v>339</v>
      </c>
    </row>
    <row r="27" spans="1:8" s="10" customFormat="1" ht="18" customHeight="1">
      <c r="A27" s="43">
        <v>17</v>
      </c>
      <c r="B27" s="49" t="s">
        <v>2193</v>
      </c>
      <c r="C27" s="231" t="s">
        <v>78</v>
      </c>
      <c r="D27" s="232" t="s">
        <v>75</v>
      </c>
      <c r="E27" s="41" t="s">
        <v>2202</v>
      </c>
      <c r="F27" s="92" t="s">
        <v>1</v>
      </c>
      <c r="G27" s="44"/>
      <c r="H27" s="36" t="s">
        <v>339</v>
      </c>
    </row>
    <row r="28" spans="1:8" s="10" customFormat="1" ht="18" customHeight="1">
      <c r="A28" s="43">
        <v>18</v>
      </c>
      <c r="B28" s="49" t="s">
        <v>2200</v>
      </c>
      <c r="C28" s="231" t="s">
        <v>163</v>
      </c>
      <c r="D28" s="232" t="s">
        <v>6</v>
      </c>
      <c r="E28" s="41" t="s">
        <v>2202</v>
      </c>
      <c r="F28" s="92" t="s">
        <v>1</v>
      </c>
      <c r="G28" s="44"/>
      <c r="H28" s="36" t="s">
        <v>339</v>
      </c>
    </row>
    <row r="29" spans="1:8" s="10" customFormat="1" ht="18" customHeight="1">
      <c r="A29" s="43">
        <v>19</v>
      </c>
      <c r="B29" s="49" t="s">
        <v>2203</v>
      </c>
      <c r="C29" s="231" t="s">
        <v>92</v>
      </c>
      <c r="D29" s="232" t="s">
        <v>8</v>
      </c>
      <c r="E29" s="41" t="s">
        <v>2216</v>
      </c>
      <c r="F29" s="92" t="s">
        <v>1</v>
      </c>
      <c r="G29" s="44"/>
      <c r="H29" s="36" t="s">
        <v>2217</v>
      </c>
    </row>
    <row r="30" spans="1:8" s="10" customFormat="1" ht="18" customHeight="1">
      <c r="A30" s="43">
        <v>20</v>
      </c>
      <c r="B30" s="49" t="s">
        <v>2207</v>
      </c>
      <c r="C30" s="231" t="s">
        <v>313</v>
      </c>
      <c r="D30" s="232" t="s">
        <v>8</v>
      </c>
      <c r="E30" s="41" t="s">
        <v>2216</v>
      </c>
      <c r="F30" s="92" t="s">
        <v>1</v>
      </c>
      <c r="G30" s="44"/>
      <c r="H30" s="36" t="s">
        <v>2217</v>
      </c>
    </row>
    <row r="31" spans="1:8" s="10" customFormat="1" ht="18" customHeight="1">
      <c r="A31" s="43">
        <v>21</v>
      </c>
      <c r="B31" s="49" t="s">
        <v>2206</v>
      </c>
      <c r="C31" s="231" t="s">
        <v>49</v>
      </c>
      <c r="D31" s="232" t="s">
        <v>9</v>
      </c>
      <c r="E31" s="41" t="s">
        <v>2216</v>
      </c>
      <c r="F31" s="92" t="s">
        <v>1</v>
      </c>
      <c r="G31" s="44"/>
      <c r="H31" s="36" t="s">
        <v>2217</v>
      </c>
    </row>
    <row r="32" spans="1:8" s="10" customFormat="1" ht="18" customHeight="1">
      <c r="A32" s="43">
        <v>22</v>
      </c>
      <c r="B32" s="49" t="s">
        <v>2212</v>
      </c>
      <c r="C32" s="231" t="s">
        <v>93</v>
      </c>
      <c r="D32" s="232" t="s">
        <v>127</v>
      </c>
      <c r="E32" s="41" t="s">
        <v>2216</v>
      </c>
      <c r="F32" s="92" t="s">
        <v>1</v>
      </c>
      <c r="G32" s="44"/>
      <c r="H32" s="36" t="s">
        <v>2217</v>
      </c>
    </row>
    <row r="33" spans="1:8" s="10" customFormat="1" ht="18" customHeight="1">
      <c r="A33" s="43">
        <v>23</v>
      </c>
      <c r="B33" s="49" t="s">
        <v>2214</v>
      </c>
      <c r="C33" s="231" t="s">
        <v>2215</v>
      </c>
      <c r="D33" s="232" t="s">
        <v>127</v>
      </c>
      <c r="E33" s="41" t="s">
        <v>2216</v>
      </c>
      <c r="F33" s="92" t="s">
        <v>1</v>
      </c>
      <c r="G33" s="44"/>
      <c r="H33" s="36" t="s">
        <v>2217</v>
      </c>
    </row>
    <row r="34" spans="1:8" s="10" customFormat="1" ht="18" customHeight="1">
      <c r="A34" s="43">
        <v>24</v>
      </c>
      <c r="B34" s="49" t="s">
        <v>2208</v>
      </c>
      <c r="C34" s="231" t="s">
        <v>176</v>
      </c>
      <c r="D34" s="232" t="s">
        <v>60</v>
      </c>
      <c r="E34" s="41" t="s">
        <v>2216</v>
      </c>
      <c r="F34" s="92" t="s">
        <v>1</v>
      </c>
      <c r="G34" s="44"/>
      <c r="H34" s="36" t="s">
        <v>2217</v>
      </c>
    </row>
    <row r="35" spans="1:8" s="10" customFormat="1" ht="18" customHeight="1">
      <c r="A35" s="43">
        <v>25</v>
      </c>
      <c r="B35" s="49" t="s">
        <v>2209</v>
      </c>
      <c r="C35" s="231" t="s">
        <v>102</v>
      </c>
      <c r="D35" s="232" t="s">
        <v>42</v>
      </c>
      <c r="E35" s="41" t="s">
        <v>2216</v>
      </c>
      <c r="F35" s="92" t="s">
        <v>1</v>
      </c>
      <c r="G35" s="44"/>
      <c r="H35" s="36" t="s">
        <v>2217</v>
      </c>
    </row>
    <row r="36" spans="1:8" s="10" customFormat="1" ht="18" customHeight="1">
      <c r="A36" s="43">
        <v>26</v>
      </c>
      <c r="B36" s="49" t="s">
        <v>2213</v>
      </c>
      <c r="C36" s="231" t="s">
        <v>61</v>
      </c>
      <c r="D36" s="232" t="s">
        <v>6</v>
      </c>
      <c r="E36" s="41" t="s">
        <v>2216</v>
      </c>
      <c r="F36" s="92" t="s">
        <v>1</v>
      </c>
      <c r="G36" s="44"/>
      <c r="H36" s="36" t="s">
        <v>2217</v>
      </c>
    </row>
    <row r="37" spans="1:8" s="10" customFormat="1" ht="18" customHeight="1">
      <c r="A37" s="43">
        <v>27</v>
      </c>
      <c r="B37" s="49" t="s">
        <v>2210</v>
      </c>
      <c r="C37" s="231" t="s">
        <v>2211</v>
      </c>
      <c r="D37" s="232" t="s">
        <v>6</v>
      </c>
      <c r="E37" s="41" t="s">
        <v>2216</v>
      </c>
      <c r="F37" s="92" t="s">
        <v>1</v>
      </c>
      <c r="G37" s="44"/>
      <c r="H37" s="36" t="s">
        <v>2217</v>
      </c>
    </row>
    <row r="38" spans="1:8" s="10" customFormat="1" ht="18" customHeight="1">
      <c r="A38" s="43">
        <v>28</v>
      </c>
      <c r="B38" s="49" t="s">
        <v>2204</v>
      </c>
      <c r="C38" s="231" t="s">
        <v>2205</v>
      </c>
      <c r="D38" s="232" t="s">
        <v>45</v>
      </c>
      <c r="E38" s="41" t="s">
        <v>2216</v>
      </c>
      <c r="F38" s="92" t="s">
        <v>1</v>
      </c>
      <c r="G38" s="44"/>
      <c r="H38" s="36" t="s">
        <v>2217</v>
      </c>
    </row>
    <row r="39" spans="1:8" s="10" customFormat="1" ht="18" customHeight="1">
      <c r="A39" s="43">
        <v>29</v>
      </c>
      <c r="B39" s="49" t="s">
        <v>829</v>
      </c>
      <c r="C39" s="231" t="s">
        <v>130</v>
      </c>
      <c r="D39" s="232" t="s">
        <v>186</v>
      </c>
      <c r="E39" s="41" t="s">
        <v>830</v>
      </c>
      <c r="F39" s="92" t="s">
        <v>1</v>
      </c>
      <c r="G39" s="44"/>
      <c r="H39" s="36" t="s">
        <v>359</v>
      </c>
    </row>
    <row r="40" spans="1:8" s="8" customFormat="1" ht="18" customHeight="1">
      <c r="A40" s="195"/>
      <c r="B40" s="766" t="s">
        <v>462</v>
      </c>
      <c r="C40" s="767"/>
      <c r="D40" s="441">
        <f>A61</f>
        <v>21</v>
      </c>
      <c r="E40" s="42"/>
      <c r="F40" s="42"/>
      <c r="G40" s="52"/>
    </row>
    <row r="41" spans="1:8" s="10" customFormat="1" ht="18" customHeight="1">
      <c r="A41" s="43">
        <v>1</v>
      </c>
      <c r="B41" s="49" t="s">
        <v>2236</v>
      </c>
      <c r="C41" s="231" t="s">
        <v>1530</v>
      </c>
      <c r="D41" s="232" t="s">
        <v>11</v>
      </c>
      <c r="E41" s="41" t="s">
        <v>2249</v>
      </c>
      <c r="F41" s="66" t="s">
        <v>358</v>
      </c>
      <c r="G41" s="44"/>
      <c r="H41" s="36" t="s">
        <v>257</v>
      </c>
    </row>
    <row r="42" spans="1:8" s="10" customFormat="1" ht="18" customHeight="1">
      <c r="A42" s="43">
        <v>2</v>
      </c>
      <c r="B42" s="49" t="s">
        <v>2232</v>
      </c>
      <c r="C42" s="231" t="s">
        <v>2233</v>
      </c>
      <c r="D42" s="232" t="s">
        <v>11</v>
      </c>
      <c r="E42" s="41" t="s">
        <v>2249</v>
      </c>
      <c r="F42" s="92" t="s">
        <v>1</v>
      </c>
      <c r="G42" s="44"/>
      <c r="H42" s="36" t="s">
        <v>257</v>
      </c>
    </row>
    <row r="43" spans="1:8" s="10" customFormat="1" ht="18" customHeight="1">
      <c r="A43" s="43">
        <v>3</v>
      </c>
      <c r="B43" s="49" t="s">
        <v>2239</v>
      </c>
      <c r="C43" s="231" t="s">
        <v>163</v>
      </c>
      <c r="D43" s="232" t="s">
        <v>152</v>
      </c>
      <c r="E43" s="41" t="s">
        <v>2249</v>
      </c>
      <c r="F43" s="92" t="s">
        <v>1</v>
      </c>
      <c r="G43" s="44"/>
      <c r="H43" s="36" t="s">
        <v>257</v>
      </c>
    </row>
    <row r="44" spans="1:8" s="10" customFormat="1" ht="18" customHeight="1">
      <c r="A44" s="43">
        <v>4</v>
      </c>
      <c r="B44" s="49" t="s">
        <v>2220</v>
      </c>
      <c r="C44" s="231" t="s">
        <v>390</v>
      </c>
      <c r="D44" s="232" t="s">
        <v>1502</v>
      </c>
      <c r="E44" s="41" t="s">
        <v>2249</v>
      </c>
      <c r="F44" s="92" t="s">
        <v>1</v>
      </c>
      <c r="G44" s="44"/>
      <c r="H44" s="36" t="s">
        <v>257</v>
      </c>
    </row>
    <row r="45" spans="1:8" s="10" customFormat="1" ht="18" customHeight="1">
      <c r="A45" s="43">
        <v>5</v>
      </c>
      <c r="B45" s="49" t="s">
        <v>2225</v>
      </c>
      <c r="C45" s="231" t="s">
        <v>2226</v>
      </c>
      <c r="D45" s="232" t="s">
        <v>132</v>
      </c>
      <c r="E45" s="41" t="s">
        <v>2249</v>
      </c>
      <c r="F45" s="92" t="s">
        <v>1</v>
      </c>
      <c r="G45" s="44"/>
      <c r="H45" s="36" t="s">
        <v>257</v>
      </c>
    </row>
    <row r="46" spans="1:8" s="10" customFormat="1" ht="18" customHeight="1">
      <c r="A46" s="43">
        <v>6</v>
      </c>
      <c r="B46" s="49" t="s">
        <v>2247</v>
      </c>
      <c r="C46" s="231" t="s">
        <v>36</v>
      </c>
      <c r="D46" s="232" t="s">
        <v>51</v>
      </c>
      <c r="E46" s="41" t="s">
        <v>2249</v>
      </c>
      <c r="F46" s="92" t="s">
        <v>1</v>
      </c>
      <c r="G46" s="44"/>
      <c r="H46" s="36" t="s">
        <v>257</v>
      </c>
    </row>
    <row r="47" spans="1:8" s="10" customFormat="1" ht="18" customHeight="1">
      <c r="A47" s="43">
        <v>7</v>
      </c>
      <c r="B47" s="49" t="s">
        <v>2240</v>
      </c>
      <c r="C47" s="231" t="s">
        <v>185</v>
      </c>
      <c r="D47" s="232" t="s">
        <v>153</v>
      </c>
      <c r="E47" s="41" t="s">
        <v>2249</v>
      </c>
      <c r="F47" s="92" t="s">
        <v>1</v>
      </c>
      <c r="G47" s="44"/>
      <c r="H47" s="36" t="s">
        <v>257</v>
      </c>
    </row>
    <row r="48" spans="1:8" s="10" customFormat="1" ht="18" customHeight="1">
      <c r="A48" s="43">
        <v>8</v>
      </c>
      <c r="B48" s="49" t="s">
        <v>2241</v>
      </c>
      <c r="C48" s="231" t="s">
        <v>2242</v>
      </c>
      <c r="D48" s="232" t="s">
        <v>153</v>
      </c>
      <c r="E48" s="41" t="s">
        <v>2249</v>
      </c>
      <c r="F48" s="92" t="s">
        <v>1</v>
      </c>
      <c r="G48" s="44"/>
      <c r="H48" s="36" t="s">
        <v>257</v>
      </c>
    </row>
    <row r="49" spans="1:8" s="10" customFormat="1" ht="18" customHeight="1">
      <c r="A49" s="43">
        <v>9</v>
      </c>
      <c r="B49" s="49" t="s">
        <v>2227</v>
      </c>
      <c r="C49" s="231" t="s">
        <v>2228</v>
      </c>
      <c r="D49" s="232" t="s">
        <v>1713</v>
      </c>
      <c r="E49" s="41" t="s">
        <v>2249</v>
      </c>
      <c r="F49" s="92" t="s">
        <v>1</v>
      </c>
      <c r="G49" s="44"/>
      <c r="H49" s="36" t="s">
        <v>257</v>
      </c>
    </row>
    <row r="50" spans="1:8" s="10" customFormat="1" ht="18" customHeight="1">
      <c r="A50" s="43">
        <v>10</v>
      </c>
      <c r="B50" s="49" t="s">
        <v>2229</v>
      </c>
      <c r="C50" s="231" t="s">
        <v>324</v>
      </c>
      <c r="D50" s="232" t="s">
        <v>111</v>
      </c>
      <c r="E50" s="41" t="s">
        <v>2249</v>
      </c>
      <c r="F50" s="92" t="s">
        <v>1</v>
      </c>
      <c r="G50" s="44"/>
      <c r="H50" s="36" t="s">
        <v>257</v>
      </c>
    </row>
    <row r="51" spans="1:8" s="10" customFormat="1" ht="18" customHeight="1">
      <c r="A51" s="43">
        <v>11</v>
      </c>
      <c r="B51" s="49" t="s">
        <v>2237</v>
      </c>
      <c r="C51" s="231" t="s">
        <v>2238</v>
      </c>
      <c r="D51" s="232" t="s">
        <v>107</v>
      </c>
      <c r="E51" s="41" t="s">
        <v>2249</v>
      </c>
      <c r="F51" s="92" t="s">
        <v>1</v>
      </c>
      <c r="G51" s="44"/>
      <c r="H51" s="36" t="s">
        <v>257</v>
      </c>
    </row>
    <row r="52" spans="1:8" s="10" customFormat="1" ht="18" customHeight="1">
      <c r="A52" s="43">
        <v>12</v>
      </c>
      <c r="B52" s="49" t="s">
        <v>2246</v>
      </c>
      <c r="C52" s="231" t="s">
        <v>185</v>
      </c>
      <c r="D52" s="232" t="s">
        <v>129</v>
      </c>
      <c r="E52" s="41" t="s">
        <v>2249</v>
      </c>
      <c r="F52" s="92" t="s">
        <v>1</v>
      </c>
      <c r="G52" s="44"/>
      <c r="H52" s="36" t="s">
        <v>257</v>
      </c>
    </row>
    <row r="53" spans="1:8" s="10" customFormat="1" ht="18" customHeight="1">
      <c r="A53" s="43">
        <v>13</v>
      </c>
      <c r="B53" s="49" t="s">
        <v>2248</v>
      </c>
      <c r="C53" s="231" t="s">
        <v>110</v>
      </c>
      <c r="D53" s="232" t="s">
        <v>383</v>
      </c>
      <c r="E53" s="41" t="s">
        <v>2249</v>
      </c>
      <c r="F53" s="92" t="s">
        <v>1</v>
      </c>
      <c r="G53" s="44"/>
      <c r="H53" s="36" t="s">
        <v>257</v>
      </c>
    </row>
    <row r="54" spans="1:8" s="10" customFormat="1" ht="18" customHeight="1">
      <c r="A54" s="43">
        <v>14</v>
      </c>
      <c r="B54" s="49" t="s">
        <v>2230</v>
      </c>
      <c r="C54" s="231" t="s">
        <v>2231</v>
      </c>
      <c r="D54" s="232" t="s">
        <v>186</v>
      </c>
      <c r="E54" s="41" t="s">
        <v>2249</v>
      </c>
      <c r="F54" s="92" t="s">
        <v>1</v>
      </c>
      <c r="G54" s="44"/>
      <c r="H54" s="36" t="s">
        <v>257</v>
      </c>
    </row>
    <row r="55" spans="1:8" s="10" customFormat="1" ht="18" customHeight="1">
      <c r="A55" s="43">
        <v>15</v>
      </c>
      <c r="B55" s="49" t="s">
        <v>2219</v>
      </c>
      <c r="C55" s="231" t="s">
        <v>185</v>
      </c>
      <c r="D55" s="232" t="s">
        <v>31</v>
      </c>
      <c r="E55" s="41" t="s">
        <v>2249</v>
      </c>
      <c r="F55" s="92" t="s">
        <v>1</v>
      </c>
      <c r="G55" s="44"/>
      <c r="H55" s="36" t="s">
        <v>257</v>
      </c>
    </row>
    <row r="56" spans="1:8" s="10" customFormat="1" ht="18" customHeight="1">
      <c r="A56" s="43">
        <v>16</v>
      </c>
      <c r="B56" s="49" t="s">
        <v>2243</v>
      </c>
      <c r="C56" s="231" t="s">
        <v>2244</v>
      </c>
      <c r="D56" s="232" t="s">
        <v>138</v>
      </c>
      <c r="E56" s="41" t="s">
        <v>2249</v>
      </c>
      <c r="F56" s="92" t="s">
        <v>1</v>
      </c>
      <c r="G56" s="44"/>
      <c r="H56" s="36" t="s">
        <v>257</v>
      </c>
    </row>
    <row r="57" spans="1:8" s="10" customFormat="1" ht="18" customHeight="1">
      <c r="A57" s="43">
        <v>17</v>
      </c>
      <c r="B57" s="49" t="s">
        <v>2221</v>
      </c>
      <c r="C57" s="231" t="s">
        <v>2222</v>
      </c>
      <c r="D57" s="232" t="s">
        <v>149</v>
      </c>
      <c r="E57" s="41" t="s">
        <v>2249</v>
      </c>
      <c r="F57" s="92" t="s">
        <v>1</v>
      </c>
      <c r="G57" s="44"/>
      <c r="H57" s="36" t="s">
        <v>257</v>
      </c>
    </row>
    <row r="58" spans="1:8" s="10" customFormat="1" ht="18" customHeight="1">
      <c r="A58" s="43">
        <v>18</v>
      </c>
      <c r="B58" s="49" t="s">
        <v>2223</v>
      </c>
      <c r="C58" s="231" t="s">
        <v>2224</v>
      </c>
      <c r="D58" s="232" t="s">
        <v>64</v>
      </c>
      <c r="E58" s="41" t="s">
        <v>2249</v>
      </c>
      <c r="F58" s="92" t="s">
        <v>1</v>
      </c>
      <c r="G58" s="44"/>
      <c r="H58" s="36" t="s">
        <v>257</v>
      </c>
    </row>
    <row r="59" spans="1:8" s="10" customFormat="1" ht="18" customHeight="1">
      <c r="A59" s="43">
        <v>19</v>
      </c>
      <c r="B59" s="49" t="s">
        <v>2245</v>
      </c>
      <c r="C59" s="231" t="s">
        <v>130</v>
      </c>
      <c r="D59" s="232" t="s">
        <v>45</v>
      </c>
      <c r="E59" s="41" t="s">
        <v>2249</v>
      </c>
      <c r="F59" s="92" t="s">
        <v>1</v>
      </c>
      <c r="G59" s="44"/>
      <c r="H59" s="36" t="s">
        <v>257</v>
      </c>
    </row>
    <row r="60" spans="1:8" s="10" customFormat="1" ht="18" customHeight="1">
      <c r="A60" s="43">
        <v>20</v>
      </c>
      <c r="B60" s="49" t="s">
        <v>2234</v>
      </c>
      <c r="C60" s="231" t="s">
        <v>61</v>
      </c>
      <c r="D60" s="232" t="s">
        <v>2235</v>
      </c>
      <c r="E60" s="41" t="s">
        <v>2249</v>
      </c>
      <c r="F60" s="92" t="s">
        <v>1</v>
      </c>
      <c r="G60" s="44"/>
      <c r="H60" s="36" t="s">
        <v>257</v>
      </c>
    </row>
    <row r="61" spans="1:8" s="10" customFormat="1" ht="18" customHeight="1">
      <c r="A61" s="43">
        <v>21</v>
      </c>
      <c r="B61" s="49" t="s">
        <v>831</v>
      </c>
      <c r="C61" s="231" t="s">
        <v>832</v>
      </c>
      <c r="D61" s="232" t="s">
        <v>31</v>
      </c>
      <c r="E61" s="41" t="s">
        <v>833</v>
      </c>
      <c r="F61" s="92" t="s">
        <v>1</v>
      </c>
      <c r="G61" s="44"/>
      <c r="H61" s="36" t="s">
        <v>342</v>
      </c>
    </row>
    <row r="62" spans="1:8" s="10" customFormat="1" ht="18" customHeight="1">
      <c r="A62" s="69"/>
      <c r="B62" s="764" t="s">
        <v>215</v>
      </c>
      <c r="C62" s="768"/>
      <c r="D62" s="106">
        <f>A68</f>
        <v>6</v>
      </c>
      <c r="E62" s="41"/>
      <c r="F62" s="36"/>
      <c r="G62" s="52"/>
    </row>
    <row r="63" spans="1:8" s="10" customFormat="1" ht="18" customHeight="1">
      <c r="A63" s="43">
        <v>1</v>
      </c>
      <c r="B63" s="49" t="s">
        <v>2254</v>
      </c>
      <c r="C63" s="231" t="s">
        <v>2255</v>
      </c>
      <c r="D63" s="232" t="s">
        <v>11</v>
      </c>
      <c r="E63" s="41" t="s">
        <v>2260</v>
      </c>
      <c r="F63" s="66" t="s">
        <v>358</v>
      </c>
      <c r="G63" s="44"/>
      <c r="H63" s="36" t="s">
        <v>253</v>
      </c>
    </row>
    <row r="64" spans="1:8" s="10" customFormat="1" ht="18" customHeight="1">
      <c r="A64" s="43">
        <v>2</v>
      </c>
      <c r="B64" s="49" t="s">
        <v>2257</v>
      </c>
      <c r="C64" s="231" t="s">
        <v>2258</v>
      </c>
      <c r="D64" s="232" t="s">
        <v>132</v>
      </c>
      <c r="E64" s="41" t="s">
        <v>2260</v>
      </c>
      <c r="F64" s="92" t="s">
        <v>1</v>
      </c>
      <c r="G64" s="44"/>
      <c r="H64" s="36" t="s">
        <v>253</v>
      </c>
    </row>
    <row r="65" spans="1:8" s="10" customFormat="1" ht="18" customHeight="1">
      <c r="A65" s="43">
        <v>3</v>
      </c>
      <c r="B65" s="49" t="s">
        <v>2259</v>
      </c>
      <c r="C65" s="231" t="s">
        <v>145</v>
      </c>
      <c r="D65" s="232" t="s">
        <v>8</v>
      </c>
      <c r="E65" s="41" t="s">
        <v>2260</v>
      </c>
      <c r="F65" s="92" t="s">
        <v>1</v>
      </c>
      <c r="G65" s="44"/>
      <c r="H65" s="36" t="s">
        <v>253</v>
      </c>
    </row>
    <row r="66" spans="1:8" s="10" customFormat="1" ht="18" customHeight="1">
      <c r="A66" s="43">
        <v>4</v>
      </c>
      <c r="B66" s="49" t="s">
        <v>2252</v>
      </c>
      <c r="C66" s="231" t="s">
        <v>95</v>
      </c>
      <c r="D66" s="232" t="s">
        <v>2253</v>
      </c>
      <c r="E66" s="41" t="s">
        <v>2260</v>
      </c>
      <c r="F66" s="92" t="s">
        <v>1</v>
      </c>
      <c r="G66" s="44"/>
      <c r="H66" s="36" t="s">
        <v>253</v>
      </c>
    </row>
    <row r="67" spans="1:8" s="10" customFormat="1" ht="18" customHeight="1">
      <c r="A67" s="43">
        <v>5</v>
      </c>
      <c r="B67" s="49" t="s">
        <v>2250</v>
      </c>
      <c r="C67" s="231" t="s">
        <v>2251</v>
      </c>
      <c r="D67" s="232" t="s">
        <v>142</v>
      </c>
      <c r="E67" s="41" t="s">
        <v>2260</v>
      </c>
      <c r="F67" s="92" t="s">
        <v>1</v>
      </c>
      <c r="G67" s="44"/>
      <c r="H67" s="36" t="s">
        <v>253</v>
      </c>
    </row>
    <row r="68" spans="1:8" s="10" customFormat="1" ht="18" customHeight="1">
      <c r="A68" s="43">
        <v>6</v>
      </c>
      <c r="B68" s="49" t="s">
        <v>2256</v>
      </c>
      <c r="C68" s="231" t="s">
        <v>162</v>
      </c>
      <c r="D68" s="232" t="s">
        <v>194</v>
      </c>
      <c r="E68" s="41" t="s">
        <v>2260</v>
      </c>
      <c r="F68" s="92" t="s">
        <v>1</v>
      </c>
      <c r="G68" s="44"/>
      <c r="H68" s="36" t="s">
        <v>253</v>
      </c>
    </row>
    <row r="69" spans="1:8" s="105" customFormat="1" ht="18" customHeight="1">
      <c r="A69" s="104"/>
      <c r="B69" s="739" t="s">
        <v>218</v>
      </c>
      <c r="C69" s="740"/>
      <c r="D69" s="121">
        <f>A91</f>
        <v>22</v>
      </c>
      <c r="E69" s="41"/>
      <c r="F69" s="92"/>
      <c r="G69" s="52"/>
    </row>
    <row r="70" spans="1:8" s="10" customFormat="1" ht="18" customHeight="1">
      <c r="A70" s="43">
        <v>1</v>
      </c>
      <c r="B70" s="49" t="s">
        <v>2261</v>
      </c>
      <c r="C70" s="231" t="s">
        <v>2262</v>
      </c>
      <c r="D70" s="232" t="s">
        <v>387</v>
      </c>
      <c r="E70" s="41" t="s">
        <v>2297</v>
      </c>
      <c r="F70" s="66" t="s">
        <v>358</v>
      </c>
      <c r="G70" s="43"/>
      <c r="H70" s="36" t="s">
        <v>351</v>
      </c>
    </row>
    <row r="71" spans="1:8" s="10" customFormat="1" ht="18" customHeight="1">
      <c r="A71" s="43">
        <v>2</v>
      </c>
      <c r="B71" s="49" t="s">
        <v>2263</v>
      </c>
      <c r="C71" s="231" t="s">
        <v>2264</v>
      </c>
      <c r="D71" s="232" t="s">
        <v>11</v>
      </c>
      <c r="E71" s="41" t="s">
        <v>2297</v>
      </c>
      <c r="F71" s="92" t="s">
        <v>1</v>
      </c>
      <c r="G71" s="43"/>
      <c r="H71" s="36" t="s">
        <v>351</v>
      </c>
    </row>
    <row r="72" spans="1:8" s="10" customFormat="1" ht="18" customHeight="1">
      <c r="A72" s="43">
        <v>3</v>
      </c>
      <c r="B72" s="49" t="s">
        <v>2265</v>
      </c>
      <c r="C72" s="231" t="s">
        <v>2266</v>
      </c>
      <c r="D72" s="232" t="s">
        <v>152</v>
      </c>
      <c r="E72" s="41" t="s">
        <v>2297</v>
      </c>
      <c r="F72" s="92" t="s">
        <v>1</v>
      </c>
      <c r="G72" s="43"/>
      <c r="H72" s="36" t="s">
        <v>351</v>
      </c>
    </row>
    <row r="73" spans="1:8" s="10" customFormat="1" ht="18" customHeight="1">
      <c r="A73" s="43">
        <v>4</v>
      </c>
      <c r="B73" s="49" t="s">
        <v>2267</v>
      </c>
      <c r="C73" s="231" t="s">
        <v>2268</v>
      </c>
      <c r="D73" s="232" t="s">
        <v>174</v>
      </c>
      <c r="E73" s="41" t="s">
        <v>2297</v>
      </c>
      <c r="F73" s="92" t="s">
        <v>1</v>
      </c>
      <c r="G73" s="43"/>
      <c r="H73" s="36" t="s">
        <v>351</v>
      </c>
    </row>
    <row r="74" spans="1:8" s="10" customFormat="1" ht="18" customHeight="1">
      <c r="A74" s="43">
        <v>5</v>
      </c>
      <c r="B74" s="49" t="s">
        <v>2269</v>
      </c>
      <c r="C74" s="231" t="s">
        <v>2270</v>
      </c>
      <c r="D74" s="232" t="s">
        <v>329</v>
      </c>
      <c r="E74" s="41" t="s">
        <v>2297</v>
      </c>
      <c r="F74" s="92" t="s">
        <v>1</v>
      </c>
      <c r="G74" s="43"/>
      <c r="H74" s="36" t="s">
        <v>351</v>
      </c>
    </row>
    <row r="75" spans="1:8" s="10" customFormat="1" ht="18" customHeight="1">
      <c r="A75" s="43">
        <v>6</v>
      </c>
      <c r="B75" s="49" t="s">
        <v>2271</v>
      </c>
      <c r="C75" s="231" t="s">
        <v>2272</v>
      </c>
      <c r="D75" s="232" t="s">
        <v>8</v>
      </c>
      <c r="E75" s="41" t="s">
        <v>2297</v>
      </c>
      <c r="F75" s="92" t="s">
        <v>1</v>
      </c>
      <c r="G75" s="43"/>
      <c r="H75" s="36" t="s">
        <v>351</v>
      </c>
    </row>
    <row r="76" spans="1:8" s="10" customFormat="1" ht="18" customHeight="1">
      <c r="A76" s="43">
        <v>7</v>
      </c>
      <c r="B76" s="49" t="s">
        <v>2273</v>
      </c>
      <c r="C76" s="231" t="s">
        <v>2274</v>
      </c>
      <c r="D76" s="232" t="s">
        <v>153</v>
      </c>
      <c r="E76" s="41" t="s">
        <v>2297</v>
      </c>
      <c r="F76" s="92" t="s">
        <v>1</v>
      </c>
      <c r="G76" s="43"/>
      <c r="H76" s="36" t="s">
        <v>351</v>
      </c>
    </row>
    <row r="77" spans="1:8" s="10" customFormat="1" ht="18" customHeight="1">
      <c r="A77" s="43">
        <v>8</v>
      </c>
      <c r="B77" s="49" t="s">
        <v>2275</v>
      </c>
      <c r="C77" s="231" t="s">
        <v>2276</v>
      </c>
      <c r="D77" s="232" t="s">
        <v>153</v>
      </c>
      <c r="E77" s="41" t="s">
        <v>2297</v>
      </c>
      <c r="F77" s="92" t="s">
        <v>1</v>
      </c>
      <c r="G77" s="43"/>
      <c r="H77" s="36" t="s">
        <v>351</v>
      </c>
    </row>
    <row r="78" spans="1:8" s="10" customFormat="1" ht="18" customHeight="1">
      <c r="A78" s="43">
        <v>9</v>
      </c>
      <c r="B78" s="49" t="s">
        <v>2277</v>
      </c>
      <c r="C78" s="231" t="s">
        <v>2278</v>
      </c>
      <c r="D78" s="232" t="s">
        <v>168</v>
      </c>
      <c r="E78" s="41" t="s">
        <v>2297</v>
      </c>
      <c r="F78" s="92" t="s">
        <v>1</v>
      </c>
      <c r="G78" s="43"/>
      <c r="H78" s="36" t="s">
        <v>351</v>
      </c>
    </row>
    <row r="79" spans="1:8" s="10" customFormat="1" ht="18" customHeight="1">
      <c r="A79" s="43">
        <v>10</v>
      </c>
      <c r="B79" s="49" t="s">
        <v>2279</v>
      </c>
      <c r="C79" s="231" t="s">
        <v>175</v>
      </c>
      <c r="D79" s="232" t="s">
        <v>137</v>
      </c>
      <c r="E79" s="41" t="s">
        <v>2297</v>
      </c>
      <c r="F79" s="92" t="s">
        <v>1</v>
      </c>
      <c r="G79" s="43"/>
      <c r="H79" s="36" t="s">
        <v>351</v>
      </c>
    </row>
    <row r="80" spans="1:8" s="10" customFormat="1" ht="18" customHeight="1">
      <c r="A80" s="43">
        <v>11</v>
      </c>
      <c r="B80" s="49" t="s">
        <v>2280</v>
      </c>
      <c r="C80" s="231" t="s">
        <v>2133</v>
      </c>
      <c r="D80" s="232" t="s">
        <v>202</v>
      </c>
      <c r="E80" s="41" t="s">
        <v>2297</v>
      </c>
      <c r="F80" s="92" t="s">
        <v>1</v>
      </c>
      <c r="G80" s="43"/>
      <c r="H80" s="36" t="s">
        <v>351</v>
      </c>
    </row>
    <row r="81" spans="1:8" s="10" customFormat="1" ht="18" customHeight="1">
      <c r="A81" s="43">
        <v>12</v>
      </c>
      <c r="B81" s="49" t="s">
        <v>2281</v>
      </c>
      <c r="C81" s="231" t="s">
        <v>2282</v>
      </c>
      <c r="D81" s="232" t="s">
        <v>127</v>
      </c>
      <c r="E81" s="41" t="s">
        <v>2297</v>
      </c>
      <c r="F81" s="92" t="s">
        <v>1</v>
      </c>
      <c r="G81" s="43"/>
      <c r="H81" s="36" t="s">
        <v>351</v>
      </c>
    </row>
    <row r="82" spans="1:8" s="10" customFormat="1" ht="18" customHeight="1">
      <c r="A82" s="43">
        <v>13</v>
      </c>
      <c r="B82" s="49" t="s">
        <v>2283</v>
      </c>
      <c r="C82" s="231" t="s">
        <v>54</v>
      </c>
      <c r="D82" s="232" t="s">
        <v>89</v>
      </c>
      <c r="E82" s="41" t="s">
        <v>2297</v>
      </c>
      <c r="F82" s="66" t="s">
        <v>358</v>
      </c>
      <c r="G82" s="43"/>
      <c r="H82" s="36" t="s">
        <v>351</v>
      </c>
    </row>
    <row r="83" spans="1:8" s="10" customFormat="1" ht="18" customHeight="1">
      <c r="A83" s="43">
        <v>14</v>
      </c>
      <c r="B83" s="49" t="s">
        <v>2284</v>
      </c>
      <c r="C83" s="231" t="s">
        <v>2285</v>
      </c>
      <c r="D83" s="232" t="s">
        <v>155</v>
      </c>
      <c r="E83" s="41" t="s">
        <v>2297</v>
      </c>
      <c r="F83" s="92" t="s">
        <v>1</v>
      </c>
      <c r="G83" s="43"/>
      <c r="H83" s="36" t="s">
        <v>351</v>
      </c>
    </row>
    <row r="84" spans="1:8" s="10" customFormat="1" ht="18" customHeight="1">
      <c r="A84" s="43">
        <v>15</v>
      </c>
      <c r="B84" s="49" t="s">
        <v>2286</v>
      </c>
      <c r="C84" s="231" t="s">
        <v>1841</v>
      </c>
      <c r="D84" s="232" t="s">
        <v>134</v>
      </c>
      <c r="E84" s="41" t="s">
        <v>2297</v>
      </c>
      <c r="F84" s="92" t="s">
        <v>1</v>
      </c>
      <c r="G84" s="43"/>
      <c r="H84" s="36" t="s">
        <v>351</v>
      </c>
    </row>
    <row r="85" spans="1:8" s="10" customFormat="1" ht="18" customHeight="1">
      <c r="A85" s="43">
        <v>16</v>
      </c>
      <c r="B85" s="49" t="s">
        <v>2287</v>
      </c>
      <c r="C85" s="231" t="s">
        <v>2288</v>
      </c>
      <c r="D85" s="232" t="s">
        <v>109</v>
      </c>
      <c r="E85" s="41" t="s">
        <v>2297</v>
      </c>
      <c r="F85" s="92" t="s">
        <v>1</v>
      </c>
      <c r="G85" s="44"/>
      <c r="H85" s="36" t="s">
        <v>351</v>
      </c>
    </row>
    <row r="86" spans="1:8" s="10" customFormat="1" ht="18" customHeight="1">
      <c r="A86" s="43">
        <v>17</v>
      </c>
      <c r="B86" s="49" t="s">
        <v>2289</v>
      </c>
      <c r="C86" s="231" t="s">
        <v>2290</v>
      </c>
      <c r="D86" s="232" t="s">
        <v>60</v>
      </c>
      <c r="E86" s="41" t="s">
        <v>2297</v>
      </c>
      <c r="F86" s="92" t="s">
        <v>1</v>
      </c>
      <c r="G86" s="44"/>
      <c r="H86" s="36" t="s">
        <v>351</v>
      </c>
    </row>
    <row r="87" spans="1:8" s="10" customFormat="1" ht="18" customHeight="1">
      <c r="A87" s="43">
        <v>18</v>
      </c>
      <c r="B87" s="49" t="s">
        <v>2291</v>
      </c>
      <c r="C87" s="231" t="s">
        <v>2292</v>
      </c>
      <c r="D87" s="232" t="s">
        <v>63</v>
      </c>
      <c r="E87" s="41" t="s">
        <v>2297</v>
      </c>
      <c r="F87" s="92" t="s">
        <v>1</v>
      </c>
      <c r="G87" s="44"/>
      <c r="H87" s="36" t="s">
        <v>351</v>
      </c>
    </row>
    <row r="88" spans="1:8" s="10" customFormat="1" ht="18" customHeight="1">
      <c r="A88" s="43">
        <v>19</v>
      </c>
      <c r="B88" s="49" t="s">
        <v>2293</v>
      </c>
      <c r="C88" s="231" t="s">
        <v>143</v>
      </c>
      <c r="D88" s="232" t="s">
        <v>144</v>
      </c>
      <c r="E88" s="41" t="s">
        <v>2297</v>
      </c>
      <c r="F88" s="92" t="s">
        <v>1</v>
      </c>
      <c r="G88" s="44"/>
      <c r="H88" s="36" t="s">
        <v>351</v>
      </c>
    </row>
    <row r="89" spans="1:8" s="10" customFormat="1" ht="18" customHeight="1">
      <c r="A89" s="43">
        <v>20</v>
      </c>
      <c r="B89" s="49" t="s">
        <v>2294</v>
      </c>
      <c r="C89" s="231" t="s">
        <v>39</v>
      </c>
      <c r="D89" s="232" t="s">
        <v>315</v>
      </c>
      <c r="E89" s="41" t="s">
        <v>2297</v>
      </c>
      <c r="F89" s="92" t="s">
        <v>1</v>
      </c>
      <c r="G89" s="44"/>
      <c r="H89" s="36" t="s">
        <v>351</v>
      </c>
    </row>
    <row r="90" spans="1:8" s="10" customFormat="1" ht="18" customHeight="1">
      <c r="A90" s="43">
        <v>21</v>
      </c>
      <c r="B90" s="49" t="s">
        <v>2295</v>
      </c>
      <c r="C90" s="231" t="s">
        <v>2296</v>
      </c>
      <c r="D90" s="232" t="s">
        <v>59</v>
      </c>
      <c r="E90" s="41" t="s">
        <v>2297</v>
      </c>
      <c r="F90" s="92" t="s">
        <v>1</v>
      </c>
      <c r="G90" s="44"/>
      <c r="H90" s="36" t="s">
        <v>351</v>
      </c>
    </row>
    <row r="91" spans="1:8" s="10" customFormat="1" ht="18" customHeight="1">
      <c r="A91" s="43">
        <v>22</v>
      </c>
      <c r="B91" s="49" t="s">
        <v>834</v>
      </c>
      <c r="C91" s="231" t="s">
        <v>159</v>
      </c>
      <c r="D91" s="232" t="s">
        <v>140</v>
      </c>
      <c r="E91" s="41" t="s">
        <v>835</v>
      </c>
      <c r="F91" s="92" t="s">
        <v>1</v>
      </c>
      <c r="G91" s="44"/>
      <c r="H91" s="36" t="s">
        <v>351</v>
      </c>
    </row>
    <row r="92" spans="1:8" s="105" customFormat="1" ht="20.100000000000001" customHeight="1">
      <c r="A92" s="104"/>
      <c r="B92" s="739" t="s">
        <v>2298</v>
      </c>
      <c r="C92" s="740"/>
      <c r="D92" s="121">
        <f>A106</f>
        <v>14</v>
      </c>
      <c r="E92" s="92"/>
      <c r="F92" s="66"/>
      <c r="G92" s="52"/>
    </row>
    <row r="93" spans="1:8" s="10" customFormat="1" ht="18" customHeight="1">
      <c r="A93" s="43">
        <v>1</v>
      </c>
      <c r="B93" s="49" t="s">
        <v>2299</v>
      </c>
      <c r="C93" s="231" t="s">
        <v>2300</v>
      </c>
      <c r="D93" s="232" t="s">
        <v>11</v>
      </c>
      <c r="E93" s="41" t="s">
        <v>2326</v>
      </c>
      <c r="F93" s="66" t="s">
        <v>358</v>
      </c>
      <c r="G93" s="44"/>
      <c r="H93" s="36" t="s">
        <v>339</v>
      </c>
    </row>
    <row r="94" spans="1:8" s="10" customFormat="1" ht="18" customHeight="1">
      <c r="A94" s="43">
        <v>2</v>
      </c>
      <c r="B94" s="49" t="s">
        <v>2301</v>
      </c>
      <c r="C94" s="231" t="s">
        <v>49</v>
      </c>
      <c r="D94" s="232" t="s">
        <v>307</v>
      </c>
      <c r="E94" s="41" t="s">
        <v>2326</v>
      </c>
      <c r="F94" s="92" t="s">
        <v>1</v>
      </c>
      <c r="G94" s="44"/>
      <c r="H94" s="36" t="s">
        <v>339</v>
      </c>
    </row>
    <row r="95" spans="1:8" s="10" customFormat="1" ht="18" customHeight="1">
      <c r="A95" s="43">
        <v>3</v>
      </c>
      <c r="B95" s="49" t="s">
        <v>2302</v>
      </c>
      <c r="C95" s="231" t="s">
        <v>2303</v>
      </c>
      <c r="D95" s="232" t="s">
        <v>137</v>
      </c>
      <c r="E95" s="41" t="s">
        <v>2326</v>
      </c>
      <c r="F95" s="92" t="s">
        <v>1</v>
      </c>
      <c r="G95" s="44"/>
      <c r="H95" s="36" t="s">
        <v>339</v>
      </c>
    </row>
    <row r="96" spans="1:8" s="10" customFormat="1" ht="18" customHeight="1">
      <c r="A96" s="43">
        <v>4</v>
      </c>
      <c r="B96" s="49" t="s">
        <v>2304</v>
      </c>
      <c r="C96" s="231" t="s">
        <v>2305</v>
      </c>
      <c r="D96" s="232" t="s">
        <v>10</v>
      </c>
      <c r="E96" s="41" t="s">
        <v>2326</v>
      </c>
      <c r="F96" s="92" t="s">
        <v>1</v>
      </c>
      <c r="G96" s="44"/>
      <c r="H96" s="36" t="s">
        <v>339</v>
      </c>
    </row>
    <row r="97" spans="1:8" s="10" customFormat="1" ht="18" customHeight="1">
      <c r="A97" s="43">
        <v>5</v>
      </c>
      <c r="B97" s="49" t="s">
        <v>2306</v>
      </c>
      <c r="C97" s="231" t="s">
        <v>2307</v>
      </c>
      <c r="D97" s="232" t="s">
        <v>135</v>
      </c>
      <c r="E97" s="41" t="s">
        <v>2326</v>
      </c>
      <c r="F97" s="92" t="s">
        <v>1</v>
      </c>
      <c r="G97" s="44"/>
      <c r="H97" s="36" t="s">
        <v>339</v>
      </c>
    </row>
    <row r="98" spans="1:8" s="10" customFormat="1" ht="18" customHeight="1">
      <c r="A98" s="43">
        <v>6</v>
      </c>
      <c r="B98" s="49" t="s">
        <v>2308</v>
      </c>
      <c r="C98" s="231" t="s">
        <v>2309</v>
      </c>
      <c r="D98" s="232" t="s">
        <v>135</v>
      </c>
      <c r="E98" s="41" t="s">
        <v>2326</v>
      </c>
      <c r="F98" s="92" t="s">
        <v>1</v>
      </c>
      <c r="G98" s="44"/>
      <c r="H98" s="36" t="s">
        <v>339</v>
      </c>
    </row>
    <row r="99" spans="1:8" s="10" customFormat="1" ht="18" customHeight="1">
      <c r="A99" s="43">
        <v>7</v>
      </c>
      <c r="B99" s="49" t="s">
        <v>2310</v>
      </c>
      <c r="C99" s="231" t="s">
        <v>2311</v>
      </c>
      <c r="D99" s="232" t="s">
        <v>706</v>
      </c>
      <c r="E99" s="41" t="s">
        <v>2326</v>
      </c>
      <c r="F99" s="92" t="s">
        <v>1</v>
      </c>
      <c r="G99" s="44"/>
      <c r="H99" s="36" t="s">
        <v>339</v>
      </c>
    </row>
    <row r="100" spans="1:8" s="10" customFormat="1" ht="18" customHeight="1">
      <c r="A100" s="43">
        <v>8</v>
      </c>
      <c r="B100" s="49" t="s">
        <v>2312</v>
      </c>
      <c r="C100" s="231" t="s">
        <v>2313</v>
      </c>
      <c r="D100" s="232" t="s">
        <v>67</v>
      </c>
      <c r="E100" s="41" t="s">
        <v>2326</v>
      </c>
      <c r="F100" s="92" t="s">
        <v>1</v>
      </c>
      <c r="G100" s="44"/>
      <c r="H100" s="36" t="s">
        <v>339</v>
      </c>
    </row>
    <row r="101" spans="1:8" s="10" customFormat="1" ht="18" customHeight="1">
      <c r="A101" s="43">
        <v>9</v>
      </c>
      <c r="B101" s="49" t="s">
        <v>2314</v>
      </c>
      <c r="C101" s="231" t="s">
        <v>381</v>
      </c>
      <c r="D101" s="232" t="s">
        <v>142</v>
      </c>
      <c r="E101" s="41" t="s">
        <v>2326</v>
      </c>
      <c r="F101" s="92" t="s">
        <v>1</v>
      </c>
      <c r="G101" s="44"/>
      <c r="H101" s="36" t="s">
        <v>339</v>
      </c>
    </row>
    <row r="102" spans="1:8" s="10" customFormat="1" ht="18" customHeight="1">
      <c r="A102" s="43">
        <v>10</v>
      </c>
      <c r="B102" s="49" t="s">
        <v>2315</v>
      </c>
      <c r="C102" s="231" t="s">
        <v>2316</v>
      </c>
      <c r="D102" s="232" t="s">
        <v>2317</v>
      </c>
      <c r="E102" s="41" t="s">
        <v>2326</v>
      </c>
      <c r="F102" s="92" t="s">
        <v>1</v>
      </c>
      <c r="G102" s="44"/>
      <c r="H102" s="36" t="s">
        <v>339</v>
      </c>
    </row>
    <row r="103" spans="1:8" s="10" customFormat="1" ht="18" customHeight="1">
      <c r="A103" s="43">
        <v>11</v>
      </c>
      <c r="B103" s="49" t="s">
        <v>2318</v>
      </c>
      <c r="C103" s="231" t="s">
        <v>2319</v>
      </c>
      <c r="D103" s="232" t="s">
        <v>47</v>
      </c>
      <c r="E103" s="41" t="s">
        <v>2326</v>
      </c>
      <c r="F103" s="92" t="s">
        <v>1</v>
      </c>
      <c r="G103" s="44"/>
      <c r="H103" s="36" t="s">
        <v>2217</v>
      </c>
    </row>
    <row r="104" spans="1:8" s="10" customFormat="1" ht="18" customHeight="1">
      <c r="A104" s="43">
        <v>12</v>
      </c>
      <c r="B104" s="49" t="s">
        <v>2320</v>
      </c>
      <c r="C104" s="231" t="s">
        <v>2321</v>
      </c>
      <c r="D104" s="232" t="s">
        <v>116</v>
      </c>
      <c r="E104" s="41" t="s">
        <v>2326</v>
      </c>
      <c r="F104" s="92" t="s">
        <v>1</v>
      </c>
      <c r="G104" s="44"/>
      <c r="H104" s="36" t="s">
        <v>2217</v>
      </c>
    </row>
    <row r="105" spans="1:8" s="10" customFormat="1" ht="18" customHeight="1">
      <c r="A105" s="43">
        <v>13</v>
      </c>
      <c r="B105" s="49" t="s">
        <v>2322</v>
      </c>
      <c r="C105" s="231" t="s">
        <v>2323</v>
      </c>
      <c r="D105" s="232" t="s">
        <v>158</v>
      </c>
      <c r="E105" s="41" t="s">
        <v>2326</v>
      </c>
      <c r="F105" s="92" t="s">
        <v>1</v>
      </c>
      <c r="G105" s="44"/>
      <c r="H105" s="36" t="s">
        <v>2217</v>
      </c>
    </row>
    <row r="106" spans="1:8" s="10" customFormat="1" ht="18" customHeight="1">
      <c r="A106" s="43">
        <v>14</v>
      </c>
      <c r="B106" s="49" t="s">
        <v>2324</v>
      </c>
      <c r="C106" s="231" t="s">
        <v>2325</v>
      </c>
      <c r="D106" s="232" t="s">
        <v>77</v>
      </c>
      <c r="E106" s="41" t="s">
        <v>2326</v>
      </c>
      <c r="F106" s="92" t="s">
        <v>1</v>
      </c>
      <c r="G106" s="44"/>
      <c r="H106" s="36" t="s">
        <v>2217</v>
      </c>
    </row>
    <row r="107" spans="1:8" s="105" customFormat="1" ht="20.100000000000001" customHeight="1">
      <c r="A107" s="104"/>
      <c r="B107" s="739" t="s">
        <v>216</v>
      </c>
      <c r="C107" s="740"/>
      <c r="D107" s="121">
        <f>A134</f>
        <v>27</v>
      </c>
      <c r="E107" s="92"/>
      <c r="F107" s="66"/>
      <c r="G107" s="52"/>
    </row>
    <row r="108" spans="1:8" s="10" customFormat="1" ht="18" customHeight="1">
      <c r="A108" s="43">
        <v>1</v>
      </c>
      <c r="B108" s="49" t="s">
        <v>821</v>
      </c>
      <c r="C108" s="231" t="s">
        <v>110</v>
      </c>
      <c r="D108" s="232" t="s">
        <v>164</v>
      </c>
      <c r="E108" s="41" t="s">
        <v>826</v>
      </c>
      <c r="F108" s="66" t="s">
        <v>358</v>
      </c>
      <c r="G108" s="124"/>
      <c r="H108" s="36" t="s">
        <v>267</v>
      </c>
    </row>
    <row r="109" spans="1:8" s="10" customFormat="1" ht="18" customHeight="1">
      <c r="A109" s="43">
        <v>2</v>
      </c>
      <c r="B109" s="49" t="s">
        <v>822</v>
      </c>
      <c r="C109" s="231" t="s">
        <v>121</v>
      </c>
      <c r="D109" s="232" t="s">
        <v>117</v>
      </c>
      <c r="E109" s="41" t="s">
        <v>826</v>
      </c>
      <c r="F109" s="92" t="s">
        <v>1</v>
      </c>
      <c r="G109" s="124"/>
      <c r="H109" s="36" t="s">
        <v>267</v>
      </c>
    </row>
    <row r="110" spans="1:8" s="10" customFormat="1" ht="18" customHeight="1">
      <c r="A110" s="43">
        <v>3</v>
      </c>
      <c r="B110" s="49" t="s">
        <v>823</v>
      </c>
      <c r="C110" s="231" t="s">
        <v>824</v>
      </c>
      <c r="D110" s="232" t="s">
        <v>42</v>
      </c>
      <c r="E110" s="41" t="s">
        <v>826</v>
      </c>
      <c r="F110" s="92" t="s">
        <v>1</v>
      </c>
      <c r="G110" s="124"/>
      <c r="H110" s="36" t="s">
        <v>267</v>
      </c>
    </row>
    <row r="111" spans="1:8" s="10" customFormat="1" ht="18" customHeight="1">
      <c r="A111" s="43">
        <v>4</v>
      </c>
      <c r="B111" s="49" t="s">
        <v>825</v>
      </c>
      <c r="C111" s="231" t="s">
        <v>201</v>
      </c>
      <c r="D111" s="232" t="s">
        <v>197</v>
      </c>
      <c r="E111" s="41" t="s">
        <v>826</v>
      </c>
      <c r="F111" s="92" t="s">
        <v>1</v>
      </c>
      <c r="G111" s="124"/>
      <c r="H111" s="36" t="s">
        <v>267</v>
      </c>
    </row>
    <row r="112" spans="1:8" s="10" customFormat="1" ht="18" customHeight="1">
      <c r="A112" s="43">
        <v>5</v>
      </c>
      <c r="B112" s="49" t="s">
        <v>2351</v>
      </c>
      <c r="C112" s="231" t="s">
        <v>2352</v>
      </c>
      <c r="D112" s="232" t="s">
        <v>11</v>
      </c>
      <c r="E112" s="41" t="s">
        <v>2365</v>
      </c>
      <c r="F112" s="92" t="s">
        <v>1</v>
      </c>
      <c r="G112" s="124"/>
      <c r="H112" s="36" t="s">
        <v>267</v>
      </c>
    </row>
    <row r="113" spans="1:8" s="10" customFormat="1" ht="18" customHeight="1">
      <c r="A113" s="43">
        <v>6</v>
      </c>
      <c r="B113" s="49" t="s">
        <v>2360</v>
      </c>
      <c r="C113" s="231" t="s">
        <v>453</v>
      </c>
      <c r="D113" s="232" t="s">
        <v>164</v>
      </c>
      <c r="E113" s="41" t="s">
        <v>2365</v>
      </c>
      <c r="F113" s="92" t="s">
        <v>1</v>
      </c>
      <c r="G113" s="44"/>
      <c r="H113" s="36" t="s">
        <v>267</v>
      </c>
    </row>
    <row r="114" spans="1:8" s="10" customFormat="1" ht="18" customHeight="1">
      <c r="A114" s="43">
        <v>7</v>
      </c>
      <c r="B114" s="49" t="s">
        <v>2356</v>
      </c>
      <c r="C114" s="231" t="s">
        <v>183</v>
      </c>
      <c r="D114" s="232" t="s">
        <v>132</v>
      </c>
      <c r="E114" s="41" t="s">
        <v>2365</v>
      </c>
      <c r="F114" s="92" t="s">
        <v>1</v>
      </c>
      <c r="G114" s="43"/>
      <c r="H114" s="36" t="s">
        <v>267</v>
      </c>
    </row>
    <row r="115" spans="1:8" s="10" customFormat="1" ht="18" customHeight="1">
      <c r="A115" s="43">
        <v>8</v>
      </c>
      <c r="B115" s="49" t="s">
        <v>2348</v>
      </c>
      <c r="C115" s="231" t="s">
        <v>2349</v>
      </c>
      <c r="D115" s="232" t="s">
        <v>72</v>
      </c>
      <c r="E115" s="41" t="s">
        <v>2365</v>
      </c>
      <c r="F115" s="92" t="s">
        <v>1</v>
      </c>
      <c r="G115" s="124"/>
      <c r="H115" s="36" t="s">
        <v>267</v>
      </c>
    </row>
    <row r="116" spans="1:8" s="10" customFormat="1" ht="18" customHeight="1">
      <c r="A116" s="43">
        <v>9</v>
      </c>
      <c r="B116" s="49" t="s">
        <v>2332</v>
      </c>
      <c r="C116" s="231" t="s">
        <v>2333</v>
      </c>
      <c r="D116" s="232" t="s">
        <v>8</v>
      </c>
      <c r="E116" s="41" t="s">
        <v>2365</v>
      </c>
      <c r="F116" s="92" t="s">
        <v>1</v>
      </c>
      <c r="G116" s="124"/>
      <c r="H116" s="36" t="s">
        <v>267</v>
      </c>
    </row>
    <row r="117" spans="1:8" s="10" customFormat="1" ht="18" customHeight="1">
      <c r="A117" s="43">
        <v>10</v>
      </c>
      <c r="B117" s="49" t="s">
        <v>2353</v>
      </c>
      <c r="C117" s="231" t="s">
        <v>180</v>
      </c>
      <c r="D117" s="232" t="s">
        <v>8</v>
      </c>
      <c r="E117" s="41" t="s">
        <v>2365</v>
      </c>
      <c r="F117" s="92" t="s">
        <v>1</v>
      </c>
      <c r="G117" s="207"/>
      <c r="H117" s="36" t="s">
        <v>267</v>
      </c>
    </row>
    <row r="118" spans="1:8" s="10" customFormat="1" ht="18" customHeight="1">
      <c r="A118" s="43">
        <v>11</v>
      </c>
      <c r="B118" s="49" t="s">
        <v>2336</v>
      </c>
      <c r="C118" s="231" t="s">
        <v>2337</v>
      </c>
      <c r="D118" s="232" t="s">
        <v>9</v>
      </c>
      <c r="E118" s="41" t="s">
        <v>2365</v>
      </c>
      <c r="F118" s="92" t="s">
        <v>1</v>
      </c>
      <c r="G118" s="124"/>
      <c r="H118" s="36" t="s">
        <v>267</v>
      </c>
    </row>
    <row r="119" spans="1:8" s="10" customFormat="1" ht="18" customHeight="1">
      <c r="A119" s="43">
        <v>12</v>
      </c>
      <c r="B119" s="49" t="s">
        <v>2334</v>
      </c>
      <c r="C119" s="231" t="s">
        <v>2335</v>
      </c>
      <c r="D119" s="232" t="s">
        <v>153</v>
      </c>
      <c r="E119" s="41" t="s">
        <v>2365</v>
      </c>
      <c r="F119" s="92" t="s">
        <v>1</v>
      </c>
      <c r="G119" s="124"/>
      <c r="H119" s="36" t="s">
        <v>267</v>
      </c>
    </row>
    <row r="120" spans="1:8" s="10" customFormat="1" ht="18" customHeight="1">
      <c r="A120" s="43">
        <v>13</v>
      </c>
      <c r="B120" s="49" t="s">
        <v>2350</v>
      </c>
      <c r="C120" s="231" t="s">
        <v>110</v>
      </c>
      <c r="D120" s="232" t="s">
        <v>153</v>
      </c>
      <c r="E120" s="41" t="s">
        <v>2365</v>
      </c>
      <c r="F120" s="92" t="s">
        <v>1</v>
      </c>
      <c r="G120" s="124"/>
      <c r="H120" s="36" t="s">
        <v>267</v>
      </c>
    </row>
    <row r="121" spans="1:8" s="10" customFormat="1" ht="18" customHeight="1">
      <c r="A121" s="43">
        <v>14</v>
      </c>
      <c r="B121" s="49" t="s">
        <v>2327</v>
      </c>
      <c r="C121" s="231" t="s">
        <v>2328</v>
      </c>
      <c r="D121" s="232" t="s">
        <v>107</v>
      </c>
      <c r="E121" s="41" t="s">
        <v>2365</v>
      </c>
      <c r="F121" s="92" t="s">
        <v>1</v>
      </c>
      <c r="G121" s="124"/>
      <c r="H121" s="36" t="s">
        <v>267</v>
      </c>
    </row>
    <row r="122" spans="1:8" s="10" customFormat="1" ht="18" customHeight="1">
      <c r="A122" s="43">
        <v>15</v>
      </c>
      <c r="B122" s="49" t="s">
        <v>2354</v>
      </c>
      <c r="C122" s="231" t="s">
        <v>2355</v>
      </c>
      <c r="D122" s="232" t="s">
        <v>1723</v>
      </c>
      <c r="E122" s="41" t="s">
        <v>2365</v>
      </c>
      <c r="F122" s="92" t="s">
        <v>1</v>
      </c>
      <c r="G122" s="44"/>
      <c r="H122" s="36" t="s">
        <v>267</v>
      </c>
    </row>
    <row r="123" spans="1:8" s="10" customFormat="1" ht="18" customHeight="1">
      <c r="A123" s="43">
        <v>16</v>
      </c>
      <c r="B123" s="49" t="s">
        <v>2357</v>
      </c>
      <c r="C123" s="231" t="s">
        <v>2162</v>
      </c>
      <c r="D123" s="232" t="s">
        <v>127</v>
      </c>
      <c r="E123" s="41" t="s">
        <v>2365</v>
      </c>
      <c r="F123" s="92" t="s">
        <v>1</v>
      </c>
      <c r="G123" s="44"/>
      <c r="H123" s="36" t="s">
        <v>267</v>
      </c>
    </row>
    <row r="124" spans="1:8" s="10" customFormat="1" ht="18" customHeight="1">
      <c r="A124" s="43">
        <v>17</v>
      </c>
      <c r="B124" s="49" t="s">
        <v>2347</v>
      </c>
      <c r="C124" s="231" t="s">
        <v>326</v>
      </c>
      <c r="D124" s="232" t="s">
        <v>89</v>
      </c>
      <c r="E124" s="41" t="s">
        <v>2365</v>
      </c>
      <c r="F124" s="92" t="s">
        <v>1</v>
      </c>
      <c r="G124" s="124"/>
      <c r="H124" s="36" t="s">
        <v>267</v>
      </c>
    </row>
    <row r="125" spans="1:8" s="10" customFormat="1" ht="18" customHeight="1">
      <c r="A125" s="43">
        <v>18</v>
      </c>
      <c r="B125" s="49" t="s">
        <v>2342</v>
      </c>
      <c r="C125" s="231" t="s">
        <v>2343</v>
      </c>
      <c r="D125" s="232" t="s">
        <v>104</v>
      </c>
      <c r="E125" s="41" t="s">
        <v>2365</v>
      </c>
      <c r="F125" s="92" t="s">
        <v>1</v>
      </c>
      <c r="G125" s="124"/>
      <c r="H125" s="36" t="s">
        <v>267</v>
      </c>
    </row>
    <row r="126" spans="1:8" s="10" customFormat="1" ht="18" customHeight="1">
      <c r="A126" s="43">
        <v>19</v>
      </c>
      <c r="B126" s="49" t="s">
        <v>2338</v>
      </c>
      <c r="C126" s="231" t="s">
        <v>2339</v>
      </c>
      <c r="D126" s="232" t="s">
        <v>147</v>
      </c>
      <c r="E126" s="41" t="s">
        <v>2365</v>
      </c>
      <c r="F126" s="92" t="s">
        <v>1</v>
      </c>
      <c r="G126" s="124"/>
      <c r="H126" s="36" t="s">
        <v>267</v>
      </c>
    </row>
    <row r="127" spans="1:8" s="10" customFormat="1" ht="18" customHeight="1">
      <c r="A127" s="43">
        <v>20</v>
      </c>
      <c r="B127" s="49" t="s">
        <v>2340</v>
      </c>
      <c r="C127" s="231" t="s">
        <v>2341</v>
      </c>
      <c r="D127" s="232" t="s">
        <v>63</v>
      </c>
      <c r="E127" s="41" t="s">
        <v>2365</v>
      </c>
      <c r="F127" s="92" t="s">
        <v>1</v>
      </c>
      <c r="G127" s="124"/>
      <c r="H127" s="36" t="s">
        <v>267</v>
      </c>
    </row>
    <row r="128" spans="1:8" s="10" customFormat="1" ht="18" customHeight="1">
      <c r="A128" s="43">
        <v>21</v>
      </c>
      <c r="B128" s="49" t="s">
        <v>2346</v>
      </c>
      <c r="C128" s="231" t="s">
        <v>162</v>
      </c>
      <c r="D128" s="232" t="s">
        <v>63</v>
      </c>
      <c r="E128" s="41" t="s">
        <v>2365</v>
      </c>
      <c r="F128" s="92" t="s">
        <v>1</v>
      </c>
      <c r="G128" s="124"/>
      <c r="H128" s="36" t="s">
        <v>267</v>
      </c>
    </row>
    <row r="129" spans="1:8" s="10" customFormat="1" ht="18" customHeight="1">
      <c r="A129" s="43">
        <v>22</v>
      </c>
      <c r="B129" s="49" t="s">
        <v>2331</v>
      </c>
      <c r="C129" s="231" t="s">
        <v>2264</v>
      </c>
      <c r="D129" s="232" t="s">
        <v>79</v>
      </c>
      <c r="E129" s="41" t="s">
        <v>2365</v>
      </c>
      <c r="F129" s="92" t="s">
        <v>1</v>
      </c>
      <c r="G129" s="124"/>
      <c r="H129" s="36" t="s">
        <v>267</v>
      </c>
    </row>
    <row r="130" spans="1:8" s="10" customFormat="1" ht="18" customHeight="1">
      <c r="A130" s="43">
        <v>23</v>
      </c>
      <c r="B130" s="49" t="s">
        <v>2358</v>
      </c>
      <c r="C130" s="231" t="s">
        <v>2359</v>
      </c>
      <c r="D130" s="232" t="s">
        <v>149</v>
      </c>
      <c r="E130" s="41" t="s">
        <v>2365</v>
      </c>
      <c r="F130" s="92" t="s">
        <v>1</v>
      </c>
      <c r="G130" s="44"/>
      <c r="H130" s="36" t="s">
        <v>267</v>
      </c>
    </row>
    <row r="131" spans="1:8" s="10" customFormat="1" ht="18" customHeight="1">
      <c r="A131" s="43">
        <v>24</v>
      </c>
      <c r="B131" s="49" t="s">
        <v>2329</v>
      </c>
      <c r="C131" s="231" t="s">
        <v>145</v>
      </c>
      <c r="D131" s="232" t="s">
        <v>2330</v>
      </c>
      <c r="E131" s="41" t="s">
        <v>2365</v>
      </c>
      <c r="F131" s="92" t="s">
        <v>1</v>
      </c>
      <c r="G131" s="124"/>
      <c r="H131" s="36" t="s">
        <v>267</v>
      </c>
    </row>
    <row r="132" spans="1:8" s="10" customFormat="1" ht="18" customHeight="1">
      <c r="A132" s="43">
        <v>25</v>
      </c>
      <c r="B132" s="49" t="s">
        <v>2344</v>
      </c>
      <c r="C132" s="231" t="s">
        <v>2345</v>
      </c>
      <c r="D132" s="232" t="s">
        <v>82</v>
      </c>
      <c r="E132" s="41" t="s">
        <v>2365</v>
      </c>
      <c r="F132" s="92" t="s">
        <v>1</v>
      </c>
      <c r="G132" s="124"/>
      <c r="H132" s="36" t="s">
        <v>267</v>
      </c>
    </row>
    <row r="133" spans="1:8" s="10" customFormat="1" ht="18" customHeight="1">
      <c r="A133" s="43">
        <v>26</v>
      </c>
      <c r="B133" s="49" t="s">
        <v>2361</v>
      </c>
      <c r="C133" s="231" t="s">
        <v>2362</v>
      </c>
      <c r="D133" s="232" t="s">
        <v>336</v>
      </c>
      <c r="E133" s="41" t="s">
        <v>2365</v>
      </c>
      <c r="F133" s="92" t="s">
        <v>1</v>
      </c>
      <c r="G133" s="44"/>
      <c r="H133" s="36" t="s">
        <v>267</v>
      </c>
    </row>
    <row r="134" spans="1:8" s="10" customFormat="1" ht="18" customHeight="1">
      <c r="A134" s="43">
        <v>27</v>
      </c>
      <c r="B134" s="49" t="s">
        <v>2363</v>
      </c>
      <c r="C134" s="231" t="s">
        <v>2364</v>
      </c>
      <c r="D134" s="232" t="s">
        <v>149</v>
      </c>
      <c r="E134" s="41" t="s">
        <v>2366</v>
      </c>
      <c r="F134" s="92" t="s">
        <v>1</v>
      </c>
      <c r="G134" s="44"/>
      <c r="H134" s="36" t="s">
        <v>267</v>
      </c>
    </row>
    <row r="135" spans="1:8" s="105" customFormat="1" ht="20.100000000000001" customHeight="1">
      <c r="A135" s="104"/>
      <c r="B135" s="739" t="s">
        <v>219</v>
      </c>
      <c r="C135" s="740"/>
      <c r="D135" s="121">
        <f>A147</f>
        <v>12</v>
      </c>
      <c r="E135" s="92"/>
      <c r="F135" s="66"/>
      <c r="G135" s="52"/>
    </row>
    <row r="136" spans="1:8" s="10" customFormat="1" ht="18" customHeight="1">
      <c r="A136" s="43">
        <v>1</v>
      </c>
      <c r="B136" s="49" t="s">
        <v>2376</v>
      </c>
      <c r="C136" s="231" t="s">
        <v>2377</v>
      </c>
      <c r="D136" s="232" t="s">
        <v>11</v>
      </c>
      <c r="E136" s="41" t="s">
        <v>2387</v>
      </c>
      <c r="F136" s="66" t="s">
        <v>358</v>
      </c>
      <c r="G136" s="44"/>
      <c r="H136" s="36" t="s">
        <v>271</v>
      </c>
    </row>
    <row r="137" spans="1:8" s="10" customFormat="1" ht="18" customHeight="1">
      <c r="A137" s="43">
        <v>2</v>
      </c>
      <c r="B137" s="49" t="s">
        <v>2380</v>
      </c>
      <c r="C137" s="231" t="s">
        <v>2381</v>
      </c>
      <c r="D137" s="232" t="s">
        <v>2382</v>
      </c>
      <c r="E137" s="41" t="s">
        <v>2387</v>
      </c>
      <c r="F137" s="92" t="s">
        <v>1</v>
      </c>
      <c r="G137" s="44"/>
      <c r="H137" s="36" t="s">
        <v>271</v>
      </c>
    </row>
    <row r="138" spans="1:8" s="10" customFormat="1" ht="18" customHeight="1">
      <c r="A138" s="43">
        <v>3</v>
      </c>
      <c r="B138" s="49" t="s">
        <v>2378</v>
      </c>
      <c r="C138" s="231" t="s">
        <v>828</v>
      </c>
      <c r="D138" s="232" t="s">
        <v>115</v>
      </c>
      <c r="E138" s="41" t="s">
        <v>2387</v>
      </c>
      <c r="F138" s="92" t="s">
        <v>1</v>
      </c>
      <c r="G138" s="44"/>
      <c r="H138" s="36" t="s">
        <v>271</v>
      </c>
    </row>
    <row r="139" spans="1:8" s="10" customFormat="1" ht="18" customHeight="1">
      <c r="A139" s="43">
        <v>4</v>
      </c>
      <c r="B139" s="49" t="s">
        <v>2367</v>
      </c>
      <c r="C139" s="231" t="s">
        <v>167</v>
      </c>
      <c r="D139" s="232" t="s">
        <v>137</v>
      </c>
      <c r="E139" s="41" t="s">
        <v>2387</v>
      </c>
      <c r="F139" s="92" t="s">
        <v>1</v>
      </c>
      <c r="G139" s="44"/>
      <c r="H139" s="36" t="s">
        <v>271</v>
      </c>
    </row>
    <row r="140" spans="1:8" s="10" customFormat="1" ht="18" customHeight="1">
      <c r="A140" s="43">
        <v>5</v>
      </c>
      <c r="B140" s="49" t="s">
        <v>2368</v>
      </c>
      <c r="C140" s="231" t="s">
        <v>2369</v>
      </c>
      <c r="D140" s="232" t="s">
        <v>48</v>
      </c>
      <c r="E140" s="41" t="s">
        <v>2387</v>
      </c>
      <c r="F140" s="92" t="s">
        <v>1</v>
      </c>
      <c r="G140" s="44"/>
      <c r="H140" s="36" t="s">
        <v>271</v>
      </c>
    </row>
    <row r="141" spans="1:8" s="10" customFormat="1" ht="18" customHeight="1">
      <c r="A141" s="43">
        <v>6</v>
      </c>
      <c r="B141" s="49" t="s">
        <v>2383</v>
      </c>
      <c r="C141" s="231" t="s">
        <v>2384</v>
      </c>
      <c r="D141" s="232" t="s">
        <v>2042</v>
      </c>
      <c r="E141" s="41" t="s">
        <v>2387</v>
      </c>
      <c r="F141" s="92" t="s">
        <v>1</v>
      </c>
      <c r="G141" s="44"/>
      <c r="H141" s="36" t="s">
        <v>271</v>
      </c>
    </row>
    <row r="142" spans="1:8" s="10" customFormat="1" ht="18" customHeight="1">
      <c r="A142" s="43">
        <v>7</v>
      </c>
      <c r="B142" s="49" t="s">
        <v>2375</v>
      </c>
      <c r="C142" s="231" t="s">
        <v>145</v>
      </c>
      <c r="D142" s="232" t="s">
        <v>67</v>
      </c>
      <c r="E142" s="41" t="s">
        <v>2387</v>
      </c>
      <c r="F142" s="92" t="s">
        <v>1</v>
      </c>
      <c r="G142" s="44"/>
      <c r="H142" s="36" t="s">
        <v>271</v>
      </c>
    </row>
    <row r="143" spans="1:8" s="10" customFormat="1" ht="18" customHeight="1">
      <c r="A143" s="43">
        <v>8</v>
      </c>
      <c r="B143" s="49" t="s">
        <v>2372</v>
      </c>
      <c r="C143" s="231" t="s">
        <v>167</v>
      </c>
      <c r="D143" s="232" t="s">
        <v>798</v>
      </c>
      <c r="E143" s="41" t="s">
        <v>2387</v>
      </c>
      <c r="F143" s="92" t="s">
        <v>1</v>
      </c>
      <c r="G143" s="44"/>
      <c r="H143" s="36" t="s">
        <v>271</v>
      </c>
    </row>
    <row r="144" spans="1:8" s="10" customFormat="1" ht="18" customHeight="1">
      <c r="A144" s="43">
        <v>9</v>
      </c>
      <c r="B144" s="49" t="s">
        <v>2373</v>
      </c>
      <c r="C144" s="231" t="s">
        <v>2374</v>
      </c>
      <c r="D144" s="232" t="s">
        <v>2317</v>
      </c>
      <c r="E144" s="41" t="s">
        <v>2387</v>
      </c>
      <c r="F144" s="92" t="s">
        <v>1</v>
      </c>
      <c r="G144" s="44"/>
      <c r="H144" s="36" t="s">
        <v>271</v>
      </c>
    </row>
    <row r="145" spans="1:8" s="10" customFormat="1" ht="18" customHeight="1">
      <c r="A145" s="43">
        <v>10</v>
      </c>
      <c r="B145" s="49" t="s">
        <v>2379</v>
      </c>
      <c r="C145" s="231" t="s">
        <v>320</v>
      </c>
      <c r="D145" s="232" t="s">
        <v>41</v>
      </c>
      <c r="E145" s="41" t="s">
        <v>2387</v>
      </c>
      <c r="F145" s="92" t="s">
        <v>1</v>
      </c>
      <c r="G145" s="44"/>
      <c r="H145" s="36" t="s">
        <v>271</v>
      </c>
    </row>
    <row r="146" spans="1:8" s="10" customFormat="1" ht="18" customHeight="1">
      <c r="A146" s="43">
        <v>11</v>
      </c>
      <c r="B146" s="49" t="s">
        <v>2370</v>
      </c>
      <c r="C146" s="231" t="s">
        <v>2371</v>
      </c>
      <c r="D146" s="232" t="s">
        <v>6</v>
      </c>
      <c r="E146" s="41" t="s">
        <v>2387</v>
      </c>
      <c r="F146" s="92" t="s">
        <v>1</v>
      </c>
      <c r="G146" s="44"/>
      <c r="H146" s="36" t="s">
        <v>271</v>
      </c>
    </row>
    <row r="147" spans="1:8" s="10" customFormat="1" ht="18" customHeight="1">
      <c r="A147" s="43">
        <v>12</v>
      </c>
      <c r="B147" s="49" t="s">
        <v>2385</v>
      </c>
      <c r="C147" s="231" t="s">
        <v>2386</v>
      </c>
      <c r="D147" s="232" t="s">
        <v>99</v>
      </c>
      <c r="E147" s="41" t="s">
        <v>2387</v>
      </c>
      <c r="F147" s="92" t="s">
        <v>1</v>
      </c>
      <c r="G147" s="44"/>
      <c r="H147" s="36" t="s">
        <v>271</v>
      </c>
    </row>
    <row r="148" spans="1:8" s="8" customFormat="1" ht="35.1" customHeight="1">
      <c r="A148" s="762" t="s">
        <v>2388</v>
      </c>
      <c r="B148" s="763"/>
      <c r="C148" s="763"/>
      <c r="D148" s="763"/>
      <c r="E148" s="763"/>
      <c r="F148" s="763"/>
      <c r="G148" s="743"/>
    </row>
    <row r="149" spans="1:8" s="8" customFormat="1" ht="20.100000000000001" customHeight="1">
      <c r="A149" s="195"/>
      <c r="B149" s="764" t="s">
        <v>217</v>
      </c>
      <c r="C149" s="765"/>
      <c r="D149" s="220">
        <f>A162</f>
        <v>13</v>
      </c>
      <c r="E149" s="227"/>
      <c r="F149" s="227"/>
      <c r="G149" s="227"/>
    </row>
    <row r="150" spans="1:8" s="10" customFormat="1" ht="18" customHeight="1">
      <c r="A150" s="43">
        <v>1</v>
      </c>
      <c r="B150" s="49" t="s">
        <v>2389</v>
      </c>
      <c r="C150" s="231" t="s">
        <v>185</v>
      </c>
      <c r="D150" s="232" t="s">
        <v>11</v>
      </c>
      <c r="E150" s="41" t="s">
        <v>2406</v>
      </c>
      <c r="F150" s="66" t="s">
        <v>358</v>
      </c>
      <c r="G150" s="44"/>
      <c r="H150" s="36" t="s">
        <v>247</v>
      </c>
    </row>
    <row r="151" spans="1:8" s="10" customFormat="1" ht="18" customHeight="1">
      <c r="A151" s="43">
        <v>2</v>
      </c>
      <c r="B151" s="49" t="s">
        <v>2390</v>
      </c>
      <c r="C151" s="231" t="s">
        <v>2391</v>
      </c>
      <c r="D151" s="232" t="s">
        <v>395</v>
      </c>
      <c r="E151" s="41" t="s">
        <v>2406</v>
      </c>
      <c r="F151" s="92" t="s">
        <v>1</v>
      </c>
      <c r="G151" s="43"/>
      <c r="H151" s="36" t="s">
        <v>247</v>
      </c>
    </row>
    <row r="152" spans="1:8" s="10" customFormat="1" ht="18" customHeight="1">
      <c r="A152" s="43">
        <v>3</v>
      </c>
      <c r="B152" s="49" t="s">
        <v>2392</v>
      </c>
      <c r="C152" s="231" t="s">
        <v>156</v>
      </c>
      <c r="D152" s="232" t="s">
        <v>70</v>
      </c>
      <c r="E152" s="41" t="s">
        <v>2406</v>
      </c>
      <c r="F152" s="92" t="s">
        <v>1</v>
      </c>
      <c r="G152" s="44"/>
      <c r="H152" s="36" t="s">
        <v>247</v>
      </c>
    </row>
    <row r="153" spans="1:8" s="10" customFormat="1" ht="18" customHeight="1">
      <c r="A153" s="43">
        <v>4</v>
      </c>
      <c r="B153" s="49" t="s">
        <v>2393</v>
      </c>
      <c r="C153" s="231" t="s">
        <v>2394</v>
      </c>
      <c r="D153" s="232" t="s">
        <v>2395</v>
      </c>
      <c r="E153" s="41" t="s">
        <v>2406</v>
      </c>
      <c r="F153" s="92" t="s">
        <v>1</v>
      </c>
      <c r="G153" s="44"/>
      <c r="H153" s="36" t="s">
        <v>247</v>
      </c>
    </row>
    <row r="154" spans="1:8" s="10" customFormat="1" ht="18" customHeight="1">
      <c r="A154" s="43">
        <v>5</v>
      </c>
      <c r="B154" s="49" t="s">
        <v>2396</v>
      </c>
      <c r="C154" s="231" t="s">
        <v>102</v>
      </c>
      <c r="D154" s="232" t="s">
        <v>52</v>
      </c>
      <c r="E154" s="41" t="s">
        <v>2406</v>
      </c>
      <c r="F154" s="92" t="s">
        <v>1</v>
      </c>
      <c r="G154" s="44"/>
      <c r="H154" s="36" t="s">
        <v>247</v>
      </c>
    </row>
    <row r="155" spans="1:8" s="10" customFormat="1" ht="18" customHeight="1">
      <c r="A155" s="43">
        <v>6</v>
      </c>
      <c r="B155" s="49" t="s">
        <v>2397</v>
      </c>
      <c r="C155" s="231" t="s">
        <v>76</v>
      </c>
      <c r="D155" s="232" t="s">
        <v>394</v>
      </c>
      <c r="E155" s="41" t="s">
        <v>2406</v>
      </c>
      <c r="F155" s="92" t="s">
        <v>1</v>
      </c>
      <c r="G155" s="44"/>
      <c r="H155" s="36" t="s">
        <v>247</v>
      </c>
    </row>
    <row r="156" spans="1:8" s="10" customFormat="1" ht="18" customHeight="1">
      <c r="A156" s="43">
        <v>7</v>
      </c>
      <c r="B156" s="49" t="s">
        <v>2398</v>
      </c>
      <c r="C156" s="231" t="s">
        <v>2345</v>
      </c>
      <c r="D156" s="232" t="s">
        <v>87</v>
      </c>
      <c r="E156" s="41" t="s">
        <v>2406</v>
      </c>
      <c r="F156" s="92" t="s">
        <v>1</v>
      </c>
      <c r="G156" s="44"/>
      <c r="H156" s="36" t="s">
        <v>247</v>
      </c>
    </row>
    <row r="157" spans="1:8" s="10" customFormat="1" ht="18" customHeight="1">
      <c r="A157" s="43">
        <v>8</v>
      </c>
      <c r="B157" s="49" t="s">
        <v>2399</v>
      </c>
      <c r="C157" s="231" t="s">
        <v>18</v>
      </c>
      <c r="D157" s="232" t="s">
        <v>181</v>
      </c>
      <c r="E157" s="41" t="s">
        <v>2406</v>
      </c>
      <c r="F157" s="92" t="s">
        <v>1</v>
      </c>
      <c r="G157" s="44"/>
      <c r="H157" s="36" t="s">
        <v>247</v>
      </c>
    </row>
    <row r="158" spans="1:8" s="10" customFormat="1" ht="18" customHeight="1">
      <c r="A158" s="43">
        <v>9</v>
      </c>
      <c r="B158" s="49" t="s">
        <v>2400</v>
      </c>
      <c r="C158" s="231" t="s">
        <v>183</v>
      </c>
      <c r="D158" s="232" t="s">
        <v>184</v>
      </c>
      <c r="E158" s="41" t="s">
        <v>2406</v>
      </c>
      <c r="F158" s="92" t="s">
        <v>1</v>
      </c>
      <c r="G158" s="44"/>
      <c r="H158" s="36" t="s">
        <v>247</v>
      </c>
    </row>
    <row r="159" spans="1:8" s="10" customFormat="1" ht="18" customHeight="1">
      <c r="A159" s="43">
        <v>10</v>
      </c>
      <c r="B159" s="49" t="s">
        <v>2401</v>
      </c>
      <c r="C159" s="231" t="s">
        <v>2402</v>
      </c>
      <c r="D159" s="232" t="s">
        <v>142</v>
      </c>
      <c r="E159" s="41" t="s">
        <v>2406</v>
      </c>
      <c r="F159" s="92" t="s">
        <v>1</v>
      </c>
      <c r="G159" s="44"/>
      <c r="H159" s="36" t="s">
        <v>247</v>
      </c>
    </row>
    <row r="160" spans="1:8" s="10" customFormat="1" ht="18" customHeight="1">
      <c r="A160" s="43">
        <v>11</v>
      </c>
      <c r="B160" s="49" t="s">
        <v>2403</v>
      </c>
      <c r="C160" s="231" t="s">
        <v>90</v>
      </c>
      <c r="D160" s="232" t="s">
        <v>142</v>
      </c>
      <c r="E160" s="41" t="s">
        <v>2406</v>
      </c>
      <c r="F160" s="92" t="s">
        <v>1</v>
      </c>
      <c r="G160" s="44"/>
      <c r="H160" s="36" t="s">
        <v>247</v>
      </c>
    </row>
    <row r="161" spans="1:8" s="8" customFormat="1" ht="18" customHeight="1">
      <c r="A161" s="43">
        <v>12</v>
      </c>
      <c r="B161" s="49" t="s">
        <v>2404</v>
      </c>
      <c r="C161" s="231" t="s">
        <v>187</v>
      </c>
      <c r="D161" s="232" t="s">
        <v>13</v>
      </c>
      <c r="E161" s="41" t="s">
        <v>2406</v>
      </c>
      <c r="F161" s="92" t="s">
        <v>1</v>
      </c>
      <c r="G161" s="52"/>
      <c r="H161" s="36" t="s">
        <v>247</v>
      </c>
    </row>
    <row r="162" spans="1:8" s="10" customFormat="1" ht="18" customHeight="1">
      <c r="A162" s="43">
        <v>13</v>
      </c>
      <c r="B162" s="49" t="s">
        <v>2405</v>
      </c>
      <c r="C162" s="231" t="s">
        <v>36</v>
      </c>
      <c r="D162" s="232" t="s">
        <v>6</v>
      </c>
      <c r="E162" s="41" t="s">
        <v>2406</v>
      </c>
      <c r="F162" s="92" t="s">
        <v>1</v>
      </c>
      <c r="G162" s="43"/>
      <c r="H162" s="36" t="s">
        <v>247</v>
      </c>
    </row>
    <row r="163" spans="1:8" s="105" customFormat="1" ht="20.100000000000001" customHeight="1">
      <c r="A163" s="104"/>
      <c r="B163" s="739" t="s">
        <v>216</v>
      </c>
      <c r="C163" s="740"/>
      <c r="D163" s="121">
        <f>A190</f>
        <v>27</v>
      </c>
      <c r="E163" s="92"/>
      <c r="F163" s="66"/>
      <c r="G163" s="52"/>
    </row>
    <row r="164" spans="1:8" s="10" customFormat="1" ht="18" customHeight="1">
      <c r="A164" s="43">
        <v>1</v>
      </c>
      <c r="B164" s="49" t="s">
        <v>2407</v>
      </c>
      <c r="C164" s="231" t="s">
        <v>2408</v>
      </c>
      <c r="D164" s="232" t="s">
        <v>2409</v>
      </c>
      <c r="E164" s="41" t="s">
        <v>2453</v>
      </c>
      <c r="F164" s="66" t="s">
        <v>358</v>
      </c>
      <c r="G164" s="43"/>
      <c r="H164" s="36" t="s">
        <v>267</v>
      </c>
    </row>
    <row r="165" spans="1:8" s="10" customFormat="1" ht="18" customHeight="1">
      <c r="A165" s="43">
        <v>2</v>
      </c>
      <c r="B165" s="49" t="s">
        <v>2410</v>
      </c>
      <c r="C165" s="231" t="s">
        <v>76</v>
      </c>
      <c r="D165" s="232" t="s">
        <v>34</v>
      </c>
      <c r="E165" s="41" t="s">
        <v>2453</v>
      </c>
      <c r="F165" s="92" t="s">
        <v>1</v>
      </c>
      <c r="G165" s="44"/>
      <c r="H165" s="36" t="s">
        <v>267</v>
      </c>
    </row>
    <row r="166" spans="1:8" s="10" customFormat="1" ht="18" customHeight="1">
      <c r="A166" s="43">
        <v>3</v>
      </c>
      <c r="B166" s="49" t="s">
        <v>2411</v>
      </c>
      <c r="C166" s="231" t="s">
        <v>321</v>
      </c>
      <c r="D166" s="232" t="s">
        <v>34</v>
      </c>
      <c r="E166" s="41" t="s">
        <v>2453</v>
      </c>
      <c r="F166" s="92" t="s">
        <v>1</v>
      </c>
      <c r="G166" s="44"/>
      <c r="H166" s="36" t="s">
        <v>267</v>
      </c>
    </row>
    <row r="167" spans="1:8" s="10" customFormat="1" ht="18" customHeight="1">
      <c r="A167" s="43">
        <v>4</v>
      </c>
      <c r="B167" s="49" t="s">
        <v>2412</v>
      </c>
      <c r="C167" s="231" t="s">
        <v>165</v>
      </c>
      <c r="D167" s="232" t="s">
        <v>166</v>
      </c>
      <c r="E167" s="41" t="s">
        <v>2453</v>
      </c>
      <c r="F167" s="92" t="s">
        <v>1</v>
      </c>
      <c r="G167" s="44"/>
      <c r="H167" s="36" t="s">
        <v>267</v>
      </c>
    </row>
    <row r="168" spans="1:8" s="10" customFormat="1" ht="18" customHeight="1">
      <c r="A168" s="43">
        <v>5</v>
      </c>
      <c r="B168" s="49" t="s">
        <v>2413</v>
      </c>
      <c r="C168" s="231" t="s">
        <v>2414</v>
      </c>
      <c r="D168" s="232" t="s">
        <v>139</v>
      </c>
      <c r="E168" s="41" t="s">
        <v>2453</v>
      </c>
      <c r="F168" s="92" t="s">
        <v>1</v>
      </c>
      <c r="G168" s="44"/>
      <c r="H168" s="36" t="s">
        <v>267</v>
      </c>
    </row>
    <row r="169" spans="1:8" s="10" customFormat="1" ht="18" customHeight="1">
      <c r="A169" s="43">
        <v>6</v>
      </c>
      <c r="B169" s="49" t="s">
        <v>2415</v>
      </c>
      <c r="C169" s="231" t="s">
        <v>163</v>
      </c>
      <c r="D169" s="232" t="s">
        <v>70</v>
      </c>
      <c r="E169" s="41" t="s">
        <v>2453</v>
      </c>
      <c r="F169" s="92" t="s">
        <v>1</v>
      </c>
      <c r="G169" s="44"/>
      <c r="H169" s="36" t="s">
        <v>267</v>
      </c>
    </row>
    <row r="170" spans="1:8" s="10" customFormat="1" ht="18" customHeight="1">
      <c r="A170" s="43">
        <v>7</v>
      </c>
      <c r="B170" s="49" t="s">
        <v>2416</v>
      </c>
      <c r="C170" s="231" t="s">
        <v>2417</v>
      </c>
      <c r="D170" s="232" t="s">
        <v>70</v>
      </c>
      <c r="E170" s="41" t="s">
        <v>2453</v>
      </c>
      <c r="F170" s="92" t="s">
        <v>1</v>
      </c>
      <c r="G170" s="44"/>
      <c r="H170" s="36" t="s">
        <v>267</v>
      </c>
    </row>
    <row r="171" spans="1:8" s="10" customFormat="1" ht="18" customHeight="1">
      <c r="A171" s="43">
        <v>8</v>
      </c>
      <c r="B171" s="49" t="s">
        <v>2418</v>
      </c>
      <c r="C171" s="231" t="s">
        <v>2419</v>
      </c>
      <c r="D171" s="232" t="s">
        <v>124</v>
      </c>
      <c r="E171" s="41" t="s">
        <v>2453</v>
      </c>
      <c r="F171" s="92" t="s">
        <v>1</v>
      </c>
      <c r="G171" s="44"/>
      <c r="H171" s="36" t="s">
        <v>267</v>
      </c>
    </row>
    <row r="172" spans="1:8" s="10" customFormat="1" ht="18" customHeight="1">
      <c r="A172" s="43">
        <v>9</v>
      </c>
      <c r="B172" s="49" t="s">
        <v>2420</v>
      </c>
      <c r="C172" s="231" t="s">
        <v>65</v>
      </c>
      <c r="D172" s="232" t="s">
        <v>43</v>
      </c>
      <c r="E172" s="41" t="s">
        <v>2453</v>
      </c>
      <c r="F172" s="92" t="s">
        <v>1</v>
      </c>
      <c r="G172" s="44"/>
      <c r="H172" s="36" t="s">
        <v>267</v>
      </c>
    </row>
    <row r="173" spans="1:8" s="10" customFormat="1" ht="18" customHeight="1">
      <c r="A173" s="43">
        <v>10</v>
      </c>
      <c r="B173" s="49" t="s">
        <v>2421</v>
      </c>
      <c r="C173" s="231" t="s">
        <v>145</v>
      </c>
      <c r="D173" s="232" t="s">
        <v>43</v>
      </c>
      <c r="E173" s="41" t="s">
        <v>2453</v>
      </c>
      <c r="F173" s="92" t="s">
        <v>1</v>
      </c>
      <c r="G173" s="44"/>
      <c r="H173" s="36" t="s">
        <v>267</v>
      </c>
    </row>
    <row r="174" spans="1:8" s="10" customFormat="1" ht="18" customHeight="1">
      <c r="A174" s="43">
        <v>11</v>
      </c>
      <c r="B174" s="49" t="s">
        <v>2422</v>
      </c>
      <c r="C174" s="231" t="s">
        <v>402</v>
      </c>
      <c r="D174" s="232" t="s">
        <v>9</v>
      </c>
      <c r="E174" s="41" t="s">
        <v>2453</v>
      </c>
      <c r="F174" s="92" t="s">
        <v>1</v>
      </c>
      <c r="G174" s="43"/>
      <c r="H174" s="36" t="s">
        <v>267</v>
      </c>
    </row>
    <row r="175" spans="1:8" s="10" customFormat="1" ht="18" customHeight="1">
      <c r="A175" s="43">
        <v>12</v>
      </c>
      <c r="B175" s="49" t="s">
        <v>2423</v>
      </c>
      <c r="C175" s="231" t="s">
        <v>2424</v>
      </c>
      <c r="D175" s="232" t="s">
        <v>153</v>
      </c>
      <c r="E175" s="41" t="s">
        <v>2453</v>
      </c>
      <c r="F175" s="92" t="s">
        <v>1</v>
      </c>
      <c r="G175" s="44"/>
      <c r="H175" s="36" t="s">
        <v>267</v>
      </c>
    </row>
    <row r="176" spans="1:8" s="10" customFormat="1" ht="18" customHeight="1">
      <c r="A176" s="43">
        <v>13</v>
      </c>
      <c r="B176" s="49" t="s">
        <v>2425</v>
      </c>
      <c r="C176" s="231" t="s">
        <v>157</v>
      </c>
      <c r="D176" s="232" t="s">
        <v>87</v>
      </c>
      <c r="E176" s="41" t="s">
        <v>2453</v>
      </c>
      <c r="F176" s="92" t="s">
        <v>1</v>
      </c>
      <c r="G176" s="44"/>
      <c r="H176" s="36" t="s">
        <v>267</v>
      </c>
    </row>
    <row r="177" spans="1:8" s="10" customFormat="1" ht="18" customHeight="1">
      <c r="A177" s="43">
        <v>14</v>
      </c>
      <c r="B177" s="49" t="s">
        <v>2426</v>
      </c>
      <c r="C177" s="231" t="s">
        <v>2427</v>
      </c>
      <c r="D177" s="232" t="s">
        <v>2428</v>
      </c>
      <c r="E177" s="41" t="s">
        <v>2453</v>
      </c>
      <c r="F177" s="92" t="s">
        <v>1</v>
      </c>
      <c r="G177" s="44"/>
      <c r="H177" s="36" t="s">
        <v>267</v>
      </c>
    </row>
    <row r="178" spans="1:8" s="10" customFormat="1" ht="18" customHeight="1">
      <c r="A178" s="43">
        <v>15</v>
      </c>
      <c r="B178" s="49" t="s">
        <v>2429</v>
      </c>
      <c r="C178" s="231" t="s">
        <v>2430</v>
      </c>
      <c r="D178" s="232" t="s">
        <v>10</v>
      </c>
      <c r="E178" s="41" t="s">
        <v>2453</v>
      </c>
      <c r="F178" s="92" t="s">
        <v>1</v>
      </c>
      <c r="G178" s="44"/>
      <c r="H178" s="36" t="s">
        <v>267</v>
      </c>
    </row>
    <row r="179" spans="1:8" s="10" customFormat="1" ht="18" customHeight="1">
      <c r="A179" s="43">
        <v>16</v>
      </c>
      <c r="B179" s="49" t="s">
        <v>2431</v>
      </c>
      <c r="C179" s="231" t="s">
        <v>2432</v>
      </c>
      <c r="D179" s="232" t="s">
        <v>48</v>
      </c>
      <c r="E179" s="41" t="s">
        <v>2453</v>
      </c>
      <c r="F179" s="92" t="s">
        <v>1</v>
      </c>
      <c r="G179" s="44"/>
      <c r="H179" s="36" t="s">
        <v>267</v>
      </c>
    </row>
    <row r="180" spans="1:8" s="10" customFormat="1" ht="18" customHeight="1">
      <c r="A180" s="43">
        <v>17</v>
      </c>
      <c r="B180" s="49" t="s">
        <v>2433</v>
      </c>
      <c r="C180" s="231" t="s">
        <v>2434</v>
      </c>
      <c r="D180" s="232" t="s">
        <v>104</v>
      </c>
      <c r="E180" s="41" t="s">
        <v>2453</v>
      </c>
      <c r="F180" s="92" t="s">
        <v>1</v>
      </c>
      <c r="G180" s="44"/>
      <c r="H180" s="36" t="s">
        <v>267</v>
      </c>
    </row>
    <row r="181" spans="1:8" s="10" customFormat="1" ht="18" customHeight="1">
      <c r="A181" s="43">
        <v>18</v>
      </c>
      <c r="B181" s="49" t="s">
        <v>2435</v>
      </c>
      <c r="C181" s="231" t="s">
        <v>154</v>
      </c>
      <c r="D181" s="232" t="s">
        <v>186</v>
      </c>
      <c r="E181" s="41" t="s">
        <v>2453</v>
      </c>
      <c r="F181" s="92" t="s">
        <v>1</v>
      </c>
      <c r="G181" s="44"/>
      <c r="H181" s="36" t="s">
        <v>267</v>
      </c>
    </row>
    <row r="182" spans="1:8" s="10" customFormat="1" ht="18" customHeight="1">
      <c r="A182" s="43">
        <v>19</v>
      </c>
      <c r="B182" s="49" t="s">
        <v>2436</v>
      </c>
      <c r="C182" s="231" t="s">
        <v>185</v>
      </c>
      <c r="D182" s="232" t="s">
        <v>2437</v>
      </c>
      <c r="E182" s="41" t="s">
        <v>2453</v>
      </c>
      <c r="F182" s="92" t="s">
        <v>1</v>
      </c>
      <c r="G182" s="44"/>
      <c r="H182" s="36" t="s">
        <v>267</v>
      </c>
    </row>
    <row r="183" spans="1:8" s="10" customFormat="1" ht="18" customHeight="1">
      <c r="A183" s="43">
        <v>20</v>
      </c>
      <c r="B183" s="49" t="s">
        <v>2438</v>
      </c>
      <c r="C183" s="231" t="s">
        <v>2439</v>
      </c>
      <c r="D183" s="232" t="s">
        <v>74</v>
      </c>
      <c r="E183" s="41" t="s">
        <v>2453</v>
      </c>
      <c r="F183" s="92" t="s">
        <v>1</v>
      </c>
      <c r="G183" s="124"/>
      <c r="H183" s="36" t="s">
        <v>267</v>
      </c>
    </row>
    <row r="184" spans="1:8" s="10" customFormat="1" ht="18" customHeight="1">
      <c r="A184" s="43">
        <v>21</v>
      </c>
      <c r="B184" s="49" t="s">
        <v>2440</v>
      </c>
      <c r="C184" s="231" t="s">
        <v>2441</v>
      </c>
      <c r="D184" s="232" t="s">
        <v>13</v>
      </c>
      <c r="E184" s="41" t="s">
        <v>2453</v>
      </c>
      <c r="F184" s="92" t="s">
        <v>1</v>
      </c>
      <c r="G184" s="44"/>
      <c r="H184" s="36" t="s">
        <v>267</v>
      </c>
    </row>
    <row r="185" spans="1:8" s="10" customFormat="1" ht="18" customHeight="1">
      <c r="A185" s="43">
        <v>22</v>
      </c>
      <c r="B185" s="49" t="s">
        <v>2442</v>
      </c>
      <c r="C185" s="231" t="s">
        <v>2443</v>
      </c>
      <c r="D185" s="232" t="s">
        <v>60</v>
      </c>
      <c r="E185" s="41" t="s">
        <v>2453</v>
      </c>
      <c r="F185" s="92" t="s">
        <v>1</v>
      </c>
      <c r="G185" s="44"/>
      <c r="H185" s="36" t="s">
        <v>267</v>
      </c>
    </row>
    <row r="186" spans="1:8" s="10" customFormat="1" ht="18" customHeight="1">
      <c r="A186" s="43">
        <v>23</v>
      </c>
      <c r="B186" s="49" t="s">
        <v>2444</v>
      </c>
      <c r="C186" s="231" t="s">
        <v>156</v>
      </c>
      <c r="D186" s="232" t="s">
        <v>41</v>
      </c>
      <c r="E186" s="41" t="s">
        <v>2453</v>
      </c>
      <c r="F186" s="92" t="s">
        <v>1</v>
      </c>
      <c r="G186" s="44"/>
      <c r="H186" s="36" t="s">
        <v>267</v>
      </c>
    </row>
    <row r="187" spans="1:8" s="10" customFormat="1" ht="18" customHeight="1">
      <c r="A187" s="43">
        <v>24</v>
      </c>
      <c r="B187" s="49" t="s">
        <v>2445</v>
      </c>
      <c r="C187" s="231" t="s">
        <v>2446</v>
      </c>
      <c r="D187" s="232" t="s">
        <v>79</v>
      </c>
      <c r="E187" s="41" t="s">
        <v>2453</v>
      </c>
      <c r="F187" s="92" t="s">
        <v>1</v>
      </c>
      <c r="G187" s="44"/>
      <c r="H187" s="36" t="s">
        <v>267</v>
      </c>
    </row>
    <row r="188" spans="1:8" s="10" customFormat="1" ht="18" customHeight="1">
      <c r="A188" s="43">
        <v>25</v>
      </c>
      <c r="B188" s="49" t="s">
        <v>2447</v>
      </c>
      <c r="C188" s="231" t="s">
        <v>2448</v>
      </c>
      <c r="D188" s="232" t="s">
        <v>2449</v>
      </c>
      <c r="E188" s="41" t="s">
        <v>2453</v>
      </c>
      <c r="F188" s="92" t="s">
        <v>1</v>
      </c>
      <c r="G188" s="43"/>
      <c r="H188" s="36" t="s">
        <v>267</v>
      </c>
    </row>
    <row r="189" spans="1:8" s="10" customFormat="1" ht="18" customHeight="1">
      <c r="A189" s="43">
        <v>26</v>
      </c>
      <c r="B189" s="49" t="s">
        <v>2450</v>
      </c>
      <c r="C189" s="231" t="s">
        <v>175</v>
      </c>
      <c r="D189" s="232" t="s">
        <v>148</v>
      </c>
      <c r="E189" s="41" t="s">
        <v>2453</v>
      </c>
      <c r="F189" s="92" t="s">
        <v>1</v>
      </c>
      <c r="G189" s="44"/>
      <c r="H189" s="36" t="s">
        <v>267</v>
      </c>
    </row>
    <row r="190" spans="1:8" s="10" customFormat="1" ht="18" customHeight="1">
      <c r="A190" s="43">
        <v>27</v>
      </c>
      <c r="B190" s="49" t="s">
        <v>2451</v>
      </c>
      <c r="C190" s="231" t="s">
        <v>2452</v>
      </c>
      <c r="D190" s="232" t="s">
        <v>83</v>
      </c>
      <c r="E190" s="41" t="s">
        <v>2453</v>
      </c>
      <c r="F190" s="92" t="s">
        <v>1</v>
      </c>
      <c r="G190" s="44"/>
      <c r="H190" s="36" t="s">
        <v>267</v>
      </c>
    </row>
    <row r="191" spans="1:8" s="10" customFormat="1" ht="24.95" customHeight="1">
      <c r="A191" s="699" t="s">
        <v>28</v>
      </c>
      <c r="B191" s="700"/>
      <c r="C191" s="440">
        <f>SUM(D10,D40,D62,D69,D92,D107,D135,D149,D163)</f>
        <v>171</v>
      </c>
      <c r="D191" s="701" t="s">
        <v>2454</v>
      </c>
      <c r="E191" s="761"/>
      <c r="F191" s="761"/>
      <c r="G191" s="702"/>
    </row>
    <row r="192" spans="1:8" ht="24.95" customHeight="1">
      <c r="B192" s="27"/>
      <c r="C192" s="28"/>
      <c r="D192" s="234"/>
      <c r="E192" s="87" t="s">
        <v>85</v>
      </c>
      <c r="F192" s="201"/>
      <c r="G192" s="88"/>
    </row>
    <row r="193" spans="1:7" ht="18" customHeight="1">
      <c r="B193" s="33"/>
      <c r="C193" s="34"/>
      <c r="D193" s="34"/>
      <c r="E193" s="54"/>
      <c r="F193" s="88"/>
      <c r="G193" s="51"/>
    </row>
    <row r="194" spans="1:7" ht="18" customHeight="1">
      <c r="B194" s="33"/>
      <c r="C194" s="34"/>
      <c r="D194" s="34"/>
      <c r="E194" s="54"/>
      <c r="F194" s="88"/>
      <c r="G194" s="51"/>
    </row>
    <row r="195" spans="1:7" ht="18" customHeight="1">
      <c r="B195" s="33"/>
      <c r="C195" s="34"/>
      <c r="D195" s="34"/>
      <c r="E195" s="54"/>
      <c r="F195" s="88"/>
      <c r="G195" s="51"/>
    </row>
    <row r="196" spans="1:7" ht="18" customHeight="1">
      <c r="A196" s="217"/>
      <c r="B196" s="217"/>
      <c r="C196" s="217"/>
      <c r="D196" s="217"/>
      <c r="E196" s="217"/>
      <c r="F196" s="217"/>
      <c r="G196" s="217"/>
    </row>
    <row r="197" spans="1:7" ht="18" customHeight="1">
      <c r="A197" s="217"/>
      <c r="B197" s="217"/>
      <c r="C197" s="217"/>
      <c r="D197" s="217"/>
      <c r="E197" s="217"/>
      <c r="F197" s="217"/>
      <c r="G197" s="217"/>
    </row>
    <row r="198" spans="1:7" ht="18" customHeight="1">
      <c r="A198" s="217"/>
      <c r="B198" s="217"/>
      <c r="C198" s="217"/>
      <c r="D198" s="217"/>
      <c r="E198" s="217"/>
      <c r="F198" s="217"/>
      <c r="G198" s="217"/>
    </row>
    <row r="199" spans="1:7" ht="18" customHeight="1">
      <c r="A199" s="217"/>
      <c r="B199" s="217"/>
      <c r="C199" s="217"/>
      <c r="D199" s="217"/>
      <c r="E199" s="217"/>
      <c r="F199" s="217"/>
      <c r="G199" s="217"/>
    </row>
    <row r="200" spans="1:7" ht="18" customHeight="1">
      <c r="A200" s="217"/>
      <c r="B200" s="217"/>
      <c r="C200" s="217"/>
      <c r="D200" s="217"/>
      <c r="E200" s="217"/>
      <c r="F200" s="217"/>
      <c r="G200" s="217"/>
    </row>
    <row r="201" spans="1:7" ht="18" customHeight="1">
      <c r="A201" s="217"/>
      <c r="B201" s="217"/>
      <c r="C201" s="217"/>
      <c r="D201" s="217"/>
      <c r="E201" s="217"/>
      <c r="F201" s="217"/>
      <c r="G201" s="217"/>
    </row>
    <row r="202" spans="1:7" ht="18" customHeight="1">
      <c r="A202" s="217"/>
      <c r="B202" s="217"/>
      <c r="C202" s="217"/>
      <c r="D202" s="217"/>
      <c r="E202" s="217"/>
      <c r="F202" s="217"/>
      <c r="G202" s="217"/>
    </row>
    <row r="203" spans="1:7" ht="18" customHeight="1">
      <c r="A203" s="217"/>
      <c r="B203" s="217"/>
      <c r="C203" s="217"/>
      <c r="D203" s="217"/>
      <c r="E203" s="217"/>
      <c r="F203" s="217"/>
      <c r="G203" s="217"/>
    </row>
    <row r="204" spans="1:7" ht="18" customHeight="1">
      <c r="A204" s="217"/>
      <c r="B204" s="217"/>
      <c r="C204" s="217"/>
      <c r="D204" s="217"/>
      <c r="E204" s="217"/>
      <c r="F204" s="217"/>
      <c r="G204" s="217"/>
    </row>
    <row r="205" spans="1:7" ht="18" customHeight="1">
      <c r="A205" s="217"/>
      <c r="B205" s="217"/>
      <c r="C205" s="217"/>
      <c r="D205" s="217"/>
      <c r="E205" s="217"/>
      <c r="F205" s="217"/>
      <c r="G205" s="217"/>
    </row>
    <row r="206" spans="1:7" ht="18" customHeight="1">
      <c r="A206" s="216"/>
      <c r="B206" s="216"/>
      <c r="C206" s="216"/>
      <c r="D206" s="216"/>
      <c r="F206" s="216"/>
      <c r="G206" s="216"/>
    </row>
    <row r="207" spans="1:7" ht="18" customHeight="1">
      <c r="A207" s="216"/>
      <c r="B207" s="216"/>
      <c r="C207" s="216"/>
      <c r="D207" s="216"/>
      <c r="F207" s="216"/>
      <c r="G207" s="216"/>
    </row>
    <row r="208" spans="1:7" ht="18" customHeight="1">
      <c r="A208" s="216"/>
      <c r="B208" s="216"/>
      <c r="C208" s="216"/>
      <c r="D208" s="216"/>
      <c r="F208" s="216"/>
      <c r="G208" s="216"/>
    </row>
    <row r="209" spans="1:7" ht="18" customHeight="1">
      <c r="A209" s="216"/>
      <c r="B209" s="216"/>
      <c r="C209" s="216"/>
      <c r="D209" s="216"/>
      <c r="F209" s="216"/>
      <c r="G209" s="216"/>
    </row>
    <row r="210" spans="1:7" ht="18" customHeight="1">
      <c r="A210" s="216"/>
      <c r="B210" s="216"/>
      <c r="C210" s="216"/>
      <c r="D210" s="216"/>
      <c r="F210" s="216"/>
      <c r="G210" s="216"/>
    </row>
    <row r="211" spans="1:7" ht="18" customHeight="1">
      <c r="A211" s="216"/>
      <c r="B211" s="216"/>
      <c r="C211" s="216"/>
      <c r="D211" s="216"/>
      <c r="F211" s="216"/>
      <c r="G211" s="216"/>
    </row>
    <row r="212" spans="1:7" ht="18" customHeight="1">
      <c r="A212" s="216"/>
      <c r="B212" s="216"/>
      <c r="C212" s="216"/>
      <c r="D212" s="216"/>
      <c r="F212" s="216"/>
      <c r="G212" s="216"/>
    </row>
    <row r="213" spans="1:7" ht="18" customHeight="1">
      <c r="A213" s="216"/>
      <c r="B213" s="216"/>
      <c r="C213" s="216"/>
      <c r="D213" s="216"/>
      <c r="F213" s="216"/>
      <c r="G213" s="216"/>
    </row>
    <row r="214" spans="1:7" ht="18" customHeight="1">
      <c r="A214" s="216"/>
      <c r="B214" s="216"/>
      <c r="C214" s="216"/>
      <c r="D214" s="216"/>
      <c r="F214" s="216"/>
      <c r="G214" s="216"/>
    </row>
    <row r="215" spans="1:7" ht="18" customHeight="1">
      <c r="A215" s="216"/>
      <c r="B215" s="216"/>
      <c r="C215" s="216"/>
      <c r="D215" s="216"/>
      <c r="F215" s="216"/>
      <c r="G215" s="216"/>
    </row>
    <row r="216" spans="1:7" ht="18" customHeight="1">
      <c r="A216" s="216"/>
      <c r="B216" s="216"/>
      <c r="C216" s="216"/>
      <c r="D216" s="216"/>
      <c r="F216" s="216"/>
      <c r="G216" s="216"/>
    </row>
    <row r="217" spans="1:7" ht="18" customHeight="1">
      <c r="A217" s="217"/>
      <c r="B217" s="217"/>
      <c r="C217" s="217"/>
      <c r="D217" s="217"/>
      <c r="E217" s="217"/>
      <c r="F217" s="217"/>
      <c r="G217" s="217"/>
    </row>
    <row r="218" spans="1:7" ht="18" customHeight="1">
      <c r="A218" s="217"/>
      <c r="B218" s="217"/>
      <c r="C218" s="217"/>
      <c r="D218" s="217"/>
      <c r="E218" s="217"/>
      <c r="F218" s="217"/>
      <c r="G218" s="217"/>
    </row>
    <row r="219" spans="1:7" ht="18" customHeight="1">
      <c r="A219" s="217"/>
      <c r="B219" s="217"/>
      <c r="C219" s="217"/>
      <c r="D219" s="217"/>
      <c r="E219" s="217"/>
      <c r="F219" s="217"/>
      <c r="G219" s="217"/>
    </row>
    <row r="220" spans="1:7" ht="18" customHeight="1">
      <c r="A220" s="217"/>
      <c r="B220" s="217"/>
      <c r="C220" s="217"/>
      <c r="D220" s="217"/>
      <c r="E220" s="217"/>
      <c r="F220" s="217"/>
      <c r="G220" s="217"/>
    </row>
    <row r="221" spans="1:7" ht="18" customHeight="1">
      <c r="A221" s="217"/>
      <c r="B221" s="217"/>
      <c r="C221" s="217"/>
      <c r="D221" s="217"/>
      <c r="E221" s="217"/>
      <c r="F221" s="217"/>
      <c r="G221" s="217"/>
    </row>
    <row r="222" spans="1:7" ht="18" customHeight="1">
      <c r="A222" s="216"/>
      <c r="B222" s="216"/>
      <c r="C222" s="216"/>
      <c r="D222" s="216"/>
      <c r="F222" s="216"/>
      <c r="G222" s="216"/>
    </row>
    <row r="223" spans="1:7" ht="18" customHeight="1">
      <c r="A223" s="216"/>
      <c r="B223" s="216"/>
      <c r="C223" s="216"/>
      <c r="D223" s="216"/>
      <c r="F223" s="216"/>
      <c r="G223" s="216"/>
    </row>
    <row r="224" spans="1:7" ht="18" customHeight="1"/>
    <row r="225" spans="1:5" ht="18" customHeight="1"/>
    <row r="226" spans="1:5" ht="18" customHeight="1"/>
    <row r="227" spans="1:5" ht="18" customHeight="1"/>
    <row r="228" spans="1:5" ht="18" customHeight="1"/>
    <row r="229" spans="1:5" ht="18" customHeight="1">
      <c r="A229" s="4"/>
      <c r="B229" s="4"/>
      <c r="E229" s="4"/>
    </row>
    <row r="230" spans="1:5" ht="18" customHeight="1">
      <c r="A230" s="4"/>
      <c r="B230" s="4"/>
      <c r="E230" s="4"/>
    </row>
    <row r="231" spans="1:5" ht="18" customHeight="1">
      <c r="A231" s="4"/>
      <c r="B231" s="4"/>
      <c r="E231" s="4"/>
    </row>
    <row r="232" spans="1:5" ht="18" customHeight="1">
      <c r="A232" s="4"/>
      <c r="B232" s="4"/>
      <c r="E232" s="4"/>
    </row>
    <row r="233" spans="1:5" ht="18" customHeight="1">
      <c r="A233" s="4"/>
      <c r="B233" s="4"/>
      <c r="E233" s="4"/>
    </row>
    <row r="234" spans="1:5" ht="18" customHeight="1">
      <c r="A234" s="4"/>
      <c r="B234" s="4"/>
      <c r="E234" s="4"/>
    </row>
    <row r="235" spans="1:5" ht="18" customHeight="1">
      <c r="A235" s="4"/>
      <c r="B235" s="4"/>
      <c r="E235" s="4"/>
    </row>
    <row r="236" spans="1:5" ht="18" customHeight="1">
      <c r="A236" s="4"/>
      <c r="B236" s="4"/>
      <c r="E236" s="4"/>
    </row>
    <row r="237" spans="1:5" ht="18" customHeight="1">
      <c r="A237" s="4"/>
      <c r="B237" s="4"/>
      <c r="E237" s="4"/>
    </row>
    <row r="238" spans="1:5" ht="18" customHeight="1">
      <c r="A238" s="4"/>
      <c r="B238" s="4"/>
      <c r="E238" s="4"/>
    </row>
    <row r="239" spans="1:5" ht="18" customHeight="1">
      <c r="A239" s="4"/>
      <c r="B239" s="4"/>
      <c r="E239" s="4"/>
    </row>
    <row r="240" spans="1:5" ht="18" customHeight="1">
      <c r="A240" s="4"/>
      <c r="B240" s="4"/>
      <c r="E240" s="4"/>
    </row>
    <row r="241" spans="1:5" ht="18" customHeight="1">
      <c r="A241" s="4"/>
      <c r="B241" s="4"/>
      <c r="E241" s="4"/>
    </row>
    <row r="242" spans="1:5" ht="18" customHeight="1">
      <c r="A242" s="4"/>
      <c r="B242" s="4"/>
      <c r="E242" s="4"/>
    </row>
    <row r="243" spans="1:5" ht="18" customHeight="1">
      <c r="A243" s="4"/>
      <c r="B243" s="4"/>
      <c r="E243" s="4"/>
    </row>
    <row r="244" spans="1:5" ht="18" customHeight="1">
      <c r="A244" s="4"/>
      <c r="B244" s="4"/>
      <c r="E244" s="4"/>
    </row>
    <row r="245" spans="1:5">
      <c r="A245" s="4"/>
      <c r="B245" s="4"/>
      <c r="E245" s="4"/>
    </row>
    <row r="246" spans="1:5">
      <c r="A246" s="4"/>
      <c r="B246" s="4"/>
      <c r="E246" s="4"/>
    </row>
  </sheetData>
  <sortState ref="B137:D148">
    <sortCondition ref="D137:D148"/>
    <sortCondition ref="C137:C148"/>
  </sortState>
  <mergeCells count="24"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C8:D8"/>
    <mergeCell ref="B69:C69"/>
    <mergeCell ref="B107:C107"/>
    <mergeCell ref="B149:C149"/>
    <mergeCell ref="A9:G9"/>
    <mergeCell ref="B10:C10"/>
    <mergeCell ref="B40:C40"/>
    <mergeCell ref="B62:C62"/>
    <mergeCell ref="B92:C92"/>
    <mergeCell ref="B163:C163"/>
    <mergeCell ref="A191:B191"/>
    <mergeCell ref="D191:G191"/>
    <mergeCell ref="B135:C135"/>
    <mergeCell ref="A148:G148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view="pageBreakPreview" topLeftCell="A25" zoomScaleNormal="100" workbookViewId="0">
      <selection activeCell="F13" sqref="F13"/>
    </sheetView>
  </sheetViews>
  <sheetFormatPr defaultRowHeight="15"/>
  <cols>
    <col min="1" max="1" width="4.625" style="224" customWidth="1"/>
    <col min="2" max="2" width="8.625" style="224" customWidth="1"/>
    <col min="3" max="3" width="19.625" style="4" customWidth="1"/>
    <col min="4" max="4" width="7.125" style="4" customWidth="1"/>
    <col min="5" max="5" width="10.625" style="224" customWidth="1"/>
    <col min="6" max="6" width="23.625" style="4" customWidth="1"/>
    <col min="7" max="7" width="20.625" style="4" customWidth="1"/>
    <col min="8" max="8" width="24.125" style="4" bestFit="1" customWidth="1"/>
    <col min="9" max="16384" width="9" style="4"/>
  </cols>
  <sheetData>
    <row r="1" spans="1:8" ht="17.100000000000001" customHeight="1">
      <c r="A1" s="686" t="s">
        <v>7</v>
      </c>
      <c r="B1" s="686"/>
      <c r="C1" s="686"/>
      <c r="D1" s="686"/>
      <c r="E1" s="687" t="s">
        <v>21</v>
      </c>
      <c r="F1" s="687"/>
      <c r="G1" s="687"/>
    </row>
    <row r="2" spans="1:8" ht="17.100000000000001" customHeight="1">
      <c r="A2" s="687" t="s">
        <v>17</v>
      </c>
      <c r="B2" s="687"/>
      <c r="C2" s="687"/>
      <c r="D2" s="687"/>
      <c r="E2" s="688" t="s">
        <v>22</v>
      </c>
      <c r="F2" s="688"/>
      <c r="G2" s="688"/>
    </row>
    <row r="3" spans="1:8" ht="17.100000000000001" customHeight="1">
      <c r="A3" s="687" t="s">
        <v>29</v>
      </c>
      <c r="B3" s="687"/>
      <c r="C3" s="687"/>
      <c r="D3" s="687"/>
      <c r="E3" s="687"/>
      <c r="F3" s="687"/>
      <c r="G3" s="687"/>
    </row>
    <row r="4" spans="1:8" ht="17.100000000000001" customHeight="1">
      <c r="A4" s="690"/>
      <c r="B4" s="690"/>
      <c r="C4" s="690"/>
      <c r="D4" s="690"/>
      <c r="E4" s="22"/>
      <c r="F4" s="771"/>
      <c r="G4" s="771"/>
    </row>
    <row r="5" spans="1:8" s="15" customFormat="1" ht="45" customHeight="1">
      <c r="A5" s="704" t="s">
        <v>2495</v>
      </c>
      <c r="B5" s="691"/>
      <c r="C5" s="705"/>
      <c r="D5" s="705"/>
      <c r="E5" s="705"/>
      <c r="F5" s="705"/>
      <c r="G5" s="705"/>
    </row>
    <row r="6" spans="1:8" s="10" customFormat="1" ht="30" customHeight="1">
      <c r="A6" s="770" t="s">
        <v>2534</v>
      </c>
      <c r="B6" s="770"/>
      <c r="C6" s="770"/>
      <c r="D6" s="770"/>
      <c r="E6" s="770"/>
      <c r="F6" s="770"/>
      <c r="G6" s="770"/>
    </row>
    <row r="7" spans="1:8" ht="15" customHeight="1">
      <c r="A7" s="6"/>
      <c r="B7" s="6"/>
      <c r="C7" s="6"/>
      <c r="D7" s="6"/>
      <c r="E7" s="6"/>
      <c r="F7" s="23"/>
      <c r="G7" s="202" t="s">
        <v>2539</v>
      </c>
    </row>
    <row r="8" spans="1:8" s="8" customFormat="1" ht="20.100000000000001" customHeight="1">
      <c r="A8" s="195" t="s">
        <v>20</v>
      </c>
      <c r="B8" s="222" t="s">
        <v>5</v>
      </c>
      <c r="C8" s="694" t="s">
        <v>23</v>
      </c>
      <c r="D8" s="695"/>
      <c r="E8" s="195" t="s">
        <v>24</v>
      </c>
      <c r="F8" s="195" t="s">
        <v>25</v>
      </c>
      <c r="G8" s="12" t="s">
        <v>26</v>
      </c>
    </row>
    <row r="9" spans="1:8" s="8" customFormat="1" ht="32.1" customHeight="1">
      <c r="A9" s="762" t="s">
        <v>2494</v>
      </c>
      <c r="B9" s="763"/>
      <c r="C9" s="763"/>
      <c r="D9" s="763"/>
      <c r="E9" s="763"/>
      <c r="F9" s="763"/>
      <c r="G9" s="743"/>
    </row>
    <row r="10" spans="1:8" s="8" customFormat="1" ht="15.95" customHeight="1">
      <c r="A10" s="195"/>
      <c r="B10" s="764" t="s">
        <v>217</v>
      </c>
      <c r="C10" s="765"/>
      <c r="D10" s="226">
        <f>A16</f>
        <v>6</v>
      </c>
      <c r="E10" s="227"/>
      <c r="F10" s="227"/>
      <c r="G10" s="196" t="s">
        <v>2537</v>
      </c>
    </row>
    <row r="11" spans="1:8" s="10" customFormat="1" ht="15.95" customHeight="1">
      <c r="A11" s="43">
        <v>1</v>
      </c>
      <c r="B11" s="49" t="s">
        <v>2455</v>
      </c>
      <c r="C11" s="231" t="s">
        <v>183</v>
      </c>
      <c r="D11" s="232" t="s">
        <v>70</v>
      </c>
      <c r="E11" s="41" t="s">
        <v>2464</v>
      </c>
      <c r="F11" s="66" t="s">
        <v>2538</v>
      </c>
      <c r="G11" s="44"/>
      <c r="H11" s="36" t="s">
        <v>248</v>
      </c>
    </row>
    <row r="12" spans="1:8" s="10" customFormat="1" ht="15.95" customHeight="1">
      <c r="A12" s="43">
        <v>2</v>
      </c>
      <c r="B12" s="49" t="s">
        <v>2456</v>
      </c>
      <c r="C12" s="231" t="s">
        <v>2457</v>
      </c>
      <c r="D12" s="232" t="s">
        <v>43</v>
      </c>
      <c r="E12" s="41" t="s">
        <v>2464</v>
      </c>
      <c r="F12" s="92" t="s">
        <v>1</v>
      </c>
      <c r="G12" s="44"/>
      <c r="H12" s="36" t="s">
        <v>248</v>
      </c>
    </row>
    <row r="13" spans="1:8" s="10" customFormat="1" ht="15.95" customHeight="1">
      <c r="A13" s="43">
        <v>3</v>
      </c>
      <c r="B13" s="49" t="s">
        <v>2458</v>
      </c>
      <c r="C13" s="231" t="s">
        <v>360</v>
      </c>
      <c r="D13" s="232" t="s">
        <v>115</v>
      </c>
      <c r="E13" s="41" t="s">
        <v>2464</v>
      </c>
      <c r="F13" s="92" t="s">
        <v>1</v>
      </c>
      <c r="G13" s="44"/>
      <c r="H13" s="36" t="s">
        <v>248</v>
      </c>
    </row>
    <row r="14" spans="1:8" s="10" customFormat="1" ht="15.95" customHeight="1">
      <c r="A14" s="43">
        <v>4</v>
      </c>
      <c r="B14" s="49" t="s">
        <v>2459</v>
      </c>
      <c r="C14" s="231" t="s">
        <v>2460</v>
      </c>
      <c r="D14" s="232" t="s">
        <v>186</v>
      </c>
      <c r="E14" s="41" t="s">
        <v>2464</v>
      </c>
      <c r="F14" s="92" t="s">
        <v>1</v>
      </c>
      <c r="G14" s="44"/>
      <c r="H14" s="36" t="s">
        <v>248</v>
      </c>
    </row>
    <row r="15" spans="1:8" s="10" customFormat="1" ht="15.95" customHeight="1">
      <c r="A15" s="43">
        <v>5</v>
      </c>
      <c r="B15" s="49" t="s">
        <v>2461</v>
      </c>
      <c r="C15" s="231" t="s">
        <v>154</v>
      </c>
      <c r="D15" s="232" t="s">
        <v>13</v>
      </c>
      <c r="E15" s="41" t="s">
        <v>2464</v>
      </c>
      <c r="F15" s="92" t="s">
        <v>1</v>
      </c>
      <c r="G15" s="43"/>
      <c r="H15" s="36" t="s">
        <v>248</v>
      </c>
    </row>
    <row r="16" spans="1:8" s="10" customFormat="1" ht="15.95" customHeight="1">
      <c r="A16" s="43">
        <v>6</v>
      </c>
      <c r="B16" s="49" t="s">
        <v>2462</v>
      </c>
      <c r="C16" s="231" t="s">
        <v>2463</v>
      </c>
      <c r="D16" s="232" t="s">
        <v>140</v>
      </c>
      <c r="E16" s="41" t="s">
        <v>2464</v>
      </c>
      <c r="F16" s="92" t="s">
        <v>1</v>
      </c>
      <c r="G16" s="44"/>
      <c r="H16" s="36" t="s">
        <v>248</v>
      </c>
    </row>
    <row r="17" spans="1:8" s="10" customFormat="1" ht="15.95" customHeight="1">
      <c r="A17" s="69"/>
      <c r="B17" s="764" t="s">
        <v>228</v>
      </c>
      <c r="C17" s="768"/>
      <c r="D17" s="106">
        <f>A22</f>
        <v>5</v>
      </c>
      <c r="E17" s="41"/>
      <c r="F17" s="36"/>
      <c r="G17" s="52"/>
    </row>
    <row r="18" spans="1:8" s="10" customFormat="1" ht="15.95" customHeight="1">
      <c r="A18" s="43">
        <v>1</v>
      </c>
      <c r="B18" s="49" t="s">
        <v>2465</v>
      </c>
      <c r="C18" s="231" t="s">
        <v>1530</v>
      </c>
      <c r="D18" s="232" t="s">
        <v>11</v>
      </c>
      <c r="E18" s="41" t="s">
        <v>2471</v>
      </c>
      <c r="F18" s="66" t="s">
        <v>358</v>
      </c>
      <c r="G18" s="44"/>
      <c r="H18" s="36" t="s">
        <v>258</v>
      </c>
    </row>
    <row r="19" spans="1:8" s="10" customFormat="1" ht="15.95" customHeight="1">
      <c r="A19" s="43">
        <v>2</v>
      </c>
      <c r="B19" s="49" t="s">
        <v>2466</v>
      </c>
      <c r="C19" s="231" t="s">
        <v>361</v>
      </c>
      <c r="D19" s="232" t="s">
        <v>389</v>
      </c>
      <c r="E19" s="41" t="s">
        <v>2471</v>
      </c>
      <c r="F19" s="92" t="s">
        <v>1</v>
      </c>
      <c r="G19" s="44"/>
      <c r="H19" s="36" t="s">
        <v>258</v>
      </c>
    </row>
    <row r="20" spans="1:8" s="10" customFormat="1" ht="15.95" customHeight="1">
      <c r="A20" s="43">
        <v>3</v>
      </c>
      <c r="B20" s="49" t="s">
        <v>2467</v>
      </c>
      <c r="C20" s="231" t="s">
        <v>425</v>
      </c>
      <c r="D20" s="232" t="s">
        <v>34</v>
      </c>
      <c r="E20" s="41" t="s">
        <v>2471</v>
      </c>
      <c r="F20" s="92" t="s">
        <v>1</v>
      </c>
      <c r="G20" s="44"/>
      <c r="H20" s="36" t="s">
        <v>258</v>
      </c>
    </row>
    <row r="21" spans="1:8" s="10" customFormat="1" ht="15.95" customHeight="1">
      <c r="A21" s="43">
        <v>4</v>
      </c>
      <c r="B21" s="49" t="s">
        <v>2468</v>
      </c>
      <c r="C21" s="231" t="s">
        <v>90</v>
      </c>
      <c r="D21" s="232" t="s">
        <v>137</v>
      </c>
      <c r="E21" s="41" t="s">
        <v>2471</v>
      </c>
      <c r="F21" s="92" t="s">
        <v>1</v>
      </c>
      <c r="G21" s="44"/>
      <c r="H21" s="36" t="s">
        <v>258</v>
      </c>
    </row>
    <row r="22" spans="1:8" s="10" customFormat="1" ht="15.95" customHeight="1">
      <c r="A22" s="43">
        <v>5</v>
      </c>
      <c r="B22" s="49" t="s">
        <v>2469</v>
      </c>
      <c r="C22" s="231" t="s">
        <v>2470</v>
      </c>
      <c r="D22" s="232" t="s">
        <v>184</v>
      </c>
      <c r="E22" s="41" t="s">
        <v>2471</v>
      </c>
      <c r="F22" s="92" t="s">
        <v>1</v>
      </c>
      <c r="G22" s="44"/>
      <c r="H22" s="36" t="s">
        <v>258</v>
      </c>
    </row>
    <row r="23" spans="1:8" s="105" customFormat="1" ht="15.95" customHeight="1">
      <c r="A23" s="104"/>
      <c r="B23" s="739" t="s">
        <v>218</v>
      </c>
      <c r="C23" s="740"/>
      <c r="D23" s="121">
        <f>A24</f>
        <v>1</v>
      </c>
      <c r="E23" s="92"/>
      <c r="F23" s="66"/>
      <c r="G23" s="52"/>
    </row>
    <row r="24" spans="1:8" s="10" customFormat="1" ht="15.95" customHeight="1">
      <c r="A24" s="43">
        <v>1</v>
      </c>
      <c r="B24" s="49" t="s">
        <v>2472</v>
      </c>
      <c r="C24" s="231" t="s">
        <v>2278</v>
      </c>
      <c r="D24" s="232" t="s">
        <v>168</v>
      </c>
      <c r="E24" s="41" t="s">
        <v>2473</v>
      </c>
      <c r="F24" s="66" t="s">
        <v>358</v>
      </c>
      <c r="G24" s="44"/>
      <c r="H24" s="36" t="s">
        <v>254</v>
      </c>
    </row>
    <row r="25" spans="1:8" s="105" customFormat="1" ht="15.95" customHeight="1">
      <c r="A25" s="104"/>
      <c r="B25" s="739" t="s">
        <v>216</v>
      </c>
      <c r="C25" s="740"/>
      <c r="D25" s="121">
        <f>A38</f>
        <v>13</v>
      </c>
      <c r="E25" s="92"/>
      <c r="F25" s="66"/>
      <c r="G25" s="52"/>
    </row>
    <row r="26" spans="1:8" s="10" customFormat="1" ht="15.95" customHeight="1">
      <c r="A26" s="43">
        <v>1</v>
      </c>
      <c r="B26" s="49" t="s">
        <v>2474</v>
      </c>
      <c r="C26" s="231" t="s">
        <v>172</v>
      </c>
      <c r="D26" s="232" t="s">
        <v>387</v>
      </c>
      <c r="E26" s="41" t="s">
        <v>2491</v>
      </c>
      <c r="F26" s="66" t="s">
        <v>358</v>
      </c>
      <c r="G26" s="44"/>
      <c r="H26" s="36" t="s">
        <v>267</v>
      </c>
    </row>
    <row r="27" spans="1:8" s="10" customFormat="1" ht="15.95" customHeight="1">
      <c r="A27" s="43">
        <v>2</v>
      </c>
      <c r="B27" s="49" t="s">
        <v>2475</v>
      </c>
      <c r="C27" s="231" t="s">
        <v>35</v>
      </c>
      <c r="D27" s="232" t="s">
        <v>132</v>
      </c>
      <c r="E27" s="41" t="s">
        <v>2491</v>
      </c>
      <c r="F27" s="92" t="s">
        <v>1</v>
      </c>
      <c r="G27" s="44"/>
      <c r="H27" s="36" t="s">
        <v>267</v>
      </c>
    </row>
    <row r="28" spans="1:8" s="10" customFormat="1" ht="15.95" customHeight="1">
      <c r="A28" s="43">
        <v>3</v>
      </c>
      <c r="B28" s="49" t="s">
        <v>2476</v>
      </c>
      <c r="C28" s="231" t="s">
        <v>986</v>
      </c>
      <c r="D28" s="232" t="s">
        <v>70</v>
      </c>
      <c r="E28" s="41" t="s">
        <v>2491</v>
      </c>
      <c r="F28" s="92" t="s">
        <v>1</v>
      </c>
      <c r="G28" s="44"/>
      <c r="H28" s="36" t="s">
        <v>267</v>
      </c>
    </row>
    <row r="29" spans="1:8" s="10" customFormat="1" ht="15.95" customHeight="1">
      <c r="A29" s="43">
        <v>4</v>
      </c>
      <c r="B29" s="49" t="s">
        <v>2477</v>
      </c>
      <c r="C29" s="231" t="s">
        <v>122</v>
      </c>
      <c r="D29" s="232" t="s">
        <v>1257</v>
      </c>
      <c r="E29" s="41" t="s">
        <v>2491</v>
      </c>
      <c r="F29" s="92" t="s">
        <v>1</v>
      </c>
      <c r="G29" s="44"/>
      <c r="H29" s="36" t="s">
        <v>267</v>
      </c>
    </row>
    <row r="30" spans="1:8" s="10" customFormat="1" ht="15.95" customHeight="1">
      <c r="A30" s="43">
        <v>5</v>
      </c>
      <c r="B30" s="49" t="s">
        <v>2478</v>
      </c>
      <c r="C30" s="231" t="s">
        <v>2424</v>
      </c>
      <c r="D30" s="232" t="s">
        <v>153</v>
      </c>
      <c r="E30" s="41" t="s">
        <v>2491</v>
      </c>
      <c r="F30" s="92" t="s">
        <v>1</v>
      </c>
      <c r="G30" s="44"/>
      <c r="H30" s="36" t="s">
        <v>267</v>
      </c>
    </row>
    <row r="31" spans="1:8" s="10" customFormat="1" ht="15.95" customHeight="1">
      <c r="A31" s="43">
        <v>6</v>
      </c>
      <c r="B31" s="49" t="s">
        <v>2479</v>
      </c>
      <c r="C31" s="231" t="s">
        <v>827</v>
      </c>
      <c r="D31" s="232" t="s">
        <v>57</v>
      </c>
      <c r="E31" s="41" t="s">
        <v>2491</v>
      </c>
      <c r="F31" s="92" t="s">
        <v>1</v>
      </c>
      <c r="G31" s="44"/>
      <c r="H31" s="36" t="s">
        <v>267</v>
      </c>
    </row>
    <row r="32" spans="1:8" s="10" customFormat="1" ht="15.95" customHeight="1">
      <c r="A32" s="43">
        <v>7</v>
      </c>
      <c r="B32" s="49" t="s">
        <v>2480</v>
      </c>
      <c r="C32" s="231" t="s">
        <v>38</v>
      </c>
      <c r="D32" s="232" t="s">
        <v>202</v>
      </c>
      <c r="E32" s="41" t="s">
        <v>2491</v>
      </c>
      <c r="F32" s="92" t="s">
        <v>1</v>
      </c>
      <c r="G32" s="44"/>
      <c r="H32" s="36" t="s">
        <v>267</v>
      </c>
    </row>
    <row r="33" spans="1:8" s="10" customFormat="1" ht="15.95" customHeight="1">
      <c r="A33" s="43">
        <v>8</v>
      </c>
      <c r="B33" s="49" t="s">
        <v>2481</v>
      </c>
      <c r="C33" s="231" t="s">
        <v>2482</v>
      </c>
      <c r="D33" s="232" t="s">
        <v>107</v>
      </c>
      <c r="E33" s="41" t="s">
        <v>2491</v>
      </c>
      <c r="F33" s="92" t="s">
        <v>1</v>
      </c>
      <c r="G33" s="44"/>
      <c r="H33" s="36" t="s">
        <v>267</v>
      </c>
    </row>
    <row r="34" spans="1:8" s="10" customFormat="1" ht="15.95" customHeight="1">
      <c r="A34" s="43">
        <v>9</v>
      </c>
      <c r="B34" s="49" t="s">
        <v>2483</v>
      </c>
      <c r="C34" s="231" t="s">
        <v>2484</v>
      </c>
      <c r="D34" s="232" t="s">
        <v>107</v>
      </c>
      <c r="E34" s="41" t="s">
        <v>2491</v>
      </c>
      <c r="F34" s="92" t="s">
        <v>1</v>
      </c>
      <c r="G34" s="44"/>
      <c r="H34" s="36" t="s">
        <v>267</v>
      </c>
    </row>
    <row r="35" spans="1:8" s="10" customFormat="1" ht="15.95" customHeight="1">
      <c r="A35" s="43">
        <v>10</v>
      </c>
      <c r="B35" s="49" t="s">
        <v>2485</v>
      </c>
      <c r="C35" s="231" t="s">
        <v>39</v>
      </c>
      <c r="D35" s="232" t="s">
        <v>129</v>
      </c>
      <c r="E35" s="41" t="s">
        <v>2491</v>
      </c>
      <c r="F35" s="92" t="s">
        <v>1</v>
      </c>
      <c r="G35" s="43"/>
      <c r="H35" s="36" t="s">
        <v>267</v>
      </c>
    </row>
    <row r="36" spans="1:8" s="10" customFormat="1" ht="15.95" customHeight="1">
      <c r="A36" s="43">
        <v>11</v>
      </c>
      <c r="B36" s="49" t="s">
        <v>2486</v>
      </c>
      <c r="C36" s="231" t="s">
        <v>350</v>
      </c>
      <c r="D36" s="232" t="s">
        <v>59</v>
      </c>
      <c r="E36" s="41" t="s">
        <v>2491</v>
      </c>
      <c r="F36" s="92" t="s">
        <v>1</v>
      </c>
      <c r="G36" s="44"/>
      <c r="H36" s="36" t="s">
        <v>267</v>
      </c>
    </row>
    <row r="37" spans="1:8" s="10" customFormat="1" ht="15.95" customHeight="1">
      <c r="A37" s="43">
        <v>12</v>
      </c>
      <c r="B37" s="49" t="s">
        <v>2487</v>
      </c>
      <c r="C37" s="231" t="s">
        <v>2488</v>
      </c>
      <c r="D37" s="232" t="s">
        <v>138</v>
      </c>
      <c r="E37" s="41" t="s">
        <v>2491</v>
      </c>
      <c r="F37" s="92" t="s">
        <v>1</v>
      </c>
      <c r="G37" s="44"/>
      <c r="H37" s="36" t="s">
        <v>267</v>
      </c>
    </row>
    <row r="38" spans="1:8" s="10" customFormat="1" ht="15.95" customHeight="1">
      <c r="A38" s="43">
        <v>13</v>
      </c>
      <c r="B38" s="49" t="s">
        <v>2489</v>
      </c>
      <c r="C38" s="231" t="s">
        <v>2490</v>
      </c>
      <c r="D38" s="232" t="s">
        <v>385</v>
      </c>
      <c r="E38" s="41" t="s">
        <v>2491</v>
      </c>
      <c r="F38" s="92" t="s">
        <v>1</v>
      </c>
      <c r="G38" s="44"/>
      <c r="H38" s="36" t="s">
        <v>267</v>
      </c>
    </row>
    <row r="39" spans="1:8" s="105" customFormat="1" ht="15.95" customHeight="1">
      <c r="A39" s="104"/>
      <c r="B39" s="739" t="s">
        <v>219</v>
      </c>
      <c r="C39" s="740"/>
      <c r="D39" s="121">
        <f>A40</f>
        <v>1</v>
      </c>
      <c r="E39" s="92"/>
      <c r="F39" s="66"/>
      <c r="G39" s="52"/>
    </row>
    <row r="40" spans="1:8" s="10" customFormat="1" ht="15.95" customHeight="1">
      <c r="A40" s="43">
        <v>1</v>
      </c>
      <c r="B40" s="49" t="s">
        <v>2492</v>
      </c>
      <c r="C40" s="231" t="s">
        <v>2369</v>
      </c>
      <c r="D40" s="232" t="s">
        <v>48</v>
      </c>
      <c r="E40" s="41" t="s">
        <v>2493</v>
      </c>
      <c r="F40" s="66" t="s">
        <v>358</v>
      </c>
      <c r="G40" s="44"/>
      <c r="H40" s="36" t="s">
        <v>271</v>
      </c>
    </row>
    <row r="41" spans="1:8" s="10" customFormat="1" ht="21.95" customHeight="1">
      <c r="A41" s="699" t="s">
        <v>28</v>
      </c>
      <c r="B41" s="700"/>
      <c r="C41" s="700"/>
      <c r="D41" s="225">
        <f>SUM(D10,D17,D23,D25,D39)</f>
        <v>26</v>
      </c>
      <c r="E41" s="226"/>
      <c r="F41" s="701"/>
      <c r="G41" s="702"/>
    </row>
    <row r="42" spans="1:8" ht="24.95" customHeight="1">
      <c r="B42" s="27"/>
      <c r="C42" s="28"/>
      <c r="D42" s="234"/>
      <c r="E42" s="87" t="s">
        <v>85</v>
      </c>
      <c r="F42" s="201"/>
      <c r="G42" s="51"/>
    </row>
    <row r="43" spans="1:8" ht="18" customHeight="1">
      <c r="B43" s="33"/>
      <c r="C43" s="34"/>
      <c r="D43" s="34"/>
      <c r="E43" s="54"/>
      <c r="F43" s="88"/>
      <c r="G43" s="51"/>
    </row>
    <row r="44" spans="1:8" ht="18" customHeight="1">
      <c r="B44" s="33"/>
      <c r="C44" s="34"/>
      <c r="D44" s="34"/>
      <c r="E44" s="54"/>
      <c r="F44" s="88"/>
      <c r="G44" s="51"/>
    </row>
    <row r="45" spans="1:8" ht="18" customHeight="1">
      <c r="A45" s="233"/>
      <c r="B45" s="33"/>
      <c r="C45" s="34"/>
      <c r="D45" s="34"/>
      <c r="E45" s="54"/>
      <c r="F45" s="88"/>
      <c r="G45" s="51"/>
    </row>
    <row r="46" spans="1:8" ht="18" customHeight="1">
      <c r="A46" s="221"/>
      <c r="B46" s="221"/>
      <c r="C46" s="221"/>
      <c r="D46" s="221"/>
      <c r="E46" s="221"/>
      <c r="F46" s="221"/>
      <c r="G46" s="221"/>
    </row>
    <row r="47" spans="1:8" ht="18" customHeight="1">
      <c r="A47" s="221"/>
      <c r="B47" s="221"/>
      <c r="C47" s="221"/>
      <c r="D47" s="221"/>
      <c r="E47" s="221"/>
      <c r="F47" s="221"/>
      <c r="G47" s="221"/>
    </row>
    <row r="48" spans="1:8" ht="18" customHeight="1">
      <c r="A48" s="221"/>
      <c r="B48" s="221"/>
      <c r="C48" s="221"/>
      <c r="D48" s="221"/>
      <c r="E48" s="221"/>
      <c r="F48" s="221"/>
      <c r="G48" s="221"/>
    </row>
    <row r="49" spans="1:7" ht="18" customHeight="1">
      <c r="A49" s="221"/>
      <c r="B49" s="221"/>
      <c r="C49" s="221"/>
      <c r="D49" s="221"/>
      <c r="E49" s="221"/>
      <c r="F49" s="221"/>
      <c r="G49" s="221"/>
    </row>
    <row r="50" spans="1:7" ht="18" customHeight="1">
      <c r="A50" s="221"/>
      <c r="B50" s="221"/>
      <c r="C50" s="221"/>
      <c r="D50" s="221"/>
      <c r="E50" s="221"/>
      <c r="F50" s="221"/>
      <c r="G50" s="221"/>
    </row>
    <row r="51" spans="1:7" ht="18" customHeight="1">
      <c r="A51" s="221"/>
      <c r="B51" s="221"/>
      <c r="C51" s="221"/>
      <c r="D51" s="221"/>
      <c r="E51" s="221"/>
      <c r="F51" s="221"/>
      <c r="G51" s="221"/>
    </row>
    <row r="52" spans="1:7" ht="18" customHeight="1">
      <c r="A52" s="221"/>
      <c r="B52" s="221"/>
      <c r="C52" s="221"/>
      <c r="D52" s="221"/>
      <c r="E52" s="221"/>
      <c r="F52" s="221"/>
      <c r="G52" s="221"/>
    </row>
    <row r="53" spans="1:7" ht="18" customHeight="1">
      <c r="A53" s="221"/>
      <c r="B53" s="221"/>
      <c r="C53" s="221"/>
      <c r="D53" s="221"/>
      <c r="E53" s="221"/>
      <c r="F53" s="221"/>
      <c r="G53" s="221"/>
    </row>
    <row r="54" spans="1:7" ht="18" customHeight="1">
      <c r="A54" s="221"/>
      <c r="B54" s="221"/>
      <c r="C54" s="221"/>
      <c r="D54" s="221"/>
      <c r="E54" s="221"/>
      <c r="F54" s="221"/>
      <c r="G54" s="221"/>
    </row>
    <row r="55" spans="1:7" ht="18" customHeight="1">
      <c r="A55" s="223"/>
      <c r="B55" s="223"/>
      <c r="C55" s="223"/>
      <c r="D55" s="223"/>
      <c r="F55" s="223"/>
      <c r="G55" s="223"/>
    </row>
    <row r="56" spans="1:7" ht="18" customHeight="1">
      <c r="A56" s="223"/>
      <c r="B56" s="223"/>
      <c r="C56" s="223"/>
      <c r="D56" s="223"/>
      <c r="F56" s="223"/>
      <c r="G56" s="223"/>
    </row>
    <row r="57" spans="1:7" ht="18" customHeight="1">
      <c r="A57" s="223"/>
      <c r="B57" s="223"/>
      <c r="C57" s="223"/>
      <c r="D57" s="223"/>
      <c r="F57" s="223"/>
      <c r="G57" s="223"/>
    </row>
    <row r="58" spans="1:7" ht="18" customHeight="1">
      <c r="A58" s="223"/>
      <c r="B58" s="223"/>
      <c r="C58" s="223"/>
      <c r="D58" s="223"/>
      <c r="F58" s="223"/>
      <c r="G58" s="223"/>
    </row>
    <row r="59" spans="1:7" ht="18" customHeight="1">
      <c r="A59" s="223"/>
      <c r="B59" s="223"/>
      <c r="C59" s="223"/>
      <c r="D59" s="223"/>
      <c r="F59" s="223"/>
      <c r="G59" s="223"/>
    </row>
    <row r="60" spans="1:7" ht="18" customHeight="1">
      <c r="A60" s="223"/>
      <c r="B60" s="223"/>
      <c r="C60" s="223"/>
      <c r="D60" s="223"/>
      <c r="F60" s="223"/>
      <c r="G60" s="223"/>
    </row>
    <row r="61" spans="1:7" ht="18" customHeight="1">
      <c r="A61" s="223"/>
      <c r="B61" s="223"/>
      <c r="C61" s="223"/>
      <c r="D61" s="223"/>
      <c r="F61" s="223"/>
      <c r="G61" s="223"/>
    </row>
    <row r="62" spans="1:7" ht="18" customHeight="1">
      <c r="A62" s="223"/>
      <c r="B62" s="223"/>
      <c r="C62" s="223"/>
      <c r="D62" s="223"/>
      <c r="F62" s="223"/>
      <c r="G62" s="223"/>
    </row>
    <row r="63" spans="1:7" ht="18" customHeight="1">
      <c r="A63" s="223"/>
      <c r="B63" s="223"/>
      <c r="C63" s="223"/>
      <c r="D63" s="223"/>
      <c r="F63" s="223"/>
      <c r="G63" s="223"/>
    </row>
    <row r="64" spans="1:7" ht="18" customHeight="1">
      <c r="A64" s="223"/>
      <c r="B64" s="223"/>
      <c r="C64" s="223"/>
      <c r="D64" s="223"/>
      <c r="F64" s="223"/>
      <c r="G64" s="223"/>
    </row>
    <row r="65" spans="1:7" ht="18" customHeight="1">
      <c r="A65" s="223"/>
      <c r="B65" s="223"/>
      <c r="C65" s="223"/>
      <c r="D65" s="223"/>
      <c r="F65" s="223"/>
      <c r="G65" s="223"/>
    </row>
    <row r="66" spans="1:7" ht="18" customHeight="1">
      <c r="A66" s="221"/>
      <c r="B66" s="221"/>
      <c r="C66" s="221"/>
      <c r="D66" s="221"/>
      <c r="E66" s="221"/>
      <c r="F66" s="221"/>
      <c r="G66" s="221"/>
    </row>
    <row r="67" spans="1:7" ht="18" customHeight="1">
      <c r="A67" s="221"/>
      <c r="B67" s="221"/>
      <c r="C67" s="221"/>
      <c r="D67" s="221"/>
      <c r="E67" s="221"/>
      <c r="F67" s="221"/>
      <c r="G67" s="221"/>
    </row>
    <row r="68" spans="1:7" ht="18" customHeight="1">
      <c r="A68" s="221"/>
      <c r="B68" s="221"/>
      <c r="C68" s="221"/>
      <c r="D68" s="221"/>
      <c r="E68" s="221"/>
      <c r="F68" s="221"/>
      <c r="G68" s="221"/>
    </row>
    <row r="69" spans="1:7" ht="18" customHeight="1">
      <c r="A69" s="221"/>
      <c r="B69" s="221"/>
      <c r="C69" s="221"/>
      <c r="D69" s="221"/>
      <c r="E69" s="221"/>
      <c r="F69" s="221"/>
      <c r="G69" s="221"/>
    </row>
    <row r="70" spans="1:7" ht="18" customHeight="1">
      <c r="A70" s="221"/>
      <c r="B70" s="221"/>
      <c r="C70" s="221"/>
      <c r="D70" s="221"/>
      <c r="E70" s="221"/>
      <c r="F70" s="221"/>
      <c r="G70" s="221"/>
    </row>
    <row r="71" spans="1:7" ht="18" customHeight="1">
      <c r="A71" s="223"/>
      <c r="B71" s="223"/>
      <c r="C71" s="223"/>
      <c r="D71" s="223"/>
      <c r="F71" s="223"/>
      <c r="G71" s="223"/>
    </row>
    <row r="72" spans="1:7" ht="18" customHeight="1">
      <c r="A72" s="223"/>
      <c r="B72" s="223"/>
      <c r="C72" s="223"/>
      <c r="D72" s="223"/>
      <c r="F72" s="223"/>
      <c r="G72" s="223"/>
    </row>
    <row r="73" spans="1:7" ht="18" customHeight="1"/>
    <row r="74" spans="1:7" ht="18" customHeight="1"/>
    <row r="75" spans="1:7" ht="18" customHeight="1"/>
    <row r="76" spans="1:7" ht="18" customHeight="1"/>
    <row r="77" spans="1:7" ht="18" customHeight="1"/>
    <row r="78" spans="1:7" ht="18" customHeight="1">
      <c r="A78" s="4"/>
      <c r="B78" s="4"/>
      <c r="E78" s="4"/>
    </row>
    <row r="79" spans="1:7" ht="18" customHeight="1">
      <c r="A79" s="4"/>
      <c r="B79" s="4"/>
      <c r="E79" s="4"/>
    </row>
    <row r="80" spans="1:7" ht="18" customHeight="1">
      <c r="A80" s="4"/>
      <c r="B80" s="4"/>
      <c r="E80" s="4"/>
    </row>
    <row r="81" spans="1:5" ht="18" customHeight="1">
      <c r="A81" s="4"/>
      <c r="B81" s="4"/>
      <c r="E81" s="4"/>
    </row>
    <row r="82" spans="1:5" ht="18" customHeight="1">
      <c r="A82" s="4"/>
      <c r="B82" s="4"/>
      <c r="E82" s="4"/>
    </row>
    <row r="83" spans="1:5" ht="18" customHeight="1">
      <c r="A83" s="4"/>
      <c r="B83" s="4"/>
      <c r="E83" s="4"/>
    </row>
    <row r="84" spans="1:5" ht="18" customHeight="1">
      <c r="A84" s="4"/>
      <c r="B84" s="4"/>
      <c r="E84" s="4"/>
    </row>
    <row r="85" spans="1:5" ht="18" customHeight="1">
      <c r="A85" s="4"/>
      <c r="B85" s="4"/>
      <c r="E85" s="4"/>
    </row>
    <row r="86" spans="1:5" ht="18" customHeight="1">
      <c r="A86" s="4"/>
      <c r="B86" s="4"/>
      <c r="E86" s="4"/>
    </row>
    <row r="87" spans="1:5" ht="18" customHeight="1">
      <c r="A87" s="4"/>
      <c r="B87" s="4"/>
      <c r="E87" s="4"/>
    </row>
    <row r="88" spans="1:5" ht="18" customHeight="1">
      <c r="A88" s="4"/>
      <c r="B88" s="4"/>
      <c r="E88" s="4"/>
    </row>
    <row r="89" spans="1:5" ht="18" customHeight="1">
      <c r="A89" s="4"/>
      <c r="B89" s="4"/>
      <c r="E89" s="4"/>
    </row>
    <row r="90" spans="1:5" ht="18" customHeight="1">
      <c r="A90" s="4"/>
      <c r="B90" s="4"/>
      <c r="E90" s="4"/>
    </row>
    <row r="91" spans="1:5" ht="18" customHeight="1">
      <c r="A91" s="4"/>
      <c r="B91" s="4"/>
      <c r="E91" s="4"/>
    </row>
    <row r="92" spans="1:5" ht="18" customHeight="1">
      <c r="A92" s="4"/>
      <c r="B92" s="4"/>
      <c r="E92" s="4"/>
    </row>
    <row r="93" spans="1:5" ht="18" customHeight="1">
      <c r="A93" s="4"/>
      <c r="B93" s="4"/>
      <c r="E93" s="4"/>
    </row>
    <row r="94" spans="1:5">
      <c r="A94" s="4"/>
      <c r="B94" s="4"/>
      <c r="E94" s="4"/>
    </row>
    <row r="95" spans="1:5">
      <c r="A95" s="4"/>
      <c r="B95" s="4"/>
      <c r="E95" s="4"/>
    </row>
  </sheetData>
  <mergeCells count="19">
    <mergeCell ref="A9:G9"/>
    <mergeCell ref="A4:D4"/>
    <mergeCell ref="F4:G4"/>
    <mergeCell ref="A5:G5"/>
    <mergeCell ref="A6:G6"/>
    <mergeCell ref="C8:D8"/>
    <mergeCell ref="A41:C41"/>
    <mergeCell ref="F41:G41"/>
    <mergeCell ref="B10:C10"/>
    <mergeCell ref="B17:C17"/>
    <mergeCell ref="B23:C23"/>
    <mergeCell ref="B25:C25"/>
    <mergeCell ref="B39:C39"/>
    <mergeCell ref="A1:D1"/>
    <mergeCell ref="E1:G1"/>
    <mergeCell ref="A2:D2"/>
    <mergeCell ref="E2:G2"/>
    <mergeCell ref="A3:D3"/>
    <mergeCell ref="E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2"/>
  <sheetViews>
    <sheetView view="pageBreakPreview" topLeftCell="A237" zoomScaleNormal="100" workbookViewId="0">
      <selection activeCell="C245" sqref="C245"/>
    </sheetView>
  </sheetViews>
  <sheetFormatPr defaultRowHeight="15"/>
  <cols>
    <col min="1" max="1" width="4.625" style="213" customWidth="1"/>
    <col min="2" max="2" width="8.625" style="213" customWidth="1"/>
    <col min="3" max="3" width="19.625" style="4" customWidth="1"/>
    <col min="4" max="4" width="7.125" style="4" customWidth="1"/>
    <col min="5" max="5" width="10.625" style="213" customWidth="1"/>
    <col min="6" max="6" width="23.625" style="4" customWidth="1"/>
    <col min="7" max="7" width="20.625" style="4" customWidth="1"/>
    <col min="8" max="8" width="21.5" style="4" bestFit="1" customWidth="1"/>
    <col min="9" max="16384" width="9" style="4"/>
  </cols>
  <sheetData>
    <row r="1" spans="1:8" ht="18" customHeight="1">
      <c r="A1" s="686" t="s">
        <v>7</v>
      </c>
      <c r="B1" s="686"/>
      <c r="C1" s="686"/>
      <c r="D1" s="686"/>
      <c r="E1" s="687" t="s">
        <v>21</v>
      </c>
      <c r="F1" s="687"/>
      <c r="G1" s="687"/>
    </row>
    <row r="2" spans="1:8" ht="18" customHeight="1">
      <c r="A2" s="687" t="s">
        <v>17</v>
      </c>
      <c r="B2" s="687"/>
      <c r="C2" s="687"/>
      <c r="D2" s="687"/>
      <c r="E2" s="688" t="s">
        <v>22</v>
      </c>
      <c r="F2" s="688"/>
      <c r="G2" s="688"/>
    </row>
    <row r="3" spans="1:8" ht="18" customHeight="1">
      <c r="A3" s="687" t="s">
        <v>29</v>
      </c>
      <c r="B3" s="687"/>
      <c r="C3" s="687"/>
      <c r="D3" s="687"/>
      <c r="E3" s="687"/>
      <c r="F3" s="687"/>
      <c r="G3" s="687"/>
    </row>
    <row r="4" spans="1:8" ht="18" customHeight="1">
      <c r="A4" s="690"/>
      <c r="B4" s="690"/>
      <c r="C4" s="690"/>
      <c r="D4" s="690"/>
      <c r="E4" s="22"/>
      <c r="F4" s="769" t="s">
        <v>844</v>
      </c>
      <c r="G4" s="769"/>
    </row>
    <row r="5" spans="1:8" s="15" customFormat="1" ht="50.1" customHeight="1">
      <c r="A5" s="704" t="s">
        <v>2505</v>
      </c>
      <c r="B5" s="691"/>
      <c r="C5" s="705"/>
      <c r="D5" s="705"/>
      <c r="E5" s="705"/>
      <c r="F5" s="705"/>
      <c r="G5" s="705"/>
    </row>
    <row r="6" spans="1:8" s="10" customFormat="1" ht="35.1" customHeight="1">
      <c r="A6" s="770" t="s">
        <v>2535</v>
      </c>
      <c r="B6" s="770"/>
      <c r="C6" s="770"/>
      <c r="D6" s="770"/>
      <c r="E6" s="770"/>
      <c r="F6" s="770"/>
      <c r="G6" s="770"/>
    </row>
    <row r="7" spans="1:8" ht="15" customHeight="1">
      <c r="A7" s="6"/>
      <c r="B7" s="6"/>
      <c r="C7" s="6"/>
      <c r="D7" s="6"/>
      <c r="E7" s="6"/>
      <c r="F7" s="23"/>
      <c r="G7" s="202" t="s">
        <v>2539</v>
      </c>
    </row>
    <row r="8" spans="1:8" s="8" customFormat="1" ht="24.95" customHeight="1">
      <c r="A8" s="195" t="s">
        <v>20</v>
      </c>
      <c r="B8" s="211" t="s">
        <v>5</v>
      </c>
      <c r="C8" s="694" t="s">
        <v>23</v>
      </c>
      <c r="D8" s="695"/>
      <c r="E8" s="195" t="s">
        <v>24</v>
      </c>
      <c r="F8" s="195" t="s">
        <v>25</v>
      </c>
      <c r="G8" s="12" t="s">
        <v>26</v>
      </c>
    </row>
    <row r="9" spans="1:8" s="8" customFormat="1" ht="20.100000000000001" customHeight="1">
      <c r="A9" s="772" t="s">
        <v>2502</v>
      </c>
      <c r="B9" s="773"/>
      <c r="C9" s="773"/>
      <c r="D9" s="773"/>
      <c r="E9" s="773"/>
      <c r="F9" s="773"/>
      <c r="G9" s="774"/>
      <c r="H9" s="196"/>
    </row>
    <row r="10" spans="1:8" s="10" customFormat="1" ht="17.100000000000001" customHeight="1">
      <c r="A10" s="43">
        <v>1</v>
      </c>
      <c r="B10" s="49" t="s">
        <v>836</v>
      </c>
      <c r="C10" s="231" t="s">
        <v>837</v>
      </c>
      <c r="D10" s="232" t="s">
        <v>387</v>
      </c>
      <c r="E10" s="41" t="s">
        <v>838</v>
      </c>
      <c r="F10" s="66" t="s">
        <v>2541</v>
      </c>
      <c r="G10" s="44"/>
      <c r="H10" s="36" t="s">
        <v>339</v>
      </c>
    </row>
    <row r="11" spans="1:8" s="10" customFormat="1" ht="17.100000000000001" customHeight="1">
      <c r="A11" s="43">
        <v>2</v>
      </c>
      <c r="B11" s="49" t="s">
        <v>839</v>
      </c>
      <c r="C11" s="231" t="s">
        <v>390</v>
      </c>
      <c r="D11" s="232" t="s">
        <v>152</v>
      </c>
      <c r="E11" s="41" t="s">
        <v>840</v>
      </c>
      <c r="F11" s="92" t="s">
        <v>1</v>
      </c>
      <c r="G11" s="44"/>
      <c r="H11" s="36" t="s">
        <v>351</v>
      </c>
    </row>
    <row r="12" spans="1:8" s="8" customFormat="1" ht="20.100000000000001" customHeight="1">
      <c r="A12" s="772" t="s">
        <v>2503</v>
      </c>
      <c r="B12" s="773"/>
      <c r="C12" s="773"/>
      <c r="D12" s="773"/>
      <c r="E12" s="773"/>
      <c r="F12" s="773"/>
      <c r="G12" s="774"/>
    </row>
    <row r="13" spans="1:8" s="10" customFormat="1" ht="17.100000000000001" customHeight="1">
      <c r="A13" s="43">
        <v>1</v>
      </c>
      <c r="B13" s="49" t="s">
        <v>335</v>
      </c>
      <c r="C13" s="231" t="s">
        <v>313</v>
      </c>
      <c r="D13" s="232" t="s">
        <v>131</v>
      </c>
      <c r="E13" s="41" t="s">
        <v>334</v>
      </c>
      <c r="F13" s="66" t="s">
        <v>2542</v>
      </c>
      <c r="G13" s="44"/>
      <c r="H13" s="36" t="s">
        <v>339</v>
      </c>
    </row>
    <row r="14" spans="1:8" s="10" customFormat="1" ht="17.100000000000001" customHeight="1">
      <c r="A14" s="43">
        <v>2</v>
      </c>
      <c r="B14" s="49" t="s">
        <v>338</v>
      </c>
      <c r="C14" s="231" t="s">
        <v>180</v>
      </c>
      <c r="D14" s="232" t="s">
        <v>70</v>
      </c>
      <c r="E14" s="41" t="s">
        <v>337</v>
      </c>
      <c r="F14" s="92" t="s">
        <v>1</v>
      </c>
      <c r="G14" s="44"/>
      <c r="H14" s="36" t="s">
        <v>339</v>
      </c>
    </row>
    <row r="15" spans="1:8" s="10" customFormat="1" ht="17.100000000000001" customHeight="1">
      <c r="A15" s="43">
        <v>3</v>
      </c>
      <c r="B15" s="49" t="s">
        <v>344</v>
      </c>
      <c r="C15" s="231" t="s">
        <v>125</v>
      </c>
      <c r="D15" s="232" t="s">
        <v>140</v>
      </c>
      <c r="E15" s="41" t="s">
        <v>345</v>
      </c>
      <c r="F15" s="92" t="s">
        <v>1</v>
      </c>
      <c r="G15" s="44"/>
      <c r="H15" s="36" t="s">
        <v>347</v>
      </c>
    </row>
    <row r="16" spans="1:8" s="10" customFormat="1" ht="17.100000000000001" customHeight="1">
      <c r="A16" s="43">
        <v>4</v>
      </c>
      <c r="B16" s="49" t="s">
        <v>353</v>
      </c>
      <c r="C16" s="231" t="s">
        <v>154</v>
      </c>
      <c r="D16" s="232" t="s">
        <v>6</v>
      </c>
      <c r="E16" s="41" t="s">
        <v>354</v>
      </c>
      <c r="F16" s="92" t="s">
        <v>1</v>
      </c>
      <c r="G16" s="44"/>
      <c r="H16" s="36" t="s">
        <v>355</v>
      </c>
    </row>
    <row r="17" spans="1:8" s="8" customFormat="1" ht="35.1" customHeight="1">
      <c r="A17" s="772" t="s">
        <v>2504</v>
      </c>
      <c r="B17" s="773"/>
      <c r="C17" s="773"/>
      <c r="D17" s="773"/>
      <c r="E17" s="773"/>
      <c r="F17" s="773"/>
      <c r="G17" s="774"/>
    </row>
    <row r="18" spans="1:8" s="8" customFormat="1" ht="20.100000000000001" customHeight="1">
      <c r="A18" s="195"/>
      <c r="B18" s="764" t="s">
        <v>217</v>
      </c>
      <c r="C18" s="765"/>
      <c r="D18" s="215">
        <f>A71</f>
        <v>53</v>
      </c>
      <c r="E18" s="42"/>
      <c r="F18" s="42"/>
      <c r="G18" s="52"/>
      <c r="H18" s="196" t="s">
        <v>2540</v>
      </c>
    </row>
    <row r="19" spans="1:8" s="10" customFormat="1" ht="17.100000000000001" customHeight="1">
      <c r="A19" s="43">
        <v>1</v>
      </c>
      <c r="B19" s="49" t="s">
        <v>463</v>
      </c>
      <c r="C19" s="231" t="s">
        <v>464</v>
      </c>
      <c r="D19" s="232" t="s">
        <v>43</v>
      </c>
      <c r="E19" s="41" t="s">
        <v>540</v>
      </c>
      <c r="F19" s="66" t="s">
        <v>2543</v>
      </c>
      <c r="G19" s="44"/>
      <c r="H19" s="36" t="s">
        <v>339</v>
      </c>
    </row>
    <row r="20" spans="1:8" s="10" customFormat="1" ht="17.100000000000001" customHeight="1">
      <c r="A20" s="43">
        <v>2</v>
      </c>
      <c r="B20" s="49" t="s">
        <v>465</v>
      </c>
      <c r="C20" s="231" t="s">
        <v>381</v>
      </c>
      <c r="D20" s="232" t="s">
        <v>133</v>
      </c>
      <c r="E20" s="41" t="s">
        <v>540</v>
      </c>
      <c r="F20" s="92" t="s">
        <v>1</v>
      </c>
      <c r="G20" s="44"/>
      <c r="H20" s="36" t="s">
        <v>339</v>
      </c>
    </row>
    <row r="21" spans="1:8" s="10" customFormat="1" ht="17.100000000000001" customHeight="1">
      <c r="A21" s="43">
        <v>3</v>
      </c>
      <c r="B21" s="49" t="s">
        <v>466</v>
      </c>
      <c r="C21" s="231" t="s">
        <v>467</v>
      </c>
      <c r="D21" s="232" t="s">
        <v>117</v>
      </c>
      <c r="E21" s="41" t="s">
        <v>540</v>
      </c>
      <c r="F21" s="92" t="s">
        <v>1</v>
      </c>
      <c r="G21" s="44"/>
      <c r="H21" s="36" t="s">
        <v>339</v>
      </c>
    </row>
    <row r="22" spans="1:8" s="10" customFormat="1" ht="17.100000000000001" customHeight="1">
      <c r="A22" s="43">
        <v>4</v>
      </c>
      <c r="B22" s="49" t="s">
        <v>468</v>
      </c>
      <c r="C22" s="231" t="s">
        <v>469</v>
      </c>
      <c r="D22" s="232" t="s">
        <v>152</v>
      </c>
      <c r="E22" s="41" t="s">
        <v>541</v>
      </c>
      <c r="F22" s="92" t="s">
        <v>1</v>
      </c>
      <c r="G22" s="44"/>
      <c r="H22" s="36" t="s">
        <v>339</v>
      </c>
    </row>
    <row r="23" spans="1:8" s="10" customFormat="1" ht="17.100000000000001" customHeight="1">
      <c r="A23" s="43">
        <v>5</v>
      </c>
      <c r="B23" s="49" t="s">
        <v>470</v>
      </c>
      <c r="C23" s="231" t="s">
        <v>65</v>
      </c>
      <c r="D23" s="232" t="s">
        <v>471</v>
      </c>
      <c r="E23" s="41" t="s">
        <v>541</v>
      </c>
      <c r="F23" s="92" t="s">
        <v>1</v>
      </c>
      <c r="G23" s="44"/>
      <c r="H23" s="36" t="s">
        <v>339</v>
      </c>
    </row>
    <row r="24" spans="1:8" s="10" customFormat="1" ht="17.100000000000001" customHeight="1">
      <c r="A24" s="43">
        <v>6</v>
      </c>
      <c r="B24" s="49" t="s">
        <v>472</v>
      </c>
      <c r="C24" s="231" t="s">
        <v>426</v>
      </c>
      <c r="D24" s="232" t="s">
        <v>86</v>
      </c>
      <c r="E24" s="41" t="s">
        <v>541</v>
      </c>
      <c r="F24" s="92" t="s">
        <v>1</v>
      </c>
      <c r="G24" s="44"/>
      <c r="H24" s="36" t="s">
        <v>339</v>
      </c>
    </row>
    <row r="25" spans="1:8" s="10" customFormat="1" ht="17.100000000000001" customHeight="1">
      <c r="A25" s="43">
        <v>7</v>
      </c>
      <c r="B25" s="49" t="s">
        <v>473</v>
      </c>
      <c r="C25" s="231" t="s">
        <v>436</v>
      </c>
      <c r="D25" s="232" t="s">
        <v>115</v>
      </c>
      <c r="E25" s="41" t="s">
        <v>541</v>
      </c>
      <c r="F25" s="92" t="s">
        <v>1</v>
      </c>
      <c r="G25" s="44"/>
      <c r="H25" s="36" t="s">
        <v>339</v>
      </c>
    </row>
    <row r="26" spans="1:8" s="10" customFormat="1" ht="17.100000000000001" customHeight="1">
      <c r="A26" s="43">
        <v>8</v>
      </c>
      <c r="B26" s="49" t="s">
        <v>474</v>
      </c>
      <c r="C26" s="231" t="s">
        <v>475</v>
      </c>
      <c r="D26" s="232" t="s">
        <v>171</v>
      </c>
      <c r="E26" s="41" t="s">
        <v>541</v>
      </c>
      <c r="F26" s="92" t="s">
        <v>1</v>
      </c>
      <c r="G26" s="44"/>
      <c r="H26" s="36" t="s">
        <v>339</v>
      </c>
    </row>
    <row r="27" spans="1:8" s="10" customFormat="1" ht="17.100000000000001" customHeight="1">
      <c r="A27" s="43">
        <v>9</v>
      </c>
      <c r="B27" s="49" t="s">
        <v>476</v>
      </c>
      <c r="C27" s="231" t="s">
        <v>38</v>
      </c>
      <c r="D27" s="232" t="s">
        <v>41</v>
      </c>
      <c r="E27" s="41" t="s">
        <v>541</v>
      </c>
      <c r="F27" s="92" t="s">
        <v>1</v>
      </c>
      <c r="G27" s="44"/>
      <c r="H27" s="36" t="s">
        <v>339</v>
      </c>
    </row>
    <row r="28" spans="1:8" s="10" customFormat="1" ht="17.100000000000001" customHeight="1">
      <c r="A28" s="43">
        <v>10</v>
      </c>
      <c r="B28" s="49" t="s">
        <v>477</v>
      </c>
      <c r="C28" s="231" t="s">
        <v>76</v>
      </c>
      <c r="D28" s="232" t="s">
        <v>328</v>
      </c>
      <c r="E28" s="41" t="s">
        <v>541</v>
      </c>
      <c r="F28" s="92" t="s">
        <v>1</v>
      </c>
      <c r="G28" s="44"/>
      <c r="H28" s="36" t="s">
        <v>339</v>
      </c>
    </row>
    <row r="29" spans="1:8" s="10" customFormat="1" ht="17.100000000000001" customHeight="1">
      <c r="A29" s="43">
        <v>11</v>
      </c>
      <c r="B29" s="49" t="s">
        <v>478</v>
      </c>
      <c r="C29" s="231" t="s">
        <v>479</v>
      </c>
      <c r="D29" s="232" t="s">
        <v>45</v>
      </c>
      <c r="E29" s="41" t="s">
        <v>541</v>
      </c>
      <c r="F29" s="92" t="s">
        <v>1</v>
      </c>
      <c r="G29" s="44"/>
      <c r="H29" s="36" t="s">
        <v>339</v>
      </c>
    </row>
    <row r="30" spans="1:8" s="10" customFormat="1" ht="17.100000000000001" customHeight="1">
      <c r="A30" s="43">
        <v>12</v>
      </c>
      <c r="B30" s="49" t="s">
        <v>480</v>
      </c>
      <c r="C30" s="231" t="s">
        <v>481</v>
      </c>
      <c r="D30" s="232" t="s">
        <v>387</v>
      </c>
      <c r="E30" s="41" t="s">
        <v>542</v>
      </c>
      <c r="F30" s="92" t="s">
        <v>1</v>
      </c>
      <c r="G30" s="44"/>
      <c r="H30" s="36" t="s">
        <v>339</v>
      </c>
    </row>
    <row r="31" spans="1:8" s="10" customFormat="1" ht="17.100000000000001" customHeight="1">
      <c r="A31" s="43">
        <v>13</v>
      </c>
      <c r="B31" s="49" t="s">
        <v>482</v>
      </c>
      <c r="C31" s="231" t="s">
        <v>112</v>
      </c>
      <c r="D31" s="232" t="s">
        <v>132</v>
      </c>
      <c r="E31" s="41" t="s">
        <v>542</v>
      </c>
      <c r="F31" s="92" t="s">
        <v>1</v>
      </c>
      <c r="G31" s="44"/>
      <c r="H31" s="36" t="s">
        <v>339</v>
      </c>
    </row>
    <row r="32" spans="1:8" s="10" customFormat="1" ht="17.100000000000001" customHeight="1">
      <c r="A32" s="43">
        <v>14</v>
      </c>
      <c r="B32" s="49" t="s">
        <v>483</v>
      </c>
      <c r="C32" s="231" t="s">
        <v>102</v>
      </c>
      <c r="D32" s="232" t="s">
        <v>51</v>
      </c>
      <c r="E32" s="41" t="s">
        <v>542</v>
      </c>
      <c r="F32" s="92" t="s">
        <v>1</v>
      </c>
      <c r="G32" s="103"/>
      <c r="H32" s="36" t="s">
        <v>339</v>
      </c>
    </row>
    <row r="33" spans="1:8" s="10" customFormat="1" ht="17.100000000000001" customHeight="1">
      <c r="A33" s="43">
        <v>15</v>
      </c>
      <c r="B33" s="49" t="s">
        <v>484</v>
      </c>
      <c r="C33" s="231" t="s">
        <v>485</v>
      </c>
      <c r="D33" s="232" t="s">
        <v>137</v>
      </c>
      <c r="E33" s="41" t="s">
        <v>542</v>
      </c>
      <c r="F33" s="92" t="s">
        <v>1</v>
      </c>
      <c r="G33" s="44"/>
      <c r="H33" s="36" t="s">
        <v>339</v>
      </c>
    </row>
    <row r="34" spans="1:8" s="10" customFormat="1" ht="17.100000000000001" customHeight="1">
      <c r="A34" s="43">
        <v>16</v>
      </c>
      <c r="B34" s="49" t="s">
        <v>486</v>
      </c>
      <c r="C34" s="231" t="s">
        <v>68</v>
      </c>
      <c r="D34" s="232" t="s">
        <v>117</v>
      </c>
      <c r="E34" s="41" t="s">
        <v>542</v>
      </c>
      <c r="F34" s="92" t="s">
        <v>1</v>
      </c>
      <c r="G34" s="44"/>
      <c r="H34" s="36" t="s">
        <v>339</v>
      </c>
    </row>
    <row r="35" spans="1:8" s="10" customFormat="1" ht="17.100000000000001" customHeight="1">
      <c r="A35" s="43">
        <v>17</v>
      </c>
      <c r="B35" s="49" t="s">
        <v>487</v>
      </c>
      <c r="C35" s="231" t="s">
        <v>488</v>
      </c>
      <c r="D35" s="232" t="s">
        <v>383</v>
      </c>
      <c r="E35" s="41" t="s">
        <v>542</v>
      </c>
      <c r="F35" s="92" t="s">
        <v>1</v>
      </c>
      <c r="G35" s="44"/>
      <c r="H35" s="36" t="s">
        <v>339</v>
      </c>
    </row>
    <row r="36" spans="1:8" s="10" customFormat="1" ht="17.100000000000001" customHeight="1">
      <c r="A36" s="43">
        <v>18</v>
      </c>
      <c r="B36" s="49" t="s">
        <v>489</v>
      </c>
      <c r="C36" s="231" t="s">
        <v>402</v>
      </c>
      <c r="D36" s="232" t="s">
        <v>138</v>
      </c>
      <c r="E36" s="41" t="s">
        <v>542</v>
      </c>
      <c r="F36" s="92" t="s">
        <v>1</v>
      </c>
      <c r="G36" s="44"/>
      <c r="H36" s="36" t="s">
        <v>339</v>
      </c>
    </row>
    <row r="37" spans="1:8" s="10" customFormat="1" ht="17.100000000000001" customHeight="1">
      <c r="A37" s="43">
        <v>19</v>
      </c>
      <c r="B37" s="49" t="s">
        <v>490</v>
      </c>
      <c r="C37" s="231" t="s">
        <v>491</v>
      </c>
      <c r="D37" s="232" t="s">
        <v>385</v>
      </c>
      <c r="E37" s="41" t="s">
        <v>542</v>
      </c>
      <c r="F37" s="92" t="s">
        <v>1</v>
      </c>
      <c r="G37" s="44"/>
      <c r="H37" s="36" t="s">
        <v>339</v>
      </c>
    </row>
    <row r="38" spans="1:8" s="10" customFormat="1" ht="17.100000000000001" customHeight="1">
      <c r="A38" s="43">
        <v>20</v>
      </c>
      <c r="B38" s="49" t="s">
        <v>492</v>
      </c>
      <c r="C38" s="231" t="s">
        <v>185</v>
      </c>
      <c r="D38" s="232" t="s">
        <v>127</v>
      </c>
      <c r="E38" s="41" t="s">
        <v>543</v>
      </c>
      <c r="F38" s="92" t="s">
        <v>1</v>
      </c>
      <c r="G38" s="44"/>
      <c r="H38" s="36" t="s">
        <v>339</v>
      </c>
    </row>
    <row r="39" spans="1:8" s="10" customFormat="1" ht="17.100000000000001" customHeight="1">
      <c r="A39" s="43">
        <v>21</v>
      </c>
      <c r="B39" s="49" t="s">
        <v>493</v>
      </c>
      <c r="C39" s="231" t="s">
        <v>68</v>
      </c>
      <c r="D39" s="232" t="s">
        <v>59</v>
      </c>
      <c r="E39" s="41" t="s">
        <v>543</v>
      </c>
      <c r="F39" s="92" t="s">
        <v>1</v>
      </c>
      <c r="G39" s="44"/>
      <c r="H39" s="36" t="s">
        <v>339</v>
      </c>
    </row>
    <row r="40" spans="1:8" s="10" customFormat="1" ht="17.100000000000001" customHeight="1">
      <c r="A40" s="43">
        <v>22</v>
      </c>
      <c r="B40" s="49" t="s">
        <v>494</v>
      </c>
      <c r="C40" s="231" t="s">
        <v>495</v>
      </c>
      <c r="D40" s="232" t="s">
        <v>60</v>
      </c>
      <c r="E40" s="41" t="s">
        <v>543</v>
      </c>
      <c r="F40" s="92" t="s">
        <v>1</v>
      </c>
      <c r="G40" s="44"/>
      <c r="H40" s="36" t="s">
        <v>339</v>
      </c>
    </row>
    <row r="41" spans="1:8" s="10" customFormat="1" ht="17.100000000000001" customHeight="1">
      <c r="A41" s="43">
        <v>23</v>
      </c>
      <c r="B41" s="49" t="s">
        <v>496</v>
      </c>
      <c r="C41" s="231" t="s">
        <v>141</v>
      </c>
      <c r="D41" s="232" t="s">
        <v>63</v>
      </c>
      <c r="E41" s="41" t="s">
        <v>543</v>
      </c>
      <c r="F41" s="66" t="s">
        <v>358</v>
      </c>
      <c r="G41" s="44"/>
      <c r="H41" s="36" t="s">
        <v>339</v>
      </c>
    </row>
    <row r="42" spans="1:8" s="10" customFormat="1" ht="17.100000000000001" customHeight="1">
      <c r="A42" s="43">
        <v>24</v>
      </c>
      <c r="B42" s="49" t="s">
        <v>497</v>
      </c>
      <c r="C42" s="231" t="s">
        <v>44</v>
      </c>
      <c r="D42" s="232" t="s">
        <v>94</v>
      </c>
      <c r="E42" s="41" t="s">
        <v>543</v>
      </c>
      <c r="F42" s="92" t="s">
        <v>1</v>
      </c>
      <c r="G42" s="44"/>
      <c r="H42" s="36" t="s">
        <v>339</v>
      </c>
    </row>
    <row r="43" spans="1:8" s="10" customFormat="1" ht="17.100000000000001" customHeight="1">
      <c r="A43" s="43">
        <v>25</v>
      </c>
      <c r="B43" s="49" t="s">
        <v>498</v>
      </c>
      <c r="C43" s="231" t="s">
        <v>437</v>
      </c>
      <c r="D43" s="232" t="s">
        <v>140</v>
      </c>
      <c r="E43" s="41" t="s">
        <v>543</v>
      </c>
      <c r="F43" s="92" t="s">
        <v>1</v>
      </c>
      <c r="G43" s="44"/>
      <c r="H43" s="36" t="s">
        <v>339</v>
      </c>
    </row>
    <row r="44" spans="1:8" s="10" customFormat="1" ht="17.100000000000001" customHeight="1">
      <c r="A44" s="43">
        <v>26</v>
      </c>
      <c r="B44" s="49" t="s">
        <v>499</v>
      </c>
      <c r="C44" s="231" t="s">
        <v>90</v>
      </c>
      <c r="D44" s="232" t="s">
        <v>140</v>
      </c>
      <c r="E44" s="41" t="s">
        <v>543</v>
      </c>
      <c r="F44" s="92" t="s">
        <v>1</v>
      </c>
      <c r="G44" s="44"/>
      <c r="H44" s="36" t="s">
        <v>339</v>
      </c>
    </row>
    <row r="45" spans="1:8" s="10" customFormat="1" ht="17.100000000000001" customHeight="1">
      <c r="A45" s="43">
        <v>27</v>
      </c>
      <c r="B45" s="49" t="s">
        <v>500</v>
      </c>
      <c r="C45" s="231" t="s">
        <v>430</v>
      </c>
      <c r="D45" s="232" t="s">
        <v>105</v>
      </c>
      <c r="E45" s="41" t="s">
        <v>543</v>
      </c>
      <c r="F45" s="92" t="s">
        <v>1</v>
      </c>
      <c r="G45" s="44"/>
      <c r="H45" s="36" t="s">
        <v>339</v>
      </c>
    </row>
    <row r="46" spans="1:8" s="10" customFormat="1" ht="17.100000000000001" customHeight="1">
      <c r="A46" s="43">
        <v>28</v>
      </c>
      <c r="B46" s="49" t="s">
        <v>501</v>
      </c>
      <c r="C46" s="231" t="s">
        <v>502</v>
      </c>
      <c r="D46" s="232" t="s">
        <v>69</v>
      </c>
      <c r="E46" s="41" t="s">
        <v>543</v>
      </c>
      <c r="F46" s="92" t="s">
        <v>1</v>
      </c>
      <c r="G46" s="44"/>
      <c r="H46" s="36" t="s">
        <v>339</v>
      </c>
    </row>
    <row r="47" spans="1:8" s="10" customFormat="1" ht="17.100000000000001" customHeight="1">
      <c r="A47" s="43">
        <v>29</v>
      </c>
      <c r="B47" s="49" t="s">
        <v>503</v>
      </c>
      <c r="C47" s="231" t="s">
        <v>440</v>
      </c>
      <c r="D47" s="232" t="s">
        <v>152</v>
      </c>
      <c r="E47" s="41" t="s">
        <v>544</v>
      </c>
      <c r="F47" s="92" t="s">
        <v>1</v>
      </c>
      <c r="G47" s="44"/>
      <c r="H47" s="36" t="s">
        <v>339</v>
      </c>
    </row>
    <row r="48" spans="1:8" s="10" customFormat="1" ht="17.100000000000001" customHeight="1">
      <c r="A48" s="43">
        <v>30</v>
      </c>
      <c r="B48" s="49" t="s">
        <v>504</v>
      </c>
      <c r="C48" s="231" t="s">
        <v>76</v>
      </c>
      <c r="D48" s="232" t="s">
        <v>174</v>
      </c>
      <c r="E48" s="41" t="s">
        <v>544</v>
      </c>
      <c r="F48" s="92" t="s">
        <v>1</v>
      </c>
      <c r="G48" s="44"/>
      <c r="H48" s="36" t="s">
        <v>339</v>
      </c>
    </row>
    <row r="49" spans="1:8" s="10" customFormat="1" ht="17.100000000000001" customHeight="1">
      <c r="A49" s="43">
        <v>31</v>
      </c>
      <c r="B49" s="49" t="s">
        <v>505</v>
      </c>
      <c r="C49" s="231" t="s">
        <v>301</v>
      </c>
      <c r="D49" s="232" t="s">
        <v>506</v>
      </c>
      <c r="E49" s="41" t="s">
        <v>544</v>
      </c>
      <c r="F49" s="92" t="s">
        <v>1</v>
      </c>
      <c r="G49" s="44"/>
      <c r="H49" s="36" t="s">
        <v>339</v>
      </c>
    </row>
    <row r="50" spans="1:8" s="10" customFormat="1" ht="17.100000000000001" customHeight="1">
      <c r="A50" s="43">
        <v>32</v>
      </c>
      <c r="B50" s="49" t="s">
        <v>507</v>
      </c>
      <c r="C50" s="231" t="s">
        <v>177</v>
      </c>
      <c r="D50" s="232" t="s">
        <v>52</v>
      </c>
      <c r="E50" s="41" t="s">
        <v>544</v>
      </c>
      <c r="F50" s="92" t="s">
        <v>1</v>
      </c>
      <c r="G50" s="44"/>
      <c r="H50" s="36" t="s">
        <v>339</v>
      </c>
    </row>
    <row r="51" spans="1:8" s="10" customFormat="1" ht="17.100000000000001" customHeight="1">
      <c r="A51" s="43">
        <v>33</v>
      </c>
      <c r="B51" s="49" t="s">
        <v>508</v>
      </c>
      <c r="C51" s="231" t="s">
        <v>509</v>
      </c>
      <c r="D51" s="232" t="s">
        <v>153</v>
      </c>
      <c r="E51" s="41" t="s">
        <v>544</v>
      </c>
      <c r="F51" s="92" t="s">
        <v>1</v>
      </c>
      <c r="G51" s="44"/>
      <c r="H51" s="36" t="s">
        <v>339</v>
      </c>
    </row>
    <row r="52" spans="1:8" s="10" customFormat="1" ht="17.100000000000001" customHeight="1">
      <c r="A52" s="43">
        <v>34</v>
      </c>
      <c r="B52" s="49" t="s">
        <v>510</v>
      </c>
      <c r="C52" s="231" t="s">
        <v>165</v>
      </c>
      <c r="D52" s="232" t="s">
        <v>409</v>
      </c>
      <c r="E52" s="41" t="s">
        <v>544</v>
      </c>
      <c r="F52" s="92" t="s">
        <v>1</v>
      </c>
      <c r="G52" s="44"/>
      <c r="H52" s="36" t="s">
        <v>339</v>
      </c>
    </row>
    <row r="53" spans="1:8" s="10" customFormat="1" ht="17.100000000000001" customHeight="1">
      <c r="A53" s="43">
        <v>35</v>
      </c>
      <c r="B53" s="49" t="s">
        <v>511</v>
      </c>
      <c r="C53" s="231" t="s">
        <v>512</v>
      </c>
      <c r="D53" s="232" t="s">
        <v>57</v>
      </c>
      <c r="E53" s="41" t="s">
        <v>544</v>
      </c>
      <c r="F53" s="92" t="s">
        <v>1</v>
      </c>
      <c r="G53" s="44"/>
      <c r="H53" s="36" t="s">
        <v>339</v>
      </c>
    </row>
    <row r="54" spans="1:8" s="10" customFormat="1" ht="17.100000000000001" customHeight="1">
      <c r="A54" s="43">
        <v>36</v>
      </c>
      <c r="B54" s="49" t="s">
        <v>513</v>
      </c>
      <c r="C54" s="231" t="s">
        <v>514</v>
      </c>
      <c r="D54" s="232" t="s">
        <v>202</v>
      </c>
      <c r="E54" s="41" t="s">
        <v>544</v>
      </c>
      <c r="F54" s="92" t="s">
        <v>1</v>
      </c>
      <c r="G54" s="44"/>
      <c r="H54" s="36" t="s">
        <v>339</v>
      </c>
    </row>
    <row r="55" spans="1:8" s="10" customFormat="1" ht="17.100000000000001" customHeight="1">
      <c r="A55" s="43">
        <v>37</v>
      </c>
      <c r="B55" s="49" t="s">
        <v>515</v>
      </c>
      <c r="C55" s="231" t="s">
        <v>191</v>
      </c>
      <c r="D55" s="232" t="s">
        <v>171</v>
      </c>
      <c r="E55" s="41" t="s">
        <v>544</v>
      </c>
      <c r="F55" s="92" t="s">
        <v>1</v>
      </c>
      <c r="G55" s="44"/>
      <c r="H55" s="36" t="s">
        <v>339</v>
      </c>
    </row>
    <row r="56" spans="1:8" s="10" customFormat="1" ht="17.100000000000001" customHeight="1">
      <c r="A56" s="43">
        <v>38</v>
      </c>
      <c r="B56" s="49" t="s">
        <v>516</v>
      </c>
      <c r="C56" s="231" t="s">
        <v>517</v>
      </c>
      <c r="D56" s="232" t="s">
        <v>138</v>
      </c>
      <c r="E56" s="41" t="s">
        <v>544</v>
      </c>
      <c r="F56" s="92" t="s">
        <v>1</v>
      </c>
      <c r="G56" s="44"/>
      <c r="H56" s="36" t="s">
        <v>339</v>
      </c>
    </row>
    <row r="57" spans="1:8" s="10" customFormat="1" ht="17.100000000000001" customHeight="1">
      <c r="A57" s="43">
        <v>39</v>
      </c>
      <c r="B57" s="49" t="s">
        <v>518</v>
      </c>
      <c r="C57" s="231" t="s">
        <v>90</v>
      </c>
      <c r="D57" s="232" t="s">
        <v>302</v>
      </c>
      <c r="E57" s="41" t="s">
        <v>544</v>
      </c>
      <c r="F57" s="92" t="s">
        <v>1</v>
      </c>
      <c r="G57" s="44"/>
      <c r="H57" s="36" t="s">
        <v>339</v>
      </c>
    </row>
    <row r="58" spans="1:8" s="10" customFormat="1" ht="17.100000000000001" customHeight="1">
      <c r="A58" s="43">
        <v>40</v>
      </c>
      <c r="B58" s="49" t="s">
        <v>519</v>
      </c>
      <c r="C58" s="231" t="s">
        <v>182</v>
      </c>
      <c r="D58" s="232" t="s">
        <v>74</v>
      </c>
      <c r="E58" s="41" t="s">
        <v>544</v>
      </c>
      <c r="F58" s="92" t="s">
        <v>1</v>
      </c>
      <c r="G58" s="44"/>
      <c r="H58" s="36" t="s">
        <v>339</v>
      </c>
    </row>
    <row r="59" spans="1:8" s="10" customFormat="1" ht="17.100000000000001" customHeight="1">
      <c r="A59" s="43">
        <v>41</v>
      </c>
      <c r="B59" s="49" t="s">
        <v>520</v>
      </c>
      <c r="C59" s="231" t="s">
        <v>521</v>
      </c>
      <c r="D59" s="232" t="s">
        <v>41</v>
      </c>
      <c r="E59" s="41" t="s">
        <v>544</v>
      </c>
      <c r="F59" s="92" t="s">
        <v>1</v>
      </c>
      <c r="G59" s="44"/>
      <c r="H59" s="36" t="s">
        <v>339</v>
      </c>
    </row>
    <row r="60" spans="1:8" s="10" customFormat="1" ht="17.100000000000001" customHeight="1">
      <c r="A60" s="43">
        <v>42</v>
      </c>
      <c r="B60" s="49" t="s">
        <v>522</v>
      </c>
      <c r="C60" s="231" t="s">
        <v>76</v>
      </c>
      <c r="D60" s="232" t="s">
        <v>523</v>
      </c>
      <c r="E60" s="41" t="s">
        <v>544</v>
      </c>
      <c r="F60" s="92" t="s">
        <v>1</v>
      </c>
      <c r="G60" s="44"/>
      <c r="H60" s="36" t="s">
        <v>339</v>
      </c>
    </row>
    <row r="61" spans="1:8" s="10" customFormat="1" ht="17.100000000000001" customHeight="1">
      <c r="A61" s="43">
        <v>43</v>
      </c>
      <c r="B61" s="49" t="s">
        <v>524</v>
      </c>
      <c r="C61" s="231" t="s">
        <v>452</v>
      </c>
      <c r="D61" s="232" t="s">
        <v>6</v>
      </c>
      <c r="E61" s="41" t="s">
        <v>544</v>
      </c>
      <c r="F61" s="92" t="s">
        <v>1</v>
      </c>
      <c r="G61" s="44"/>
      <c r="H61" s="36" t="s">
        <v>339</v>
      </c>
    </row>
    <row r="62" spans="1:8" s="10" customFormat="1" ht="17.100000000000001" customHeight="1">
      <c r="A62" s="43">
        <v>44</v>
      </c>
      <c r="B62" s="49" t="s">
        <v>525</v>
      </c>
      <c r="C62" s="231" t="s">
        <v>526</v>
      </c>
      <c r="D62" s="232" t="s">
        <v>527</v>
      </c>
      <c r="E62" s="41" t="s">
        <v>545</v>
      </c>
      <c r="F62" s="92" t="s">
        <v>1</v>
      </c>
      <c r="G62" s="44"/>
      <c r="H62" s="36" t="s">
        <v>250</v>
      </c>
    </row>
    <row r="63" spans="1:8" s="10" customFormat="1" ht="17.100000000000001" customHeight="1">
      <c r="A63" s="43">
        <v>45</v>
      </c>
      <c r="B63" s="49" t="s">
        <v>528</v>
      </c>
      <c r="C63" s="231" t="s">
        <v>529</v>
      </c>
      <c r="D63" s="232" t="s">
        <v>84</v>
      </c>
      <c r="E63" s="41" t="s">
        <v>545</v>
      </c>
      <c r="F63" s="92" t="s">
        <v>1</v>
      </c>
      <c r="G63" s="44"/>
      <c r="H63" s="36" t="s">
        <v>250</v>
      </c>
    </row>
    <row r="64" spans="1:8" s="10" customFormat="1" ht="17.100000000000001" customHeight="1">
      <c r="A64" s="43">
        <v>46</v>
      </c>
      <c r="B64" s="49" t="s">
        <v>530</v>
      </c>
      <c r="C64" s="231" t="s">
        <v>531</v>
      </c>
      <c r="D64" s="232" t="s">
        <v>129</v>
      </c>
      <c r="E64" s="41" t="s">
        <v>545</v>
      </c>
      <c r="F64" s="92" t="s">
        <v>1</v>
      </c>
      <c r="G64" s="44"/>
      <c r="H64" s="36" t="s">
        <v>250</v>
      </c>
    </row>
    <row r="65" spans="1:8" s="10" customFormat="1" ht="17.100000000000001" customHeight="1">
      <c r="A65" s="43">
        <v>47</v>
      </c>
      <c r="B65" s="49" t="s">
        <v>532</v>
      </c>
      <c r="C65" s="231" t="s">
        <v>150</v>
      </c>
      <c r="D65" s="232" t="s">
        <v>134</v>
      </c>
      <c r="E65" s="41" t="s">
        <v>545</v>
      </c>
      <c r="F65" s="92" t="s">
        <v>1</v>
      </c>
      <c r="G65" s="44"/>
      <c r="H65" s="36" t="s">
        <v>250</v>
      </c>
    </row>
    <row r="66" spans="1:8" s="10" customFormat="1" ht="17.100000000000001" customHeight="1">
      <c r="A66" s="43">
        <v>48</v>
      </c>
      <c r="B66" s="49" t="s">
        <v>533</v>
      </c>
      <c r="C66" s="231" t="s">
        <v>534</v>
      </c>
      <c r="D66" s="232" t="s">
        <v>391</v>
      </c>
      <c r="E66" s="41" t="s">
        <v>545</v>
      </c>
      <c r="F66" s="92" t="s">
        <v>1</v>
      </c>
      <c r="G66" s="44"/>
      <c r="H66" s="36" t="s">
        <v>250</v>
      </c>
    </row>
    <row r="67" spans="1:8" s="10" customFormat="1" ht="17.100000000000001" customHeight="1">
      <c r="A67" s="43">
        <v>49</v>
      </c>
      <c r="B67" s="49" t="s">
        <v>535</v>
      </c>
      <c r="C67" s="231" t="s">
        <v>110</v>
      </c>
      <c r="D67" s="232" t="s">
        <v>144</v>
      </c>
      <c r="E67" s="41" t="s">
        <v>545</v>
      </c>
      <c r="F67" s="92" t="s">
        <v>1</v>
      </c>
      <c r="G67" s="44"/>
      <c r="H67" s="36" t="s">
        <v>250</v>
      </c>
    </row>
    <row r="68" spans="1:8" s="10" customFormat="1" ht="17.100000000000001" customHeight="1">
      <c r="A68" s="43">
        <v>50</v>
      </c>
      <c r="B68" s="49" t="s">
        <v>536</v>
      </c>
      <c r="C68" s="231" t="s">
        <v>54</v>
      </c>
      <c r="D68" s="232" t="s">
        <v>82</v>
      </c>
      <c r="E68" s="41" t="s">
        <v>545</v>
      </c>
      <c r="F68" s="92" t="s">
        <v>1</v>
      </c>
      <c r="G68" s="44"/>
      <c r="H68" s="36" t="s">
        <v>250</v>
      </c>
    </row>
    <row r="69" spans="1:8" s="10" customFormat="1" ht="17.100000000000001" customHeight="1">
      <c r="A69" s="43">
        <v>51</v>
      </c>
      <c r="B69" s="49" t="s">
        <v>537</v>
      </c>
      <c r="C69" s="231" t="s">
        <v>78</v>
      </c>
      <c r="D69" s="232" t="s">
        <v>100</v>
      </c>
      <c r="E69" s="41" t="s">
        <v>545</v>
      </c>
      <c r="F69" s="92" t="s">
        <v>1</v>
      </c>
      <c r="G69" s="44"/>
      <c r="H69" s="36" t="s">
        <v>250</v>
      </c>
    </row>
    <row r="70" spans="1:8" s="10" customFormat="1" ht="17.100000000000001" customHeight="1">
      <c r="A70" s="43">
        <v>52</v>
      </c>
      <c r="B70" s="49" t="s">
        <v>538</v>
      </c>
      <c r="C70" s="231" t="s">
        <v>435</v>
      </c>
      <c r="D70" s="232" t="s">
        <v>138</v>
      </c>
      <c r="E70" s="41" t="s">
        <v>546</v>
      </c>
      <c r="F70" s="92" t="s">
        <v>1</v>
      </c>
      <c r="G70" s="44"/>
      <c r="H70" s="36" t="s">
        <v>340</v>
      </c>
    </row>
    <row r="71" spans="1:8" s="10" customFormat="1" ht="17.100000000000001" customHeight="1">
      <c r="A71" s="43">
        <v>53</v>
      </c>
      <c r="B71" s="49" t="s">
        <v>539</v>
      </c>
      <c r="C71" s="231" t="s">
        <v>167</v>
      </c>
      <c r="D71" s="232" t="s">
        <v>144</v>
      </c>
      <c r="E71" s="41" t="s">
        <v>546</v>
      </c>
      <c r="F71" s="92" t="s">
        <v>1</v>
      </c>
      <c r="G71" s="44"/>
      <c r="H71" s="36" t="s">
        <v>340</v>
      </c>
    </row>
    <row r="72" spans="1:8" s="8" customFormat="1" ht="20.100000000000001" customHeight="1">
      <c r="A72" s="195"/>
      <c r="B72" s="766" t="s">
        <v>462</v>
      </c>
      <c r="C72" s="767"/>
      <c r="D72" s="215">
        <f>A93</f>
        <v>21</v>
      </c>
      <c r="E72" s="42"/>
      <c r="F72" s="42"/>
      <c r="G72" s="52"/>
    </row>
    <row r="73" spans="1:8" s="10" customFormat="1" ht="17.100000000000001" customHeight="1">
      <c r="A73" s="43">
        <v>1</v>
      </c>
      <c r="B73" s="49" t="s">
        <v>547</v>
      </c>
      <c r="C73" s="231" t="s">
        <v>548</v>
      </c>
      <c r="D73" s="232" t="s">
        <v>164</v>
      </c>
      <c r="E73" s="41" t="s">
        <v>580</v>
      </c>
      <c r="F73" s="66" t="s">
        <v>358</v>
      </c>
      <c r="G73" s="43"/>
      <c r="H73" s="36" t="s">
        <v>342</v>
      </c>
    </row>
    <row r="74" spans="1:8" s="10" customFormat="1" ht="17.100000000000001" customHeight="1">
      <c r="A74" s="43">
        <v>2</v>
      </c>
      <c r="B74" s="49" t="s">
        <v>549</v>
      </c>
      <c r="C74" s="231" t="s">
        <v>550</v>
      </c>
      <c r="D74" s="232" t="s">
        <v>43</v>
      </c>
      <c r="E74" s="41" t="s">
        <v>580</v>
      </c>
      <c r="F74" s="92" t="s">
        <v>1</v>
      </c>
      <c r="G74" s="44"/>
      <c r="H74" s="36" t="s">
        <v>342</v>
      </c>
    </row>
    <row r="75" spans="1:8" s="10" customFormat="1" ht="17.100000000000001" customHeight="1">
      <c r="A75" s="43">
        <v>3</v>
      </c>
      <c r="B75" s="49" t="s">
        <v>551</v>
      </c>
      <c r="C75" s="231" t="s">
        <v>95</v>
      </c>
      <c r="D75" s="232" t="s">
        <v>552</v>
      </c>
      <c r="E75" s="41" t="s">
        <v>580</v>
      </c>
      <c r="F75" s="92" t="s">
        <v>1</v>
      </c>
      <c r="G75" s="44"/>
      <c r="H75" s="36" t="s">
        <v>342</v>
      </c>
    </row>
    <row r="76" spans="1:8" s="10" customFormat="1" ht="17.100000000000001" customHeight="1">
      <c r="A76" s="43">
        <v>4</v>
      </c>
      <c r="B76" s="49" t="s">
        <v>553</v>
      </c>
      <c r="C76" s="231" t="s">
        <v>554</v>
      </c>
      <c r="D76" s="232" t="s">
        <v>555</v>
      </c>
      <c r="E76" s="41" t="s">
        <v>580</v>
      </c>
      <c r="F76" s="92" t="s">
        <v>1</v>
      </c>
      <c r="G76" s="44"/>
      <c r="H76" s="36" t="s">
        <v>342</v>
      </c>
    </row>
    <row r="77" spans="1:8" s="10" customFormat="1" ht="17.100000000000001" customHeight="1">
      <c r="A77" s="43">
        <v>5</v>
      </c>
      <c r="B77" s="49" t="s">
        <v>556</v>
      </c>
      <c r="C77" s="231" t="s">
        <v>200</v>
      </c>
      <c r="D77" s="232" t="s">
        <v>363</v>
      </c>
      <c r="E77" s="41" t="s">
        <v>580</v>
      </c>
      <c r="F77" s="92" t="s">
        <v>1</v>
      </c>
      <c r="G77" s="44"/>
      <c r="H77" s="36" t="s">
        <v>342</v>
      </c>
    </row>
    <row r="78" spans="1:8" s="10" customFormat="1" ht="17.100000000000001" customHeight="1">
      <c r="A78" s="43">
        <v>6</v>
      </c>
      <c r="B78" s="49" t="s">
        <v>557</v>
      </c>
      <c r="C78" s="231" t="s">
        <v>241</v>
      </c>
      <c r="D78" s="232" t="s">
        <v>306</v>
      </c>
      <c r="E78" s="41" t="s">
        <v>581</v>
      </c>
      <c r="F78" s="92" t="s">
        <v>1</v>
      </c>
      <c r="G78" s="44"/>
      <c r="H78" s="36" t="s">
        <v>342</v>
      </c>
    </row>
    <row r="79" spans="1:8" s="10" customFormat="1" ht="17.100000000000001" customHeight="1">
      <c r="A79" s="43">
        <v>7</v>
      </c>
      <c r="B79" s="49" t="s">
        <v>558</v>
      </c>
      <c r="C79" s="231" t="s">
        <v>559</v>
      </c>
      <c r="D79" s="232" t="s">
        <v>43</v>
      </c>
      <c r="E79" s="41" t="s">
        <v>581</v>
      </c>
      <c r="F79" s="92" t="s">
        <v>1</v>
      </c>
      <c r="G79" s="44"/>
      <c r="H79" s="36" t="s">
        <v>342</v>
      </c>
    </row>
    <row r="80" spans="1:8" s="10" customFormat="1" ht="17.100000000000001" customHeight="1">
      <c r="A80" s="43">
        <v>8</v>
      </c>
      <c r="B80" s="49" t="s">
        <v>560</v>
      </c>
      <c r="C80" s="231" t="s">
        <v>561</v>
      </c>
      <c r="D80" s="232" t="s">
        <v>153</v>
      </c>
      <c r="E80" s="41" t="s">
        <v>581</v>
      </c>
      <c r="F80" s="92" t="s">
        <v>1</v>
      </c>
      <c r="G80" s="44"/>
      <c r="H80" s="36" t="s">
        <v>342</v>
      </c>
    </row>
    <row r="81" spans="1:8" s="10" customFormat="1" ht="17.100000000000001" customHeight="1">
      <c r="A81" s="43">
        <v>9</v>
      </c>
      <c r="B81" s="49" t="s">
        <v>562</v>
      </c>
      <c r="C81" s="231" t="s">
        <v>563</v>
      </c>
      <c r="D81" s="232" t="s">
        <v>171</v>
      </c>
      <c r="E81" s="41" t="s">
        <v>581</v>
      </c>
      <c r="F81" s="92" t="s">
        <v>1</v>
      </c>
      <c r="G81" s="44"/>
      <c r="H81" s="36" t="s">
        <v>342</v>
      </c>
    </row>
    <row r="82" spans="1:8" s="10" customFormat="1" ht="17.100000000000001" customHeight="1">
      <c r="A82" s="43">
        <v>10</v>
      </c>
      <c r="B82" s="49" t="s">
        <v>564</v>
      </c>
      <c r="C82" s="231" t="s">
        <v>450</v>
      </c>
      <c r="D82" s="232" t="s">
        <v>140</v>
      </c>
      <c r="E82" s="41" t="s">
        <v>581</v>
      </c>
      <c r="F82" s="92" t="s">
        <v>1</v>
      </c>
      <c r="G82" s="44"/>
      <c r="H82" s="36" t="s">
        <v>342</v>
      </c>
    </row>
    <row r="83" spans="1:8" s="10" customFormat="1" ht="17.100000000000001" customHeight="1">
      <c r="A83" s="43">
        <v>11</v>
      </c>
      <c r="B83" s="49" t="s">
        <v>565</v>
      </c>
      <c r="C83" s="231" t="s">
        <v>566</v>
      </c>
      <c r="D83" s="232" t="s">
        <v>115</v>
      </c>
      <c r="E83" s="41" t="s">
        <v>582</v>
      </c>
      <c r="F83" s="92" t="s">
        <v>1</v>
      </c>
      <c r="G83" s="44"/>
      <c r="H83" s="36" t="s">
        <v>342</v>
      </c>
    </row>
    <row r="84" spans="1:8" s="10" customFormat="1" ht="17.100000000000001" customHeight="1">
      <c r="A84" s="43">
        <v>12</v>
      </c>
      <c r="B84" s="49" t="s">
        <v>567</v>
      </c>
      <c r="C84" s="231" t="s">
        <v>146</v>
      </c>
      <c r="D84" s="232" t="s">
        <v>168</v>
      </c>
      <c r="E84" s="41" t="s">
        <v>582</v>
      </c>
      <c r="F84" s="92" t="s">
        <v>1</v>
      </c>
      <c r="G84" s="44"/>
      <c r="H84" s="36" t="s">
        <v>342</v>
      </c>
    </row>
    <row r="85" spans="1:8" s="10" customFormat="1" ht="17.100000000000001" customHeight="1">
      <c r="A85" s="43">
        <v>13</v>
      </c>
      <c r="B85" s="49" t="s">
        <v>568</v>
      </c>
      <c r="C85" s="231" t="s">
        <v>569</v>
      </c>
      <c r="D85" s="232" t="s">
        <v>171</v>
      </c>
      <c r="E85" s="41" t="s">
        <v>582</v>
      </c>
      <c r="F85" s="92" t="s">
        <v>1</v>
      </c>
      <c r="G85" s="44"/>
      <c r="H85" s="36" t="s">
        <v>342</v>
      </c>
    </row>
    <row r="86" spans="1:8" s="10" customFormat="1" ht="17.100000000000001" customHeight="1">
      <c r="A86" s="43">
        <v>14</v>
      </c>
      <c r="B86" s="49" t="s">
        <v>570</v>
      </c>
      <c r="C86" s="231" t="s">
        <v>159</v>
      </c>
      <c r="D86" s="232" t="s">
        <v>104</v>
      </c>
      <c r="E86" s="41" t="s">
        <v>582</v>
      </c>
      <c r="F86" s="92" t="s">
        <v>1</v>
      </c>
      <c r="G86" s="44"/>
      <c r="H86" s="36" t="s">
        <v>342</v>
      </c>
    </row>
    <row r="87" spans="1:8" s="10" customFormat="1" ht="17.100000000000001" customHeight="1">
      <c r="A87" s="43">
        <v>15</v>
      </c>
      <c r="B87" s="49" t="s">
        <v>571</v>
      </c>
      <c r="C87" s="231" t="s">
        <v>183</v>
      </c>
      <c r="D87" s="232" t="s">
        <v>155</v>
      </c>
      <c r="E87" s="41" t="s">
        <v>582</v>
      </c>
      <c r="F87" s="92" t="s">
        <v>1</v>
      </c>
      <c r="G87" s="44"/>
      <c r="H87" s="36" t="s">
        <v>342</v>
      </c>
    </row>
    <row r="88" spans="1:8" s="10" customFormat="1" ht="17.100000000000001" customHeight="1">
      <c r="A88" s="43">
        <v>16</v>
      </c>
      <c r="B88" s="49" t="s">
        <v>572</v>
      </c>
      <c r="C88" s="231" t="s">
        <v>180</v>
      </c>
      <c r="D88" s="232" t="s">
        <v>31</v>
      </c>
      <c r="E88" s="41" t="s">
        <v>582</v>
      </c>
      <c r="F88" s="92" t="s">
        <v>1</v>
      </c>
      <c r="G88" s="44"/>
      <c r="H88" s="36" t="s">
        <v>342</v>
      </c>
    </row>
    <row r="89" spans="1:8" s="10" customFormat="1" ht="17.100000000000001" customHeight="1">
      <c r="A89" s="43">
        <v>17</v>
      </c>
      <c r="B89" s="49" t="s">
        <v>573</v>
      </c>
      <c r="C89" s="231" t="s">
        <v>441</v>
      </c>
      <c r="D89" s="232" t="s">
        <v>138</v>
      </c>
      <c r="E89" s="41" t="s">
        <v>582</v>
      </c>
      <c r="F89" s="92" t="s">
        <v>1</v>
      </c>
      <c r="G89" s="44"/>
      <c r="H89" s="36" t="s">
        <v>342</v>
      </c>
    </row>
    <row r="90" spans="1:8" s="10" customFormat="1" ht="17.100000000000001" customHeight="1">
      <c r="A90" s="43">
        <v>18</v>
      </c>
      <c r="B90" s="49" t="s">
        <v>574</v>
      </c>
      <c r="C90" s="231" t="s">
        <v>406</v>
      </c>
      <c r="D90" s="232" t="s">
        <v>13</v>
      </c>
      <c r="E90" s="41" t="s">
        <v>582</v>
      </c>
      <c r="F90" s="92" t="s">
        <v>1</v>
      </c>
      <c r="G90" s="44"/>
      <c r="H90" s="36" t="s">
        <v>342</v>
      </c>
    </row>
    <row r="91" spans="1:8" s="10" customFormat="1" ht="17.100000000000001" customHeight="1">
      <c r="A91" s="43">
        <v>19</v>
      </c>
      <c r="B91" s="49" t="s">
        <v>575</v>
      </c>
      <c r="C91" s="231" t="s">
        <v>403</v>
      </c>
      <c r="D91" s="232" t="s">
        <v>100</v>
      </c>
      <c r="E91" s="41" t="s">
        <v>582</v>
      </c>
      <c r="F91" s="92" t="s">
        <v>1</v>
      </c>
      <c r="G91" s="44"/>
      <c r="H91" s="36" t="s">
        <v>342</v>
      </c>
    </row>
    <row r="92" spans="1:8" s="10" customFormat="1" ht="17.100000000000001" customHeight="1">
      <c r="A92" s="43">
        <v>20</v>
      </c>
      <c r="B92" s="49" t="s">
        <v>576</v>
      </c>
      <c r="C92" s="231" t="s">
        <v>163</v>
      </c>
      <c r="D92" s="232" t="s">
        <v>6</v>
      </c>
      <c r="E92" s="41" t="s">
        <v>582</v>
      </c>
      <c r="F92" s="92" t="s">
        <v>1</v>
      </c>
      <c r="G92" s="44"/>
      <c r="H92" s="36" t="s">
        <v>342</v>
      </c>
    </row>
    <row r="93" spans="1:8" s="10" customFormat="1" ht="17.100000000000001" customHeight="1">
      <c r="A93" s="43">
        <v>21</v>
      </c>
      <c r="B93" s="49" t="s">
        <v>577</v>
      </c>
      <c r="C93" s="231" t="s">
        <v>578</v>
      </c>
      <c r="D93" s="232" t="s">
        <v>579</v>
      </c>
      <c r="E93" s="41" t="s">
        <v>582</v>
      </c>
      <c r="F93" s="92" t="s">
        <v>1</v>
      </c>
      <c r="G93" s="44"/>
      <c r="H93" s="36" t="s">
        <v>342</v>
      </c>
    </row>
    <row r="94" spans="1:8" s="10" customFormat="1" ht="20.100000000000001" customHeight="1">
      <c r="A94" s="69"/>
      <c r="B94" s="764" t="s">
        <v>215</v>
      </c>
      <c r="C94" s="768"/>
      <c r="D94" s="106">
        <f>A136</f>
        <v>42</v>
      </c>
      <c r="E94" s="41"/>
      <c r="F94" s="36"/>
      <c r="G94" s="52"/>
    </row>
    <row r="95" spans="1:8" s="10" customFormat="1" ht="17.100000000000001" customHeight="1">
      <c r="A95" s="43">
        <v>1</v>
      </c>
      <c r="B95" s="49" t="s">
        <v>583</v>
      </c>
      <c r="C95" s="231" t="s">
        <v>423</v>
      </c>
      <c r="D95" s="232" t="s">
        <v>181</v>
      </c>
      <c r="E95" s="41" t="s">
        <v>639</v>
      </c>
      <c r="F95" s="66" t="s">
        <v>358</v>
      </c>
      <c r="G95" s="44"/>
      <c r="H95" s="36" t="s">
        <v>346</v>
      </c>
    </row>
    <row r="96" spans="1:8" s="10" customFormat="1" ht="17.100000000000001" customHeight="1">
      <c r="A96" s="43">
        <v>2</v>
      </c>
      <c r="B96" s="49" t="s">
        <v>584</v>
      </c>
      <c r="C96" s="231" t="s">
        <v>126</v>
      </c>
      <c r="D96" s="232" t="s">
        <v>404</v>
      </c>
      <c r="E96" s="41" t="s">
        <v>640</v>
      </c>
      <c r="F96" s="92" t="s">
        <v>1</v>
      </c>
      <c r="G96" s="43"/>
      <c r="H96" s="36" t="s">
        <v>246</v>
      </c>
    </row>
    <row r="97" spans="1:8" s="10" customFormat="1" ht="17.100000000000001" customHeight="1">
      <c r="A97" s="43">
        <v>3</v>
      </c>
      <c r="B97" s="49" t="s">
        <v>585</v>
      </c>
      <c r="C97" s="231" t="s">
        <v>102</v>
      </c>
      <c r="D97" s="232" t="s">
        <v>307</v>
      </c>
      <c r="E97" s="41" t="s">
        <v>640</v>
      </c>
      <c r="F97" s="92" t="s">
        <v>1</v>
      </c>
      <c r="G97" s="44"/>
      <c r="H97" s="36" t="s">
        <v>246</v>
      </c>
    </row>
    <row r="98" spans="1:8" s="10" customFormat="1" ht="17.100000000000001" customHeight="1">
      <c r="A98" s="43">
        <v>4</v>
      </c>
      <c r="B98" s="49" t="s">
        <v>586</v>
      </c>
      <c r="C98" s="231" t="s">
        <v>587</v>
      </c>
      <c r="D98" s="232" t="s">
        <v>588</v>
      </c>
      <c r="E98" s="41" t="s">
        <v>641</v>
      </c>
      <c r="F98" s="92" t="s">
        <v>1</v>
      </c>
      <c r="G98" s="44"/>
      <c r="H98" s="36" t="s">
        <v>647</v>
      </c>
    </row>
    <row r="99" spans="1:8" s="10" customFormat="1" ht="17.100000000000001" customHeight="1">
      <c r="A99" s="43">
        <v>5</v>
      </c>
      <c r="B99" s="49" t="s">
        <v>589</v>
      </c>
      <c r="C99" s="231" t="s">
        <v>448</v>
      </c>
      <c r="D99" s="232" t="s">
        <v>590</v>
      </c>
      <c r="E99" s="41" t="s">
        <v>642</v>
      </c>
      <c r="F99" s="92" t="s">
        <v>1</v>
      </c>
      <c r="G99" s="44"/>
      <c r="H99" s="36" t="s">
        <v>347</v>
      </c>
    </row>
    <row r="100" spans="1:8" s="10" customFormat="1" ht="17.100000000000001" customHeight="1">
      <c r="A100" s="43">
        <v>6</v>
      </c>
      <c r="B100" s="49" t="s">
        <v>591</v>
      </c>
      <c r="C100" s="231" t="s">
        <v>453</v>
      </c>
      <c r="D100" s="232" t="s">
        <v>70</v>
      </c>
      <c r="E100" s="41" t="s">
        <v>642</v>
      </c>
      <c r="F100" s="92" t="s">
        <v>1</v>
      </c>
      <c r="G100" s="44"/>
      <c r="H100" s="36" t="s">
        <v>347</v>
      </c>
    </row>
    <row r="101" spans="1:8" s="10" customFormat="1" ht="17.100000000000001" customHeight="1">
      <c r="A101" s="43">
        <v>7</v>
      </c>
      <c r="B101" s="49" t="s">
        <v>592</v>
      </c>
      <c r="C101" s="231" t="s">
        <v>76</v>
      </c>
      <c r="D101" s="232" t="s">
        <v>593</v>
      </c>
      <c r="E101" s="41" t="s">
        <v>642</v>
      </c>
      <c r="F101" s="92" t="s">
        <v>1</v>
      </c>
      <c r="G101" s="44"/>
      <c r="H101" s="36" t="s">
        <v>347</v>
      </c>
    </row>
    <row r="102" spans="1:8" s="10" customFormat="1" ht="17.100000000000001" customHeight="1">
      <c r="A102" s="43">
        <v>8</v>
      </c>
      <c r="B102" s="49" t="s">
        <v>594</v>
      </c>
      <c r="C102" s="231" t="s">
        <v>73</v>
      </c>
      <c r="D102" s="232" t="s">
        <v>433</v>
      </c>
      <c r="E102" s="41" t="s">
        <v>642</v>
      </c>
      <c r="F102" s="92" t="s">
        <v>1</v>
      </c>
      <c r="G102" s="44"/>
      <c r="H102" s="36" t="s">
        <v>347</v>
      </c>
    </row>
    <row r="103" spans="1:8" s="10" customFormat="1" ht="17.100000000000001" customHeight="1">
      <c r="A103" s="43">
        <v>9</v>
      </c>
      <c r="B103" s="49" t="s">
        <v>595</v>
      </c>
      <c r="C103" s="231" t="s">
        <v>305</v>
      </c>
      <c r="D103" s="232" t="s">
        <v>171</v>
      </c>
      <c r="E103" s="41" t="s">
        <v>642</v>
      </c>
      <c r="F103" s="92" t="s">
        <v>1</v>
      </c>
      <c r="G103" s="44"/>
      <c r="H103" s="36" t="s">
        <v>347</v>
      </c>
    </row>
    <row r="104" spans="1:8" s="10" customFormat="1" ht="17.100000000000001" customHeight="1">
      <c r="A104" s="43">
        <v>10</v>
      </c>
      <c r="B104" s="49" t="s">
        <v>596</v>
      </c>
      <c r="C104" s="231" t="s">
        <v>401</v>
      </c>
      <c r="D104" s="232" t="s">
        <v>184</v>
      </c>
      <c r="E104" s="41" t="s">
        <v>642</v>
      </c>
      <c r="F104" s="92" t="s">
        <v>1</v>
      </c>
      <c r="G104" s="44"/>
      <c r="H104" s="36" t="s">
        <v>347</v>
      </c>
    </row>
    <row r="105" spans="1:8" s="10" customFormat="1" ht="17.100000000000001" customHeight="1">
      <c r="A105" s="43">
        <v>11</v>
      </c>
      <c r="B105" s="49" t="s">
        <v>597</v>
      </c>
      <c r="C105" s="231" t="s">
        <v>428</v>
      </c>
      <c r="D105" s="232" t="s">
        <v>147</v>
      </c>
      <c r="E105" s="41" t="s">
        <v>642</v>
      </c>
      <c r="F105" s="92" t="s">
        <v>1</v>
      </c>
      <c r="G105" s="44"/>
      <c r="H105" s="36" t="s">
        <v>347</v>
      </c>
    </row>
    <row r="106" spans="1:8" s="10" customFormat="1" ht="17.100000000000001" customHeight="1">
      <c r="A106" s="43">
        <v>12</v>
      </c>
      <c r="B106" s="49" t="s">
        <v>598</v>
      </c>
      <c r="C106" s="231" t="s">
        <v>599</v>
      </c>
      <c r="D106" s="232" t="s">
        <v>79</v>
      </c>
      <c r="E106" s="41" t="s">
        <v>642</v>
      </c>
      <c r="F106" s="92" t="s">
        <v>1</v>
      </c>
      <c r="G106" s="44"/>
      <c r="H106" s="36" t="s">
        <v>347</v>
      </c>
    </row>
    <row r="107" spans="1:8" s="10" customFormat="1" ht="17.100000000000001" customHeight="1">
      <c r="A107" s="43">
        <v>13</v>
      </c>
      <c r="B107" s="49" t="s">
        <v>600</v>
      </c>
      <c r="C107" s="231" t="s">
        <v>128</v>
      </c>
      <c r="D107" s="232" t="s">
        <v>438</v>
      </c>
      <c r="E107" s="41" t="s">
        <v>642</v>
      </c>
      <c r="F107" s="92" t="s">
        <v>1</v>
      </c>
      <c r="G107" s="44"/>
      <c r="H107" s="36" t="s">
        <v>347</v>
      </c>
    </row>
    <row r="108" spans="1:8" s="10" customFormat="1" ht="17.100000000000001" customHeight="1">
      <c r="A108" s="43">
        <v>14</v>
      </c>
      <c r="B108" s="49" t="s">
        <v>601</v>
      </c>
      <c r="C108" s="231" t="s">
        <v>180</v>
      </c>
      <c r="D108" s="232" t="s">
        <v>389</v>
      </c>
      <c r="E108" s="41" t="s">
        <v>643</v>
      </c>
      <c r="F108" s="92" t="s">
        <v>1</v>
      </c>
      <c r="G108" s="44"/>
      <c r="H108" s="36" t="s">
        <v>347</v>
      </c>
    </row>
    <row r="109" spans="1:8" s="10" customFormat="1" ht="17.100000000000001" customHeight="1">
      <c r="A109" s="43">
        <v>15</v>
      </c>
      <c r="B109" s="49" t="s">
        <v>602</v>
      </c>
      <c r="C109" s="231" t="s">
        <v>68</v>
      </c>
      <c r="D109" s="232" t="s">
        <v>43</v>
      </c>
      <c r="E109" s="41" t="s">
        <v>643</v>
      </c>
      <c r="F109" s="92" t="s">
        <v>1</v>
      </c>
      <c r="G109" s="44"/>
      <c r="H109" s="36" t="s">
        <v>347</v>
      </c>
    </row>
    <row r="110" spans="1:8" s="10" customFormat="1" ht="17.100000000000001" customHeight="1">
      <c r="A110" s="43">
        <v>16</v>
      </c>
      <c r="B110" s="49" t="s">
        <v>603</v>
      </c>
      <c r="C110" s="231" t="s">
        <v>58</v>
      </c>
      <c r="D110" s="232" t="s">
        <v>181</v>
      </c>
      <c r="E110" s="41" t="s">
        <v>643</v>
      </c>
      <c r="F110" s="92" t="s">
        <v>1</v>
      </c>
      <c r="G110" s="44"/>
      <c r="H110" s="36" t="s">
        <v>347</v>
      </c>
    </row>
    <row r="111" spans="1:8" s="10" customFormat="1" ht="17.100000000000001" customHeight="1">
      <c r="A111" s="43">
        <v>17</v>
      </c>
      <c r="B111" s="49" t="s">
        <v>604</v>
      </c>
      <c r="C111" s="231" t="s">
        <v>305</v>
      </c>
      <c r="D111" s="232" t="s">
        <v>84</v>
      </c>
      <c r="E111" s="41" t="s">
        <v>643</v>
      </c>
      <c r="F111" s="92" t="s">
        <v>1</v>
      </c>
      <c r="G111" s="44"/>
      <c r="H111" s="36" t="s">
        <v>347</v>
      </c>
    </row>
    <row r="112" spans="1:8" s="10" customFormat="1" ht="17.100000000000001" customHeight="1">
      <c r="A112" s="43">
        <v>18</v>
      </c>
      <c r="B112" s="49" t="s">
        <v>605</v>
      </c>
      <c r="C112" s="231" t="s">
        <v>145</v>
      </c>
      <c r="D112" s="232" t="s">
        <v>385</v>
      </c>
      <c r="E112" s="41" t="s">
        <v>643</v>
      </c>
      <c r="F112" s="92" t="s">
        <v>1</v>
      </c>
      <c r="G112" s="44"/>
      <c r="H112" s="36" t="s">
        <v>347</v>
      </c>
    </row>
    <row r="113" spans="1:8" s="10" customFormat="1" ht="17.100000000000001" customHeight="1">
      <c r="A113" s="43">
        <v>19</v>
      </c>
      <c r="B113" s="49" t="s">
        <v>606</v>
      </c>
      <c r="C113" s="231" t="s">
        <v>447</v>
      </c>
      <c r="D113" s="232" t="s">
        <v>69</v>
      </c>
      <c r="E113" s="41" t="s">
        <v>643</v>
      </c>
      <c r="F113" s="92" t="s">
        <v>1</v>
      </c>
      <c r="G113" s="44"/>
      <c r="H113" s="36" t="s">
        <v>347</v>
      </c>
    </row>
    <row r="114" spans="1:8" s="10" customFormat="1" ht="17.100000000000001" customHeight="1">
      <c r="A114" s="43">
        <v>20</v>
      </c>
      <c r="B114" s="49" t="s">
        <v>607</v>
      </c>
      <c r="C114" s="231" t="s">
        <v>76</v>
      </c>
      <c r="D114" s="232" t="s">
        <v>131</v>
      </c>
      <c r="E114" s="41" t="s">
        <v>644</v>
      </c>
      <c r="F114" s="92" t="s">
        <v>1</v>
      </c>
      <c r="G114" s="44"/>
      <c r="H114" s="36" t="s">
        <v>347</v>
      </c>
    </row>
    <row r="115" spans="1:8" s="10" customFormat="1" ht="17.100000000000001" customHeight="1">
      <c r="A115" s="43">
        <v>21</v>
      </c>
      <c r="B115" s="49" t="s">
        <v>608</v>
      </c>
      <c r="C115" s="231" t="s">
        <v>609</v>
      </c>
      <c r="D115" s="232" t="s">
        <v>127</v>
      </c>
      <c r="E115" s="41" t="s">
        <v>644</v>
      </c>
      <c r="F115" s="92" t="s">
        <v>1</v>
      </c>
      <c r="G115" s="44"/>
      <c r="H115" s="36" t="s">
        <v>347</v>
      </c>
    </row>
    <row r="116" spans="1:8" s="10" customFormat="1" ht="17.100000000000001" customHeight="1">
      <c r="A116" s="43">
        <v>22</v>
      </c>
      <c r="B116" s="49" t="s">
        <v>610</v>
      </c>
      <c r="C116" s="231" t="s">
        <v>611</v>
      </c>
      <c r="D116" s="232" t="s">
        <v>186</v>
      </c>
      <c r="E116" s="41" t="s">
        <v>644</v>
      </c>
      <c r="F116" s="92" t="s">
        <v>1</v>
      </c>
      <c r="G116" s="44"/>
      <c r="H116" s="36" t="s">
        <v>347</v>
      </c>
    </row>
    <row r="117" spans="1:8" s="10" customFormat="1" ht="17.100000000000001" customHeight="1">
      <c r="A117" s="43">
        <v>23</v>
      </c>
      <c r="B117" s="49" t="s">
        <v>612</v>
      </c>
      <c r="C117" s="231" t="s">
        <v>613</v>
      </c>
      <c r="D117" s="232" t="s">
        <v>186</v>
      </c>
      <c r="E117" s="41" t="s">
        <v>644</v>
      </c>
      <c r="F117" s="92" t="s">
        <v>1</v>
      </c>
      <c r="G117" s="44"/>
      <c r="H117" s="36" t="s">
        <v>347</v>
      </c>
    </row>
    <row r="118" spans="1:8" s="10" customFormat="1" ht="17.100000000000001" customHeight="1">
      <c r="A118" s="43">
        <v>24</v>
      </c>
      <c r="B118" s="49" t="s">
        <v>614</v>
      </c>
      <c r="C118" s="231" t="s">
        <v>341</v>
      </c>
      <c r="D118" s="232" t="s">
        <v>186</v>
      </c>
      <c r="E118" s="41" t="s">
        <v>644</v>
      </c>
      <c r="F118" s="92" t="s">
        <v>1</v>
      </c>
      <c r="G118" s="44"/>
      <c r="H118" s="36" t="s">
        <v>347</v>
      </c>
    </row>
    <row r="119" spans="1:8" s="10" customFormat="1" ht="17.100000000000001" customHeight="1">
      <c r="A119" s="43">
        <v>25</v>
      </c>
      <c r="B119" s="49" t="s">
        <v>615</v>
      </c>
      <c r="C119" s="231" t="s">
        <v>616</v>
      </c>
      <c r="D119" s="232" t="s">
        <v>147</v>
      </c>
      <c r="E119" s="41" t="s">
        <v>644</v>
      </c>
      <c r="F119" s="92" t="s">
        <v>1</v>
      </c>
      <c r="G119" s="44"/>
      <c r="H119" s="36" t="s">
        <v>347</v>
      </c>
    </row>
    <row r="120" spans="1:8" s="10" customFormat="1" ht="17.100000000000001" customHeight="1">
      <c r="A120" s="43">
        <v>26</v>
      </c>
      <c r="B120" s="49" t="s">
        <v>617</v>
      </c>
      <c r="C120" s="231" t="s">
        <v>460</v>
      </c>
      <c r="D120" s="232" t="s">
        <v>618</v>
      </c>
      <c r="E120" s="41" t="s">
        <v>644</v>
      </c>
      <c r="F120" s="92" t="s">
        <v>1</v>
      </c>
      <c r="G120" s="44"/>
      <c r="H120" s="36" t="s">
        <v>347</v>
      </c>
    </row>
    <row r="121" spans="1:8" s="10" customFormat="1" ht="17.100000000000001" customHeight="1">
      <c r="A121" s="43">
        <v>27</v>
      </c>
      <c r="B121" s="49" t="s">
        <v>619</v>
      </c>
      <c r="C121" s="231" t="s">
        <v>187</v>
      </c>
      <c r="D121" s="232" t="s">
        <v>322</v>
      </c>
      <c r="E121" s="41" t="s">
        <v>644</v>
      </c>
      <c r="F121" s="92" t="s">
        <v>1</v>
      </c>
      <c r="G121" s="44"/>
      <c r="H121" s="36" t="s">
        <v>347</v>
      </c>
    </row>
    <row r="122" spans="1:8" s="10" customFormat="1" ht="17.100000000000001" customHeight="1">
      <c r="A122" s="43">
        <v>28</v>
      </c>
      <c r="B122" s="49" t="s">
        <v>620</v>
      </c>
      <c r="C122" s="231" t="s">
        <v>187</v>
      </c>
      <c r="D122" s="232" t="s">
        <v>105</v>
      </c>
      <c r="E122" s="41" t="s">
        <v>644</v>
      </c>
      <c r="F122" s="92" t="s">
        <v>1</v>
      </c>
      <c r="G122" s="44"/>
      <c r="H122" s="36" t="s">
        <v>347</v>
      </c>
    </row>
    <row r="123" spans="1:8" s="10" customFormat="1" ht="17.100000000000001" customHeight="1">
      <c r="A123" s="43">
        <v>29</v>
      </c>
      <c r="B123" s="49" t="s">
        <v>621</v>
      </c>
      <c r="C123" s="231" t="s">
        <v>622</v>
      </c>
      <c r="D123" s="232" t="s">
        <v>336</v>
      </c>
      <c r="E123" s="41" t="s">
        <v>644</v>
      </c>
      <c r="F123" s="92" t="s">
        <v>1</v>
      </c>
      <c r="G123" s="44"/>
      <c r="H123" s="36" t="s">
        <v>347</v>
      </c>
    </row>
    <row r="124" spans="1:8" s="10" customFormat="1" ht="17.100000000000001" customHeight="1">
      <c r="A124" s="43">
        <v>30</v>
      </c>
      <c r="B124" s="49" t="s">
        <v>623</v>
      </c>
      <c r="C124" s="231" t="s">
        <v>624</v>
      </c>
      <c r="D124" s="232" t="s">
        <v>46</v>
      </c>
      <c r="E124" s="41" t="s">
        <v>645</v>
      </c>
      <c r="F124" s="92" t="s">
        <v>1</v>
      </c>
      <c r="G124" s="44"/>
      <c r="H124" s="36" t="s">
        <v>347</v>
      </c>
    </row>
    <row r="125" spans="1:8" s="10" customFormat="1" ht="17.100000000000001" customHeight="1">
      <c r="A125" s="43">
        <v>31</v>
      </c>
      <c r="B125" s="49" t="s">
        <v>625</v>
      </c>
      <c r="C125" s="231" t="s">
        <v>151</v>
      </c>
      <c r="D125" s="232" t="s">
        <v>152</v>
      </c>
      <c r="E125" s="41" t="s">
        <v>645</v>
      </c>
      <c r="F125" s="92" t="s">
        <v>1</v>
      </c>
      <c r="G125" s="44"/>
      <c r="H125" s="36" t="s">
        <v>347</v>
      </c>
    </row>
    <row r="126" spans="1:8" s="10" customFormat="1" ht="17.100000000000001" customHeight="1">
      <c r="A126" s="43">
        <v>32</v>
      </c>
      <c r="B126" s="49" t="s">
        <v>626</v>
      </c>
      <c r="C126" s="231" t="s">
        <v>151</v>
      </c>
      <c r="D126" s="232" t="s">
        <v>160</v>
      </c>
      <c r="E126" s="41" t="s">
        <v>645</v>
      </c>
      <c r="F126" s="92" t="s">
        <v>1</v>
      </c>
      <c r="G126" s="43"/>
      <c r="H126" s="36" t="s">
        <v>347</v>
      </c>
    </row>
    <row r="127" spans="1:8" s="10" customFormat="1" ht="17.100000000000001" customHeight="1">
      <c r="A127" s="43">
        <v>33</v>
      </c>
      <c r="B127" s="49" t="s">
        <v>627</v>
      </c>
      <c r="C127" s="231" t="s">
        <v>398</v>
      </c>
      <c r="D127" s="232" t="s">
        <v>396</v>
      </c>
      <c r="E127" s="41" t="s">
        <v>645</v>
      </c>
      <c r="F127" s="92" t="s">
        <v>1</v>
      </c>
      <c r="G127" s="44"/>
      <c r="H127" s="36" t="s">
        <v>347</v>
      </c>
    </row>
    <row r="128" spans="1:8" s="10" customFormat="1" ht="17.100000000000001" customHeight="1">
      <c r="A128" s="43">
        <v>34</v>
      </c>
      <c r="B128" s="49" t="s">
        <v>628</v>
      </c>
      <c r="C128" s="231" t="s">
        <v>456</v>
      </c>
      <c r="D128" s="232" t="s">
        <v>10</v>
      </c>
      <c r="E128" s="41" t="s">
        <v>645</v>
      </c>
      <c r="F128" s="92" t="s">
        <v>1</v>
      </c>
      <c r="G128" s="44"/>
      <c r="H128" s="36" t="s">
        <v>347</v>
      </c>
    </row>
    <row r="129" spans="1:8" s="10" customFormat="1" ht="17.100000000000001" customHeight="1">
      <c r="A129" s="43">
        <v>35</v>
      </c>
      <c r="B129" s="49" t="s">
        <v>629</v>
      </c>
      <c r="C129" s="231" t="s">
        <v>326</v>
      </c>
      <c r="D129" s="232" t="s">
        <v>89</v>
      </c>
      <c r="E129" s="41" t="s">
        <v>645</v>
      </c>
      <c r="F129" s="66" t="s">
        <v>358</v>
      </c>
      <c r="G129" s="44"/>
      <c r="H129" s="36" t="s">
        <v>347</v>
      </c>
    </row>
    <row r="130" spans="1:8" s="10" customFormat="1" ht="17.100000000000001" customHeight="1">
      <c r="A130" s="43">
        <v>36</v>
      </c>
      <c r="B130" s="49" t="s">
        <v>630</v>
      </c>
      <c r="C130" s="231" t="s">
        <v>386</v>
      </c>
      <c r="D130" s="232" t="s">
        <v>579</v>
      </c>
      <c r="E130" s="41" t="s">
        <v>645</v>
      </c>
      <c r="F130" s="92" t="s">
        <v>1</v>
      </c>
      <c r="G130" s="44"/>
      <c r="H130" s="36" t="s">
        <v>347</v>
      </c>
    </row>
    <row r="131" spans="1:8" s="10" customFormat="1" ht="17.100000000000001" customHeight="1">
      <c r="A131" s="43">
        <v>37</v>
      </c>
      <c r="B131" s="49" t="s">
        <v>631</v>
      </c>
      <c r="C131" s="231" t="s">
        <v>632</v>
      </c>
      <c r="D131" s="232" t="s">
        <v>388</v>
      </c>
      <c r="E131" s="41" t="s">
        <v>645</v>
      </c>
      <c r="F131" s="92" t="s">
        <v>1</v>
      </c>
      <c r="G131" s="44"/>
      <c r="H131" s="36" t="s">
        <v>347</v>
      </c>
    </row>
    <row r="132" spans="1:8" s="10" customFormat="1" ht="17.100000000000001" customHeight="1">
      <c r="A132" s="43">
        <v>38</v>
      </c>
      <c r="B132" s="49" t="s">
        <v>633</v>
      </c>
      <c r="C132" s="231" t="s">
        <v>161</v>
      </c>
      <c r="D132" s="232" t="s">
        <v>153</v>
      </c>
      <c r="E132" s="41" t="s">
        <v>646</v>
      </c>
      <c r="F132" s="92" t="s">
        <v>1</v>
      </c>
      <c r="G132" s="44"/>
      <c r="H132" s="36" t="s">
        <v>347</v>
      </c>
    </row>
    <row r="133" spans="1:8" s="10" customFormat="1" ht="17.100000000000001" customHeight="1">
      <c r="A133" s="43">
        <v>39</v>
      </c>
      <c r="B133" s="49" t="s">
        <v>634</v>
      </c>
      <c r="C133" s="231" t="s">
        <v>402</v>
      </c>
      <c r="D133" s="232" t="s">
        <v>107</v>
      </c>
      <c r="E133" s="41" t="s">
        <v>646</v>
      </c>
      <c r="F133" s="92" t="s">
        <v>1</v>
      </c>
      <c r="G133" s="44"/>
      <c r="H133" s="36" t="s">
        <v>347</v>
      </c>
    </row>
    <row r="134" spans="1:8" s="10" customFormat="1" ht="17.100000000000001" customHeight="1">
      <c r="A134" s="43">
        <v>40</v>
      </c>
      <c r="B134" s="49" t="s">
        <v>635</v>
      </c>
      <c r="C134" s="231" t="s">
        <v>154</v>
      </c>
      <c r="D134" s="232" t="s">
        <v>131</v>
      </c>
      <c r="E134" s="41" t="s">
        <v>646</v>
      </c>
      <c r="F134" s="92" t="s">
        <v>1</v>
      </c>
      <c r="G134" s="44"/>
      <c r="H134" s="36" t="s">
        <v>347</v>
      </c>
    </row>
    <row r="135" spans="1:8" s="10" customFormat="1" ht="17.100000000000001" customHeight="1">
      <c r="A135" s="43">
        <v>41</v>
      </c>
      <c r="B135" s="49" t="s">
        <v>636</v>
      </c>
      <c r="C135" s="231" t="s">
        <v>180</v>
      </c>
      <c r="D135" s="232" t="s">
        <v>637</v>
      </c>
      <c r="E135" s="41" t="s">
        <v>646</v>
      </c>
      <c r="F135" s="92" t="s">
        <v>1</v>
      </c>
      <c r="G135" s="44"/>
      <c r="H135" s="36" t="s">
        <v>347</v>
      </c>
    </row>
    <row r="136" spans="1:8" s="10" customFormat="1" ht="17.100000000000001" customHeight="1">
      <c r="A136" s="43">
        <v>42</v>
      </c>
      <c r="B136" s="49" t="s">
        <v>638</v>
      </c>
      <c r="C136" s="231" t="s">
        <v>432</v>
      </c>
      <c r="D136" s="232" t="s">
        <v>82</v>
      </c>
      <c r="E136" s="41" t="s">
        <v>646</v>
      </c>
      <c r="F136" s="92" t="s">
        <v>1</v>
      </c>
      <c r="G136" s="44"/>
      <c r="H136" s="36" t="s">
        <v>347</v>
      </c>
    </row>
    <row r="137" spans="1:8" s="105" customFormat="1" ht="20.100000000000001" customHeight="1">
      <c r="A137" s="104"/>
      <c r="B137" s="775" t="s">
        <v>218</v>
      </c>
      <c r="C137" s="776"/>
      <c r="D137" s="121">
        <f>A200</f>
        <v>63</v>
      </c>
      <c r="E137" s="92"/>
      <c r="F137" s="66"/>
      <c r="G137" s="52"/>
    </row>
    <row r="138" spans="1:8" s="10" customFormat="1" ht="18" customHeight="1">
      <c r="A138" s="43">
        <v>1</v>
      </c>
      <c r="B138" s="49" t="s">
        <v>648</v>
      </c>
      <c r="C138" s="231" t="s">
        <v>185</v>
      </c>
      <c r="D138" s="232" t="s">
        <v>11</v>
      </c>
      <c r="E138" s="41" t="s">
        <v>732</v>
      </c>
      <c r="F138" s="66" t="s">
        <v>358</v>
      </c>
      <c r="G138" s="44"/>
      <c r="H138" s="36" t="s">
        <v>351</v>
      </c>
    </row>
    <row r="139" spans="1:8" s="10" customFormat="1" ht="18" customHeight="1">
      <c r="A139" s="43">
        <v>2</v>
      </c>
      <c r="B139" s="49" t="s">
        <v>649</v>
      </c>
      <c r="C139" s="231" t="s">
        <v>308</v>
      </c>
      <c r="D139" s="232" t="s">
        <v>160</v>
      </c>
      <c r="E139" s="41" t="s">
        <v>732</v>
      </c>
      <c r="F139" s="92" t="s">
        <v>1</v>
      </c>
      <c r="G139" s="44"/>
      <c r="H139" s="36" t="s">
        <v>351</v>
      </c>
    </row>
    <row r="140" spans="1:8" s="10" customFormat="1" ht="18" customHeight="1">
      <c r="A140" s="43">
        <v>3</v>
      </c>
      <c r="B140" s="49" t="s">
        <v>650</v>
      </c>
      <c r="C140" s="231" t="s">
        <v>651</v>
      </c>
      <c r="D140" s="232" t="s">
        <v>391</v>
      </c>
      <c r="E140" s="41" t="s">
        <v>732</v>
      </c>
      <c r="F140" s="92" t="s">
        <v>1</v>
      </c>
      <c r="G140" s="43"/>
      <c r="H140" s="36" t="s">
        <v>351</v>
      </c>
    </row>
    <row r="141" spans="1:8" s="10" customFormat="1" ht="18" customHeight="1">
      <c r="A141" s="43">
        <v>4</v>
      </c>
      <c r="B141" s="49" t="s">
        <v>652</v>
      </c>
      <c r="C141" s="231" t="s">
        <v>176</v>
      </c>
      <c r="D141" s="232" t="s">
        <v>70</v>
      </c>
      <c r="E141" s="41" t="s">
        <v>733</v>
      </c>
      <c r="F141" s="92" t="s">
        <v>1</v>
      </c>
      <c r="G141" s="44"/>
      <c r="H141" s="36" t="s">
        <v>351</v>
      </c>
    </row>
    <row r="142" spans="1:8" s="10" customFormat="1" ht="18" customHeight="1">
      <c r="A142" s="43">
        <v>5</v>
      </c>
      <c r="B142" s="49" t="s">
        <v>653</v>
      </c>
      <c r="C142" s="231" t="s">
        <v>386</v>
      </c>
      <c r="D142" s="232" t="s">
        <v>43</v>
      </c>
      <c r="E142" s="41" t="s">
        <v>733</v>
      </c>
      <c r="F142" s="92" t="s">
        <v>1</v>
      </c>
      <c r="G142" s="44"/>
      <c r="H142" s="36" t="s">
        <v>351</v>
      </c>
    </row>
    <row r="143" spans="1:8" s="10" customFormat="1" ht="18" customHeight="1">
      <c r="A143" s="43">
        <v>6</v>
      </c>
      <c r="B143" s="49" t="s">
        <v>654</v>
      </c>
      <c r="C143" s="231" t="s">
        <v>655</v>
      </c>
      <c r="D143" s="232" t="s">
        <v>117</v>
      </c>
      <c r="E143" s="41" t="s">
        <v>733</v>
      </c>
      <c r="F143" s="92" t="s">
        <v>1</v>
      </c>
      <c r="G143" s="44"/>
      <c r="H143" s="36" t="s">
        <v>351</v>
      </c>
    </row>
    <row r="144" spans="1:8" s="10" customFormat="1" ht="18" customHeight="1">
      <c r="A144" s="43">
        <v>7</v>
      </c>
      <c r="B144" s="49" t="s">
        <v>656</v>
      </c>
      <c r="C144" s="231" t="s">
        <v>154</v>
      </c>
      <c r="D144" s="232" t="s">
        <v>116</v>
      </c>
      <c r="E144" s="41" t="s">
        <v>733</v>
      </c>
      <c r="F144" s="92" t="s">
        <v>1</v>
      </c>
      <c r="G144" s="44"/>
      <c r="H144" s="36" t="s">
        <v>351</v>
      </c>
    </row>
    <row r="145" spans="1:8" s="10" customFormat="1" ht="18" customHeight="1">
      <c r="A145" s="43">
        <v>8</v>
      </c>
      <c r="B145" s="49" t="s">
        <v>657</v>
      </c>
      <c r="C145" s="231" t="s">
        <v>658</v>
      </c>
      <c r="D145" s="232" t="s">
        <v>101</v>
      </c>
      <c r="E145" s="41" t="s">
        <v>733</v>
      </c>
      <c r="F145" s="92" t="s">
        <v>1</v>
      </c>
      <c r="G145" s="44"/>
      <c r="H145" s="36" t="s">
        <v>351</v>
      </c>
    </row>
    <row r="146" spans="1:8" s="10" customFormat="1" ht="18" customHeight="1">
      <c r="A146" s="43">
        <v>9</v>
      </c>
      <c r="B146" s="49" t="s">
        <v>659</v>
      </c>
      <c r="C146" s="231" t="s">
        <v>660</v>
      </c>
      <c r="D146" s="232" t="s">
        <v>399</v>
      </c>
      <c r="E146" s="41" t="s">
        <v>734</v>
      </c>
      <c r="F146" s="92" t="s">
        <v>1</v>
      </c>
      <c r="G146" s="44"/>
      <c r="H146" s="36" t="s">
        <v>351</v>
      </c>
    </row>
    <row r="147" spans="1:8" s="10" customFormat="1" ht="18" customHeight="1">
      <c r="A147" s="43">
        <v>10</v>
      </c>
      <c r="B147" s="49" t="s">
        <v>661</v>
      </c>
      <c r="C147" s="231" t="s">
        <v>662</v>
      </c>
      <c r="D147" s="232" t="s">
        <v>445</v>
      </c>
      <c r="E147" s="41" t="s">
        <v>734</v>
      </c>
      <c r="F147" s="92" t="s">
        <v>1</v>
      </c>
      <c r="G147" s="44"/>
      <c r="H147" s="36" t="s">
        <v>351</v>
      </c>
    </row>
    <row r="148" spans="1:8" s="10" customFormat="1" ht="18" customHeight="1">
      <c r="A148" s="43">
        <v>11</v>
      </c>
      <c r="B148" s="49" t="s">
        <v>663</v>
      </c>
      <c r="C148" s="231" t="s">
        <v>443</v>
      </c>
      <c r="D148" s="232" t="s">
        <v>166</v>
      </c>
      <c r="E148" s="41" t="s">
        <v>735</v>
      </c>
      <c r="F148" s="92" t="s">
        <v>1</v>
      </c>
      <c r="G148" s="44"/>
      <c r="H148" s="36" t="s">
        <v>351</v>
      </c>
    </row>
    <row r="149" spans="1:8" s="10" customFormat="1" ht="18" customHeight="1">
      <c r="A149" s="43">
        <v>12</v>
      </c>
      <c r="B149" s="49" t="s">
        <v>664</v>
      </c>
      <c r="C149" s="231" t="s">
        <v>390</v>
      </c>
      <c r="D149" s="232" t="s">
        <v>43</v>
      </c>
      <c r="E149" s="41" t="s">
        <v>735</v>
      </c>
      <c r="F149" s="92" t="s">
        <v>1</v>
      </c>
      <c r="G149" s="44"/>
      <c r="H149" s="36" t="s">
        <v>351</v>
      </c>
    </row>
    <row r="150" spans="1:8" s="10" customFormat="1" ht="18" customHeight="1">
      <c r="A150" s="43">
        <v>13</v>
      </c>
      <c r="B150" s="49" t="s">
        <v>665</v>
      </c>
      <c r="C150" s="231" t="s">
        <v>76</v>
      </c>
      <c r="D150" s="232" t="s">
        <v>184</v>
      </c>
      <c r="E150" s="41" t="s">
        <v>735</v>
      </c>
      <c r="F150" s="92" t="s">
        <v>1</v>
      </c>
      <c r="G150" s="44"/>
      <c r="H150" s="36" t="s">
        <v>351</v>
      </c>
    </row>
    <row r="151" spans="1:8" s="10" customFormat="1" ht="18" customHeight="1">
      <c r="A151" s="43">
        <v>14</v>
      </c>
      <c r="B151" s="49" t="s">
        <v>666</v>
      </c>
      <c r="C151" s="231" t="s">
        <v>78</v>
      </c>
      <c r="D151" s="232" t="s">
        <v>637</v>
      </c>
      <c r="E151" s="41" t="s">
        <v>735</v>
      </c>
      <c r="F151" s="92" t="s">
        <v>1</v>
      </c>
      <c r="G151" s="44"/>
      <c r="H151" s="36" t="s">
        <v>351</v>
      </c>
    </row>
    <row r="152" spans="1:8" s="10" customFormat="1" ht="18" customHeight="1">
      <c r="A152" s="43">
        <v>15</v>
      </c>
      <c r="B152" s="49" t="s">
        <v>667</v>
      </c>
      <c r="C152" s="231" t="s">
        <v>405</v>
      </c>
      <c r="D152" s="232" t="s">
        <v>60</v>
      </c>
      <c r="E152" s="41" t="s">
        <v>735</v>
      </c>
      <c r="F152" s="92" t="s">
        <v>1</v>
      </c>
      <c r="G152" s="44"/>
      <c r="H152" s="36" t="s">
        <v>351</v>
      </c>
    </row>
    <row r="153" spans="1:8" s="10" customFormat="1" ht="18" customHeight="1">
      <c r="A153" s="43">
        <v>16</v>
      </c>
      <c r="B153" s="49" t="s">
        <v>668</v>
      </c>
      <c r="C153" s="231" t="s">
        <v>173</v>
      </c>
      <c r="D153" s="232" t="s">
        <v>669</v>
      </c>
      <c r="E153" s="41" t="s">
        <v>736</v>
      </c>
      <c r="F153" s="92" t="s">
        <v>1</v>
      </c>
      <c r="G153" s="44"/>
      <c r="H153" s="36" t="s">
        <v>351</v>
      </c>
    </row>
    <row r="154" spans="1:8" s="10" customFormat="1" ht="18" customHeight="1">
      <c r="A154" s="43">
        <v>17</v>
      </c>
      <c r="B154" s="49" t="s">
        <v>670</v>
      </c>
      <c r="C154" s="231" t="s">
        <v>143</v>
      </c>
      <c r="D154" s="232" t="s">
        <v>52</v>
      </c>
      <c r="E154" s="41" t="s">
        <v>736</v>
      </c>
      <c r="F154" s="92" t="s">
        <v>1</v>
      </c>
      <c r="G154" s="44"/>
      <c r="H154" s="36" t="s">
        <v>351</v>
      </c>
    </row>
    <row r="155" spans="1:8" s="10" customFormat="1" ht="18" customHeight="1">
      <c r="A155" s="43">
        <v>18</v>
      </c>
      <c r="B155" s="49" t="s">
        <v>671</v>
      </c>
      <c r="C155" s="231" t="s">
        <v>455</v>
      </c>
      <c r="D155" s="232" t="s">
        <v>52</v>
      </c>
      <c r="E155" s="41" t="s">
        <v>736</v>
      </c>
      <c r="F155" s="92" t="s">
        <v>1</v>
      </c>
      <c r="G155" s="44"/>
      <c r="H155" s="36" t="s">
        <v>351</v>
      </c>
    </row>
    <row r="156" spans="1:8" s="10" customFormat="1" ht="18" customHeight="1">
      <c r="A156" s="43">
        <v>19</v>
      </c>
      <c r="B156" s="49" t="s">
        <v>672</v>
      </c>
      <c r="C156" s="231" t="s">
        <v>439</v>
      </c>
      <c r="D156" s="232" t="s">
        <v>153</v>
      </c>
      <c r="E156" s="41" t="s">
        <v>736</v>
      </c>
      <c r="F156" s="92" t="s">
        <v>1</v>
      </c>
      <c r="G156" s="44"/>
      <c r="H156" s="36" t="s">
        <v>351</v>
      </c>
    </row>
    <row r="157" spans="1:8" s="10" customFormat="1" ht="18" customHeight="1">
      <c r="A157" s="43">
        <v>20</v>
      </c>
      <c r="B157" s="49" t="s">
        <v>673</v>
      </c>
      <c r="C157" s="231" t="s">
        <v>68</v>
      </c>
      <c r="D157" s="232" t="s">
        <v>230</v>
      </c>
      <c r="E157" s="41" t="s">
        <v>736</v>
      </c>
      <c r="F157" s="92" t="s">
        <v>1</v>
      </c>
      <c r="G157" s="44"/>
      <c r="H157" s="36" t="s">
        <v>351</v>
      </c>
    </row>
    <row r="158" spans="1:8" s="10" customFormat="1" ht="18" customHeight="1">
      <c r="A158" s="43">
        <v>21</v>
      </c>
      <c r="B158" s="49" t="s">
        <v>674</v>
      </c>
      <c r="C158" s="231" t="s">
        <v>110</v>
      </c>
      <c r="D158" s="232" t="s">
        <v>133</v>
      </c>
      <c r="E158" s="41" t="s">
        <v>736</v>
      </c>
      <c r="F158" s="92" t="s">
        <v>1</v>
      </c>
      <c r="G158" s="44"/>
      <c r="H158" s="36" t="s">
        <v>351</v>
      </c>
    </row>
    <row r="159" spans="1:8" s="10" customFormat="1" ht="18" customHeight="1">
      <c r="A159" s="43">
        <v>22</v>
      </c>
      <c r="B159" s="49" t="s">
        <v>675</v>
      </c>
      <c r="C159" s="231" t="s">
        <v>185</v>
      </c>
      <c r="D159" s="232" t="s">
        <v>127</v>
      </c>
      <c r="E159" s="41" t="s">
        <v>736</v>
      </c>
      <c r="F159" s="92" t="s">
        <v>1</v>
      </c>
      <c r="G159" s="44"/>
      <c r="H159" s="36" t="s">
        <v>351</v>
      </c>
    </row>
    <row r="160" spans="1:8" s="10" customFormat="1" ht="18" customHeight="1">
      <c r="A160" s="43">
        <v>23</v>
      </c>
      <c r="B160" s="49" t="s">
        <v>676</v>
      </c>
      <c r="C160" s="231" t="s">
        <v>677</v>
      </c>
      <c r="D160" s="232" t="s">
        <v>171</v>
      </c>
      <c r="E160" s="41" t="s">
        <v>736</v>
      </c>
      <c r="F160" s="92" t="s">
        <v>1</v>
      </c>
      <c r="G160" s="44"/>
      <c r="H160" s="36" t="s">
        <v>351</v>
      </c>
    </row>
    <row r="161" spans="1:8" s="10" customFormat="1" ht="18" customHeight="1">
      <c r="A161" s="43">
        <v>24</v>
      </c>
      <c r="B161" s="49" t="s">
        <v>678</v>
      </c>
      <c r="C161" s="231" t="s">
        <v>429</v>
      </c>
      <c r="D161" s="232" t="s">
        <v>41</v>
      </c>
      <c r="E161" s="41" t="s">
        <v>736</v>
      </c>
      <c r="F161" s="92" t="s">
        <v>1</v>
      </c>
      <c r="G161" s="44"/>
      <c r="H161" s="36" t="s">
        <v>351</v>
      </c>
    </row>
    <row r="162" spans="1:8" s="10" customFormat="1" ht="18" customHeight="1">
      <c r="A162" s="43">
        <v>25</v>
      </c>
      <c r="B162" s="49" t="s">
        <v>679</v>
      </c>
      <c r="C162" s="231" t="s">
        <v>680</v>
      </c>
      <c r="D162" s="232" t="s">
        <v>438</v>
      </c>
      <c r="E162" s="41" t="s">
        <v>736</v>
      </c>
      <c r="F162" s="92" t="s">
        <v>1</v>
      </c>
      <c r="G162" s="44"/>
      <c r="H162" s="36" t="s">
        <v>351</v>
      </c>
    </row>
    <row r="163" spans="1:8" s="10" customFormat="1" ht="18" customHeight="1">
      <c r="A163" s="43">
        <v>26</v>
      </c>
      <c r="B163" s="49" t="s">
        <v>681</v>
      </c>
      <c r="C163" s="231" t="s">
        <v>390</v>
      </c>
      <c r="D163" s="232" t="s">
        <v>64</v>
      </c>
      <c r="E163" s="41" t="s">
        <v>736</v>
      </c>
      <c r="F163" s="92" t="s">
        <v>1</v>
      </c>
      <c r="G163" s="44"/>
      <c r="H163" s="36" t="s">
        <v>351</v>
      </c>
    </row>
    <row r="164" spans="1:8" s="10" customFormat="1" ht="18" customHeight="1">
      <c r="A164" s="43">
        <v>27</v>
      </c>
      <c r="B164" s="49" t="s">
        <v>682</v>
      </c>
      <c r="C164" s="231" t="s">
        <v>191</v>
      </c>
      <c r="D164" s="232" t="s">
        <v>152</v>
      </c>
      <c r="E164" s="41" t="s">
        <v>737</v>
      </c>
      <c r="F164" s="92" t="s">
        <v>1</v>
      </c>
      <c r="G164" s="44"/>
      <c r="H164" s="36" t="s">
        <v>351</v>
      </c>
    </row>
    <row r="165" spans="1:8" s="10" customFormat="1" ht="18" customHeight="1">
      <c r="A165" s="43">
        <v>28</v>
      </c>
      <c r="B165" s="49" t="s">
        <v>683</v>
      </c>
      <c r="C165" s="231" t="s">
        <v>410</v>
      </c>
      <c r="D165" s="232" t="s">
        <v>506</v>
      </c>
      <c r="E165" s="41" t="s">
        <v>737</v>
      </c>
      <c r="F165" s="92" t="s">
        <v>1</v>
      </c>
      <c r="G165" s="44"/>
      <c r="H165" s="36" t="s">
        <v>351</v>
      </c>
    </row>
    <row r="166" spans="1:8" s="10" customFormat="1" ht="18" customHeight="1">
      <c r="A166" s="43">
        <v>29</v>
      </c>
      <c r="B166" s="49" t="s">
        <v>684</v>
      </c>
      <c r="C166" s="231" t="s">
        <v>68</v>
      </c>
      <c r="D166" s="232" t="s">
        <v>56</v>
      </c>
      <c r="E166" s="41" t="s">
        <v>737</v>
      </c>
      <c r="F166" s="92" t="s">
        <v>1</v>
      </c>
      <c r="G166" s="44"/>
      <c r="H166" s="36" t="s">
        <v>351</v>
      </c>
    </row>
    <row r="167" spans="1:8" s="10" customFormat="1" ht="18" customHeight="1">
      <c r="A167" s="43">
        <v>30</v>
      </c>
      <c r="B167" s="49" t="s">
        <v>685</v>
      </c>
      <c r="C167" s="231" t="s">
        <v>686</v>
      </c>
      <c r="D167" s="232" t="s">
        <v>132</v>
      </c>
      <c r="E167" s="41" t="s">
        <v>737</v>
      </c>
      <c r="F167" s="92" t="s">
        <v>1</v>
      </c>
      <c r="G167" s="44"/>
      <c r="H167" s="36" t="s">
        <v>351</v>
      </c>
    </row>
    <row r="168" spans="1:8" s="10" customFormat="1" ht="18" customHeight="1">
      <c r="A168" s="43">
        <v>31</v>
      </c>
      <c r="B168" s="49" t="s">
        <v>687</v>
      </c>
      <c r="C168" s="231" t="s">
        <v>299</v>
      </c>
      <c r="D168" s="232" t="s">
        <v>10</v>
      </c>
      <c r="E168" s="41" t="s">
        <v>737</v>
      </c>
      <c r="F168" s="92" t="s">
        <v>1</v>
      </c>
      <c r="G168" s="44"/>
      <c r="H168" s="36" t="s">
        <v>351</v>
      </c>
    </row>
    <row r="169" spans="1:8" s="10" customFormat="1" ht="18" customHeight="1">
      <c r="A169" s="43">
        <v>32</v>
      </c>
      <c r="B169" s="49" t="s">
        <v>688</v>
      </c>
      <c r="C169" s="231" t="s">
        <v>689</v>
      </c>
      <c r="D169" s="232" t="s">
        <v>127</v>
      </c>
      <c r="E169" s="41" t="s">
        <v>737</v>
      </c>
      <c r="F169" s="92" t="s">
        <v>1</v>
      </c>
      <c r="G169" s="44"/>
      <c r="H169" s="36" t="s">
        <v>351</v>
      </c>
    </row>
    <row r="170" spans="1:8" s="10" customFormat="1" ht="18" customHeight="1">
      <c r="A170" s="43">
        <v>33</v>
      </c>
      <c r="B170" s="49" t="s">
        <v>690</v>
      </c>
      <c r="C170" s="231" t="s">
        <v>55</v>
      </c>
      <c r="D170" s="232" t="s">
        <v>127</v>
      </c>
      <c r="E170" s="41" t="s">
        <v>737</v>
      </c>
      <c r="F170" s="92" t="s">
        <v>1</v>
      </c>
      <c r="G170" s="43"/>
      <c r="H170" s="36" t="s">
        <v>351</v>
      </c>
    </row>
    <row r="171" spans="1:8" s="10" customFormat="1" ht="18" customHeight="1">
      <c r="A171" s="43">
        <v>34</v>
      </c>
      <c r="B171" s="49" t="s">
        <v>691</v>
      </c>
      <c r="C171" s="231" t="s">
        <v>238</v>
      </c>
      <c r="D171" s="232" t="s">
        <v>142</v>
      </c>
      <c r="E171" s="41" t="s">
        <v>737</v>
      </c>
      <c r="F171" s="66" t="s">
        <v>358</v>
      </c>
      <c r="G171" s="44"/>
      <c r="H171" s="36" t="s">
        <v>351</v>
      </c>
    </row>
    <row r="172" spans="1:8" s="10" customFormat="1" ht="18" customHeight="1">
      <c r="A172" s="43">
        <v>35</v>
      </c>
      <c r="B172" s="49" t="s">
        <v>692</v>
      </c>
      <c r="C172" s="231" t="s">
        <v>78</v>
      </c>
      <c r="D172" s="232" t="s">
        <v>393</v>
      </c>
      <c r="E172" s="41" t="s">
        <v>737</v>
      </c>
      <c r="F172" s="92" t="s">
        <v>1</v>
      </c>
      <c r="G172" s="44"/>
      <c r="H172" s="36" t="s">
        <v>351</v>
      </c>
    </row>
    <row r="173" spans="1:8" s="10" customFormat="1" ht="18" customHeight="1">
      <c r="A173" s="43">
        <v>36</v>
      </c>
      <c r="B173" s="49" t="s">
        <v>693</v>
      </c>
      <c r="C173" s="231" t="s">
        <v>76</v>
      </c>
      <c r="D173" s="232" t="s">
        <v>6</v>
      </c>
      <c r="E173" s="41" t="s">
        <v>737</v>
      </c>
      <c r="F173" s="92" t="s">
        <v>1</v>
      </c>
      <c r="G173" s="44"/>
      <c r="H173" s="36" t="s">
        <v>351</v>
      </c>
    </row>
    <row r="174" spans="1:8" s="10" customFormat="1" ht="18" customHeight="1">
      <c r="A174" s="43">
        <v>37</v>
      </c>
      <c r="B174" s="49" t="s">
        <v>694</v>
      </c>
      <c r="C174" s="231" t="s">
        <v>159</v>
      </c>
      <c r="D174" s="232" t="s">
        <v>64</v>
      </c>
      <c r="E174" s="41" t="s">
        <v>737</v>
      </c>
      <c r="F174" s="92" t="s">
        <v>1</v>
      </c>
      <c r="G174" s="44"/>
      <c r="H174" s="36" t="s">
        <v>351</v>
      </c>
    </row>
    <row r="175" spans="1:8" s="10" customFormat="1" ht="18" customHeight="1">
      <c r="A175" s="43">
        <v>38</v>
      </c>
      <c r="B175" s="49" t="s">
        <v>695</v>
      </c>
      <c r="C175" s="231" t="s">
        <v>180</v>
      </c>
      <c r="D175" s="232" t="s">
        <v>34</v>
      </c>
      <c r="E175" s="41" t="s">
        <v>738</v>
      </c>
      <c r="F175" s="92" t="s">
        <v>1</v>
      </c>
      <c r="G175" s="44"/>
      <c r="H175" s="36" t="s">
        <v>351</v>
      </c>
    </row>
    <row r="176" spans="1:8" s="10" customFormat="1" ht="18" customHeight="1">
      <c r="A176" s="43">
        <v>39</v>
      </c>
      <c r="B176" s="49" t="s">
        <v>696</v>
      </c>
      <c r="C176" s="231" t="s">
        <v>425</v>
      </c>
      <c r="D176" s="232" t="s">
        <v>139</v>
      </c>
      <c r="E176" s="41" t="s">
        <v>738</v>
      </c>
      <c r="F176" s="92" t="s">
        <v>1</v>
      </c>
      <c r="G176" s="44"/>
      <c r="H176" s="36" t="s">
        <v>351</v>
      </c>
    </row>
    <row r="177" spans="1:8" s="10" customFormat="1" ht="18" customHeight="1">
      <c r="A177" s="43">
        <v>40</v>
      </c>
      <c r="B177" s="49" t="s">
        <v>697</v>
      </c>
      <c r="C177" s="231" t="s">
        <v>698</v>
      </c>
      <c r="D177" s="232" t="s">
        <v>70</v>
      </c>
      <c r="E177" s="41" t="s">
        <v>738</v>
      </c>
      <c r="F177" s="92" t="s">
        <v>1</v>
      </c>
      <c r="G177" s="44"/>
      <c r="H177" s="36" t="s">
        <v>351</v>
      </c>
    </row>
    <row r="178" spans="1:8" s="10" customFormat="1" ht="18" customHeight="1">
      <c r="A178" s="43">
        <v>41</v>
      </c>
      <c r="B178" s="49" t="s">
        <v>699</v>
      </c>
      <c r="C178" s="231" t="s">
        <v>154</v>
      </c>
      <c r="D178" s="232" t="s">
        <v>700</v>
      </c>
      <c r="E178" s="41" t="s">
        <v>738</v>
      </c>
      <c r="F178" s="92" t="s">
        <v>1</v>
      </c>
      <c r="G178" s="44"/>
      <c r="H178" s="36" t="s">
        <v>351</v>
      </c>
    </row>
    <row r="179" spans="1:8" s="10" customFormat="1" ht="18" customHeight="1">
      <c r="A179" s="43">
        <v>42</v>
      </c>
      <c r="B179" s="49" t="s">
        <v>701</v>
      </c>
      <c r="C179" s="231" t="s">
        <v>309</v>
      </c>
      <c r="D179" s="232" t="s">
        <v>169</v>
      </c>
      <c r="E179" s="41" t="s">
        <v>738</v>
      </c>
      <c r="F179" s="92" t="s">
        <v>1</v>
      </c>
      <c r="G179" s="44"/>
      <c r="H179" s="36" t="s">
        <v>351</v>
      </c>
    </row>
    <row r="180" spans="1:8" s="10" customFormat="1" ht="18" customHeight="1">
      <c r="A180" s="43">
        <v>43</v>
      </c>
      <c r="B180" s="49" t="s">
        <v>702</v>
      </c>
      <c r="C180" s="231" t="s">
        <v>431</v>
      </c>
      <c r="D180" s="232" t="s">
        <v>459</v>
      </c>
      <c r="E180" s="41" t="s">
        <v>738</v>
      </c>
      <c r="F180" s="92" t="s">
        <v>1</v>
      </c>
      <c r="G180" s="44"/>
      <c r="H180" s="36" t="s">
        <v>351</v>
      </c>
    </row>
    <row r="181" spans="1:8" s="10" customFormat="1" ht="18" customHeight="1">
      <c r="A181" s="43">
        <v>44</v>
      </c>
      <c r="B181" s="49" t="s">
        <v>703</v>
      </c>
      <c r="C181" s="231" t="s">
        <v>704</v>
      </c>
      <c r="D181" s="232" t="s">
        <v>181</v>
      </c>
      <c r="E181" s="41" t="s">
        <v>738</v>
      </c>
      <c r="F181" s="92" t="s">
        <v>1</v>
      </c>
      <c r="G181" s="44"/>
      <c r="H181" s="36" t="s">
        <v>351</v>
      </c>
    </row>
    <row r="182" spans="1:8" s="10" customFormat="1" ht="18" customHeight="1">
      <c r="A182" s="43">
        <v>45</v>
      </c>
      <c r="B182" s="49" t="s">
        <v>705</v>
      </c>
      <c r="C182" s="231" t="s">
        <v>180</v>
      </c>
      <c r="D182" s="232" t="s">
        <v>706</v>
      </c>
      <c r="E182" s="41" t="s">
        <v>738</v>
      </c>
      <c r="F182" s="92" t="s">
        <v>1</v>
      </c>
      <c r="G182" s="44"/>
      <c r="H182" s="36" t="s">
        <v>351</v>
      </c>
    </row>
    <row r="183" spans="1:8" s="10" customFormat="1" ht="18" customHeight="1">
      <c r="A183" s="43">
        <v>46</v>
      </c>
      <c r="B183" s="49" t="s">
        <v>707</v>
      </c>
      <c r="C183" s="231" t="s">
        <v>708</v>
      </c>
      <c r="D183" s="232" t="s">
        <v>42</v>
      </c>
      <c r="E183" s="41" t="s">
        <v>738</v>
      </c>
      <c r="F183" s="92" t="s">
        <v>1</v>
      </c>
      <c r="G183" s="44"/>
      <c r="H183" s="36" t="s">
        <v>351</v>
      </c>
    </row>
    <row r="184" spans="1:8" s="10" customFormat="1" ht="18" customHeight="1">
      <c r="A184" s="43">
        <v>47</v>
      </c>
      <c r="B184" s="49" t="s">
        <v>709</v>
      </c>
      <c r="C184" s="231" t="s">
        <v>424</v>
      </c>
      <c r="D184" s="232" t="s">
        <v>101</v>
      </c>
      <c r="E184" s="41" t="s">
        <v>738</v>
      </c>
      <c r="F184" s="92" t="s">
        <v>1</v>
      </c>
      <c r="G184" s="44"/>
      <c r="H184" s="36" t="s">
        <v>351</v>
      </c>
    </row>
    <row r="185" spans="1:8" s="10" customFormat="1" ht="18" customHeight="1">
      <c r="A185" s="43">
        <v>48</v>
      </c>
      <c r="B185" s="49" t="s">
        <v>710</v>
      </c>
      <c r="C185" s="231" t="s">
        <v>130</v>
      </c>
      <c r="D185" s="232" t="s">
        <v>59</v>
      </c>
      <c r="E185" s="41" t="s">
        <v>739</v>
      </c>
      <c r="F185" s="92" t="s">
        <v>1</v>
      </c>
      <c r="G185" s="44"/>
      <c r="H185" s="36" t="s">
        <v>351</v>
      </c>
    </row>
    <row r="186" spans="1:8" s="10" customFormat="1" ht="18" customHeight="1">
      <c r="A186" s="43">
        <v>49</v>
      </c>
      <c r="B186" s="49" t="s">
        <v>711</v>
      </c>
      <c r="C186" s="231" t="s">
        <v>167</v>
      </c>
      <c r="D186" s="232" t="s">
        <v>158</v>
      </c>
      <c r="E186" s="41" t="s">
        <v>739</v>
      </c>
      <c r="F186" s="92" t="s">
        <v>1</v>
      </c>
      <c r="G186" s="44"/>
      <c r="H186" s="36" t="s">
        <v>351</v>
      </c>
    </row>
    <row r="187" spans="1:8" s="10" customFormat="1" ht="18" customHeight="1">
      <c r="A187" s="43">
        <v>50</v>
      </c>
      <c r="B187" s="49" t="s">
        <v>712</v>
      </c>
      <c r="C187" s="231" t="s">
        <v>330</v>
      </c>
      <c r="D187" s="232" t="s">
        <v>45</v>
      </c>
      <c r="E187" s="41" t="s">
        <v>739</v>
      </c>
      <c r="F187" s="92" t="s">
        <v>1</v>
      </c>
      <c r="G187" s="44"/>
      <c r="H187" s="36" t="s">
        <v>351</v>
      </c>
    </row>
    <row r="188" spans="1:8" s="10" customFormat="1" ht="18" customHeight="1">
      <c r="A188" s="43">
        <v>51</v>
      </c>
      <c r="B188" s="49" t="s">
        <v>713</v>
      </c>
      <c r="C188" s="231" t="s">
        <v>390</v>
      </c>
      <c r="D188" s="232" t="s">
        <v>409</v>
      </c>
      <c r="E188" s="41" t="s">
        <v>740</v>
      </c>
      <c r="F188" s="92" t="s">
        <v>1</v>
      </c>
      <c r="G188" s="44"/>
      <c r="H188" s="36" t="s">
        <v>351</v>
      </c>
    </row>
    <row r="189" spans="1:8" s="10" customFormat="1" ht="18" customHeight="1">
      <c r="A189" s="43">
        <v>52</v>
      </c>
      <c r="B189" s="49" t="s">
        <v>714</v>
      </c>
      <c r="C189" s="231" t="s">
        <v>113</v>
      </c>
      <c r="D189" s="232" t="s">
        <v>108</v>
      </c>
      <c r="E189" s="41" t="s">
        <v>740</v>
      </c>
      <c r="F189" s="92" t="s">
        <v>1</v>
      </c>
      <c r="G189" s="44"/>
      <c r="H189" s="36" t="s">
        <v>351</v>
      </c>
    </row>
    <row r="190" spans="1:8" s="10" customFormat="1" ht="18" customHeight="1">
      <c r="A190" s="43">
        <v>53</v>
      </c>
      <c r="B190" s="49" t="s">
        <v>715</v>
      </c>
      <c r="C190" s="231" t="s">
        <v>442</v>
      </c>
      <c r="D190" s="232" t="s">
        <v>129</v>
      </c>
      <c r="E190" s="41" t="s">
        <v>740</v>
      </c>
      <c r="F190" s="92" t="s">
        <v>1</v>
      </c>
      <c r="G190" s="44"/>
      <c r="H190" s="36" t="s">
        <v>351</v>
      </c>
    </row>
    <row r="191" spans="1:8" s="10" customFormat="1" ht="18" customHeight="1">
      <c r="A191" s="43">
        <v>54</v>
      </c>
      <c r="B191" s="49" t="s">
        <v>716</v>
      </c>
      <c r="C191" s="231" t="s">
        <v>114</v>
      </c>
      <c r="D191" s="232" t="s">
        <v>717</v>
      </c>
      <c r="E191" s="41" t="s">
        <v>740</v>
      </c>
      <c r="F191" s="92" t="s">
        <v>1</v>
      </c>
      <c r="G191" s="44"/>
      <c r="H191" s="36" t="s">
        <v>351</v>
      </c>
    </row>
    <row r="192" spans="1:8" s="10" customFormat="1" ht="18" customHeight="1">
      <c r="A192" s="43">
        <v>55</v>
      </c>
      <c r="B192" s="49" t="s">
        <v>718</v>
      </c>
      <c r="C192" s="231" t="s">
        <v>719</v>
      </c>
      <c r="D192" s="232" t="s">
        <v>79</v>
      </c>
      <c r="E192" s="41" t="s">
        <v>740</v>
      </c>
      <c r="F192" s="92" t="s">
        <v>1</v>
      </c>
      <c r="G192" s="44"/>
      <c r="H192" s="36" t="s">
        <v>351</v>
      </c>
    </row>
    <row r="193" spans="1:8" s="10" customFormat="1" ht="18" customHeight="1">
      <c r="A193" s="43">
        <v>56</v>
      </c>
      <c r="B193" s="49" t="s">
        <v>720</v>
      </c>
      <c r="C193" s="231" t="s">
        <v>39</v>
      </c>
      <c r="D193" s="232" t="s">
        <v>79</v>
      </c>
      <c r="E193" s="41" t="s">
        <v>740</v>
      </c>
      <c r="F193" s="92" t="s">
        <v>1</v>
      </c>
      <c r="G193" s="44"/>
      <c r="H193" s="36" t="s">
        <v>351</v>
      </c>
    </row>
    <row r="194" spans="1:8" s="10" customFormat="1" ht="18" customHeight="1">
      <c r="A194" s="43">
        <v>57</v>
      </c>
      <c r="B194" s="49" t="s">
        <v>721</v>
      </c>
      <c r="C194" s="231" t="s">
        <v>125</v>
      </c>
      <c r="D194" s="232" t="s">
        <v>77</v>
      </c>
      <c r="E194" s="41" t="s">
        <v>740</v>
      </c>
      <c r="F194" s="92" t="s">
        <v>1</v>
      </c>
      <c r="G194" s="44"/>
      <c r="H194" s="36" t="s">
        <v>351</v>
      </c>
    </row>
    <row r="195" spans="1:8" s="10" customFormat="1" ht="18" customHeight="1">
      <c r="A195" s="43">
        <v>58</v>
      </c>
      <c r="B195" s="49" t="s">
        <v>722</v>
      </c>
      <c r="C195" s="231" t="s">
        <v>723</v>
      </c>
      <c r="D195" s="232" t="s">
        <v>407</v>
      </c>
      <c r="E195" s="41" t="s">
        <v>741</v>
      </c>
      <c r="F195" s="92" t="s">
        <v>1</v>
      </c>
      <c r="G195" s="44"/>
      <c r="H195" s="36" t="s">
        <v>351</v>
      </c>
    </row>
    <row r="196" spans="1:8" s="10" customFormat="1" ht="18" customHeight="1">
      <c r="A196" s="43">
        <v>59</v>
      </c>
      <c r="B196" s="49" t="s">
        <v>724</v>
      </c>
      <c r="C196" s="231" t="s">
        <v>725</v>
      </c>
      <c r="D196" s="232" t="s">
        <v>169</v>
      </c>
      <c r="E196" s="41" t="s">
        <v>741</v>
      </c>
      <c r="F196" s="92" t="s">
        <v>1</v>
      </c>
      <c r="G196" s="44"/>
      <c r="H196" s="36" t="s">
        <v>351</v>
      </c>
    </row>
    <row r="197" spans="1:8" s="10" customFormat="1" ht="18" customHeight="1">
      <c r="A197" s="43">
        <v>60</v>
      </c>
      <c r="B197" s="49" t="s">
        <v>726</v>
      </c>
      <c r="C197" s="231" t="s">
        <v>382</v>
      </c>
      <c r="D197" s="232" t="s">
        <v>74</v>
      </c>
      <c r="E197" s="41" t="s">
        <v>741</v>
      </c>
      <c r="F197" s="92" t="s">
        <v>1</v>
      </c>
      <c r="G197" s="44"/>
      <c r="H197" s="36" t="s">
        <v>351</v>
      </c>
    </row>
    <row r="198" spans="1:8" s="10" customFormat="1" ht="18" customHeight="1">
      <c r="A198" s="43">
        <v>61</v>
      </c>
      <c r="B198" s="49" t="s">
        <v>727</v>
      </c>
      <c r="C198" s="231" t="s">
        <v>362</v>
      </c>
      <c r="D198" s="232" t="s">
        <v>458</v>
      </c>
      <c r="E198" s="41" t="s">
        <v>741</v>
      </c>
      <c r="F198" s="92" t="s">
        <v>1</v>
      </c>
      <c r="G198" s="44"/>
      <c r="H198" s="36" t="s">
        <v>351</v>
      </c>
    </row>
    <row r="199" spans="1:8" s="10" customFormat="1" ht="18" customHeight="1">
      <c r="A199" s="43">
        <v>62</v>
      </c>
      <c r="B199" s="49" t="s">
        <v>728</v>
      </c>
      <c r="C199" s="231" t="s">
        <v>729</v>
      </c>
      <c r="D199" s="232" t="s">
        <v>105</v>
      </c>
      <c r="E199" s="41" t="s">
        <v>741</v>
      </c>
      <c r="F199" s="92" t="s">
        <v>1</v>
      </c>
      <c r="G199" s="44"/>
      <c r="H199" s="36" t="s">
        <v>351</v>
      </c>
    </row>
    <row r="200" spans="1:8" s="10" customFormat="1" ht="18" customHeight="1">
      <c r="A200" s="43">
        <v>63</v>
      </c>
      <c r="B200" s="49" t="s">
        <v>730</v>
      </c>
      <c r="C200" s="231" t="s">
        <v>731</v>
      </c>
      <c r="D200" s="232" t="s">
        <v>77</v>
      </c>
      <c r="E200" s="41" t="s">
        <v>741</v>
      </c>
      <c r="F200" s="92" t="s">
        <v>1</v>
      </c>
      <c r="G200" s="44"/>
      <c r="H200" s="36" t="s">
        <v>351</v>
      </c>
    </row>
    <row r="201" spans="1:8" s="10" customFormat="1" ht="20.100000000000001" customHeight="1">
      <c r="A201" s="69"/>
      <c r="B201" s="766" t="s">
        <v>214</v>
      </c>
      <c r="C201" s="767"/>
      <c r="D201" s="106">
        <f>A211</f>
        <v>10</v>
      </c>
      <c r="E201" s="41"/>
      <c r="F201" s="66"/>
      <c r="G201" s="52"/>
    </row>
    <row r="202" spans="1:8" s="10" customFormat="1" ht="18" customHeight="1">
      <c r="A202" s="43">
        <v>1</v>
      </c>
      <c r="B202" s="49" t="s">
        <v>742</v>
      </c>
      <c r="C202" s="231" t="s">
        <v>743</v>
      </c>
      <c r="D202" s="232" t="s">
        <v>142</v>
      </c>
      <c r="E202" s="41" t="s">
        <v>762</v>
      </c>
      <c r="F202" s="66" t="s">
        <v>358</v>
      </c>
      <c r="G202" s="43"/>
      <c r="H202" s="36" t="s">
        <v>352</v>
      </c>
    </row>
    <row r="203" spans="1:8" s="10" customFormat="1" ht="18" customHeight="1">
      <c r="A203" s="43">
        <v>2</v>
      </c>
      <c r="B203" s="49" t="s">
        <v>744</v>
      </c>
      <c r="C203" s="231" t="s">
        <v>745</v>
      </c>
      <c r="D203" s="232" t="s">
        <v>397</v>
      </c>
      <c r="E203" s="41" t="s">
        <v>763</v>
      </c>
      <c r="F203" s="92" t="s">
        <v>1</v>
      </c>
      <c r="G203" s="43"/>
      <c r="H203" s="36" t="s">
        <v>352</v>
      </c>
    </row>
    <row r="204" spans="1:8" s="10" customFormat="1" ht="18" customHeight="1">
      <c r="A204" s="43">
        <v>3</v>
      </c>
      <c r="B204" s="49" t="s">
        <v>746</v>
      </c>
      <c r="C204" s="231" t="s">
        <v>747</v>
      </c>
      <c r="D204" s="232" t="s">
        <v>115</v>
      </c>
      <c r="E204" s="41" t="s">
        <v>763</v>
      </c>
      <c r="F204" s="92" t="s">
        <v>1</v>
      </c>
      <c r="G204" s="43"/>
      <c r="H204" s="36" t="s">
        <v>352</v>
      </c>
    </row>
    <row r="205" spans="1:8" s="10" customFormat="1" ht="18" customHeight="1">
      <c r="A205" s="43">
        <v>4</v>
      </c>
      <c r="B205" s="49" t="s">
        <v>748</v>
      </c>
      <c r="C205" s="231" t="s">
        <v>749</v>
      </c>
      <c r="D205" s="232" t="s">
        <v>108</v>
      </c>
      <c r="E205" s="41" t="s">
        <v>763</v>
      </c>
      <c r="F205" s="92" t="s">
        <v>1</v>
      </c>
      <c r="G205" s="43"/>
      <c r="H205" s="36" t="s">
        <v>352</v>
      </c>
    </row>
    <row r="206" spans="1:8" s="10" customFormat="1" ht="18" customHeight="1">
      <c r="A206" s="43">
        <v>5</v>
      </c>
      <c r="B206" s="49" t="s">
        <v>750</v>
      </c>
      <c r="C206" s="231" t="s">
        <v>751</v>
      </c>
      <c r="D206" s="232" t="s">
        <v>396</v>
      </c>
      <c r="E206" s="41" t="s">
        <v>763</v>
      </c>
      <c r="F206" s="92" t="s">
        <v>1</v>
      </c>
      <c r="G206" s="43"/>
      <c r="H206" s="36" t="s">
        <v>352</v>
      </c>
    </row>
    <row r="207" spans="1:8" s="10" customFormat="1" ht="18" customHeight="1">
      <c r="A207" s="43">
        <v>6</v>
      </c>
      <c r="B207" s="49" t="s">
        <v>752</v>
      </c>
      <c r="C207" s="231" t="s">
        <v>753</v>
      </c>
      <c r="D207" s="232" t="s">
        <v>135</v>
      </c>
      <c r="E207" s="41" t="s">
        <v>763</v>
      </c>
      <c r="F207" s="92" t="s">
        <v>1</v>
      </c>
      <c r="G207" s="43"/>
      <c r="H207" s="36" t="s">
        <v>352</v>
      </c>
    </row>
    <row r="208" spans="1:8" s="10" customFormat="1" ht="18" customHeight="1">
      <c r="A208" s="43">
        <v>7</v>
      </c>
      <c r="B208" s="49" t="s">
        <v>754</v>
      </c>
      <c r="C208" s="231" t="s">
        <v>755</v>
      </c>
      <c r="D208" s="232" t="s">
        <v>47</v>
      </c>
      <c r="E208" s="41" t="s">
        <v>763</v>
      </c>
      <c r="F208" s="92" t="s">
        <v>1</v>
      </c>
      <c r="G208" s="43"/>
      <c r="H208" s="36" t="s">
        <v>352</v>
      </c>
    </row>
    <row r="209" spans="1:8" s="10" customFormat="1" ht="18" customHeight="1">
      <c r="A209" s="43">
        <v>8</v>
      </c>
      <c r="B209" s="49" t="s">
        <v>756</v>
      </c>
      <c r="C209" s="231" t="s">
        <v>757</v>
      </c>
      <c r="D209" s="232" t="s">
        <v>194</v>
      </c>
      <c r="E209" s="41" t="s">
        <v>763</v>
      </c>
      <c r="F209" s="92" t="s">
        <v>1</v>
      </c>
      <c r="G209" s="43"/>
      <c r="H209" s="36" t="s">
        <v>352</v>
      </c>
    </row>
    <row r="210" spans="1:8" s="10" customFormat="1" ht="18" customHeight="1">
      <c r="A210" s="43">
        <v>9</v>
      </c>
      <c r="B210" s="49" t="s">
        <v>758</v>
      </c>
      <c r="C210" s="231" t="s">
        <v>759</v>
      </c>
      <c r="D210" s="232" t="s">
        <v>99</v>
      </c>
      <c r="E210" s="41" t="s">
        <v>763</v>
      </c>
      <c r="F210" s="92" t="s">
        <v>1</v>
      </c>
      <c r="G210" s="43"/>
      <c r="H210" s="36" t="s">
        <v>352</v>
      </c>
    </row>
    <row r="211" spans="1:8" s="10" customFormat="1" ht="18" customHeight="1">
      <c r="A211" s="43">
        <v>10</v>
      </c>
      <c r="B211" s="49" t="s">
        <v>760</v>
      </c>
      <c r="C211" s="231" t="s">
        <v>761</v>
      </c>
      <c r="D211" s="232" t="s">
        <v>449</v>
      </c>
      <c r="E211" s="41" t="s">
        <v>763</v>
      </c>
      <c r="F211" s="92" t="s">
        <v>1</v>
      </c>
      <c r="G211" s="43"/>
      <c r="H211" s="36" t="s">
        <v>352</v>
      </c>
    </row>
    <row r="212" spans="1:8" s="105" customFormat="1" ht="20.100000000000001" customHeight="1">
      <c r="A212" s="104"/>
      <c r="B212" s="775" t="s">
        <v>216</v>
      </c>
      <c r="C212" s="776"/>
      <c r="D212" s="121">
        <f>A243</f>
        <v>31</v>
      </c>
      <c r="E212" s="92"/>
      <c r="F212" s="66"/>
      <c r="G212" s="52"/>
    </row>
    <row r="213" spans="1:8" s="10" customFormat="1" ht="18" customHeight="1">
      <c r="A213" s="43">
        <v>1</v>
      </c>
      <c r="B213" s="49" t="s">
        <v>764</v>
      </c>
      <c r="C213" s="231" t="s">
        <v>765</v>
      </c>
      <c r="D213" s="232" t="s">
        <v>164</v>
      </c>
      <c r="E213" s="41" t="s">
        <v>814</v>
      </c>
      <c r="F213" s="66" t="s">
        <v>358</v>
      </c>
      <c r="G213" s="124"/>
      <c r="H213" s="36" t="s">
        <v>357</v>
      </c>
    </row>
    <row r="214" spans="1:8" s="10" customFormat="1" ht="18" customHeight="1">
      <c r="A214" s="43">
        <v>2</v>
      </c>
      <c r="B214" s="49" t="s">
        <v>766</v>
      </c>
      <c r="C214" s="231" t="s">
        <v>349</v>
      </c>
      <c r="D214" s="232" t="s">
        <v>132</v>
      </c>
      <c r="E214" s="41" t="s">
        <v>814</v>
      </c>
      <c r="F214" s="92" t="s">
        <v>1</v>
      </c>
      <c r="G214" s="44"/>
      <c r="H214" s="36" t="s">
        <v>357</v>
      </c>
    </row>
    <row r="215" spans="1:8" s="10" customFormat="1" ht="18" customHeight="1">
      <c r="A215" s="43">
        <v>3</v>
      </c>
      <c r="B215" s="49" t="s">
        <v>767</v>
      </c>
      <c r="C215" s="231" t="s">
        <v>460</v>
      </c>
      <c r="D215" s="232" t="s">
        <v>70</v>
      </c>
      <c r="E215" s="41" t="s">
        <v>814</v>
      </c>
      <c r="F215" s="92" t="s">
        <v>1</v>
      </c>
      <c r="G215" s="44"/>
      <c r="H215" s="36" t="s">
        <v>357</v>
      </c>
    </row>
    <row r="216" spans="1:8" s="10" customFormat="1" ht="18" customHeight="1">
      <c r="A216" s="43">
        <v>4</v>
      </c>
      <c r="B216" s="49" t="s">
        <v>768</v>
      </c>
      <c r="C216" s="231" t="s">
        <v>769</v>
      </c>
      <c r="D216" s="232" t="s">
        <v>115</v>
      </c>
      <c r="E216" s="41" t="s">
        <v>814</v>
      </c>
      <c r="F216" s="92" t="s">
        <v>1</v>
      </c>
      <c r="G216" s="44"/>
      <c r="H216" s="36" t="s">
        <v>357</v>
      </c>
    </row>
    <row r="217" spans="1:8" s="10" customFormat="1" ht="18" customHeight="1">
      <c r="A217" s="43">
        <v>5</v>
      </c>
      <c r="B217" s="49" t="s">
        <v>770</v>
      </c>
      <c r="C217" s="231" t="s">
        <v>446</v>
      </c>
      <c r="D217" s="232" t="s">
        <v>107</v>
      </c>
      <c r="E217" s="41" t="s">
        <v>814</v>
      </c>
      <c r="F217" s="92" t="s">
        <v>1</v>
      </c>
      <c r="G217" s="44"/>
      <c r="H217" s="36" t="s">
        <v>357</v>
      </c>
    </row>
    <row r="218" spans="1:8" s="10" customFormat="1" ht="18" customHeight="1">
      <c r="A218" s="43">
        <v>6</v>
      </c>
      <c r="B218" s="49" t="s">
        <v>771</v>
      </c>
      <c r="C218" s="231" t="s">
        <v>772</v>
      </c>
      <c r="D218" s="232" t="s">
        <v>104</v>
      </c>
      <c r="E218" s="41" t="s">
        <v>814</v>
      </c>
      <c r="F218" s="92" t="s">
        <v>1</v>
      </c>
      <c r="G218" s="44"/>
      <c r="H218" s="36" t="s">
        <v>357</v>
      </c>
    </row>
    <row r="219" spans="1:8" s="10" customFormat="1" ht="18" customHeight="1">
      <c r="A219" s="43">
        <v>7</v>
      </c>
      <c r="B219" s="49" t="s">
        <v>773</v>
      </c>
      <c r="C219" s="231" t="s">
        <v>460</v>
      </c>
      <c r="D219" s="232" t="s">
        <v>32</v>
      </c>
      <c r="E219" s="41" t="s">
        <v>814</v>
      </c>
      <c r="F219" s="92" t="s">
        <v>1</v>
      </c>
      <c r="G219" s="44"/>
      <c r="H219" s="36" t="s">
        <v>357</v>
      </c>
    </row>
    <row r="220" spans="1:8" s="10" customFormat="1" ht="18" customHeight="1">
      <c r="A220" s="43">
        <v>8</v>
      </c>
      <c r="B220" s="49" t="s">
        <v>774</v>
      </c>
      <c r="C220" s="231" t="s">
        <v>775</v>
      </c>
      <c r="D220" s="232" t="s">
        <v>50</v>
      </c>
      <c r="E220" s="41" t="s">
        <v>814</v>
      </c>
      <c r="F220" s="92" t="s">
        <v>1</v>
      </c>
      <c r="G220" s="44"/>
      <c r="H220" s="36" t="s">
        <v>357</v>
      </c>
    </row>
    <row r="221" spans="1:8" s="10" customFormat="1" ht="18" customHeight="1">
      <c r="A221" s="43">
        <v>9</v>
      </c>
      <c r="B221" s="49" t="s">
        <v>776</v>
      </c>
      <c r="C221" s="231" t="s">
        <v>39</v>
      </c>
      <c r="D221" s="232" t="s">
        <v>79</v>
      </c>
      <c r="E221" s="41" t="s">
        <v>814</v>
      </c>
      <c r="F221" s="92" t="s">
        <v>1</v>
      </c>
      <c r="G221" s="44"/>
      <c r="H221" s="36" t="s">
        <v>357</v>
      </c>
    </row>
    <row r="222" spans="1:8" s="10" customFormat="1" ht="18" customHeight="1">
      <c r="A222" s="43">
        <v>10</v>
      </c>
      <c r="B222" s="49" t="s">
        <v>777</v>
      </c>
      <c r="C222" s="231" t="s">
        <v>444</v>
      </c>
      <c r="D222" s="232" t="s">
        <v>47</v>
      </c>
      <c r="E222" s="41" t="s">
        <v>814</v>
      </c>
      <c r="F222" s="92" t="s">
        <v>1</v>
      </c>
      <c r="G222" s="44"/>
      <c r="H222" s="36" t="s">
        <v>357</v>
      </c>
    </row>
    <row r="223" spans="1:8" s="10" customFormat="1" ht="18" customHeight="1">
      <c r="A223" s="43">
        <v>11</v>
      </c>
      <c r="B223" s="49" t="s">
        <v>778</v>
      </c>
      <c r="C223" s="231" t="s">
        <v>779</v>
      </c>
      <c r="D223" s="232" t="s">
        <v>780</v>
      </c>
      <c r="E223" s="41" t="s">
        <v>814</v>
      </c>
      <c r="F223" s="92" t="s">
        <v>1</v>
      </c>
      <c r="G223" s="44"/>
      <c r="H223" s="36" t="s">
        <v>357</v>
      </c>
    </row>
    <row r="224" spans="1:8" s="10" customFormat="1" ht="18" customHeight="1">
      <c r="A224" s="43">
        <v>12</v>
      </c>
      <c r="B224" s="49" t="s">
        <v>781</v>
      </c>
      <c r="C224" s="231" t="s">
        <v>400</v>
      </c>
      <c r="D224" s="232" t="s">
        <v>100</v>
      </c>
      <c r="E224" s="41" t="s">
        <v>814</v>
      </c>
      <c r="F224" s="92" t="s">
        <v>1</v>
      </c>
      <c r="G224" s="44"/>
      <c r="H224" s="36" t="s">
        <v>357</v>
      </c>
    </row>
    <row r="225" spans="1:8" s="10" customFormat="1" ht="18" customHeight="1">
      <c r="A225" s="43">
        <v>13</v>
      </c>
      <c r="B225" s="49" t="s">
        <v>783</v>
      </c>
      <c r="C225" s="231" t="s">
        <v>301</v>
      </c>
      <c r="D225" s="232" t="s">
        <v>45</v>
      </c>
      <c r="E225" s="41" t="s">
        <v>814</v>
      </c>
      <c r="F225" s="92" t="s">
        <v>1</v>
      </c>
      <c r="G225" s="44"/>
      <c r="H225" s="36" t="s">
        <v>357</v>
      </c>
    </row>
    <row r="226" spans="1:8" s="10" customFormat="1" ht="18" customHeight="1">
      <c r="A226" s="43">
        <v>14</v>
      </c>
      <c r="B226" s="49" t="s">
        <v>784</v>
      </c>
      <c r="C226" s="231" t="s">
        <v>156</v>
      </c>
      <c r="D226" s="232" t="s">
        <v>45</v>
      </c>
      <c r="E226" s="41" t="s">
        <v>814</v>
      </c>
      <c r="F226" s="92" t="s">
        <v>1</v>
      </c>
      <c r="G226" s="44"/>
      <c r="H226" s="36" t="s">
        <v>357</v>
      </c>
    </row>
    <row r="227" spans="1:8" s="10" customFormat="1" ht="18" customHeight="1">
      <c r="A227" s="43">
        <v>15</v>
      </c>
      <c r="B227" s="49" t="s">
        <v>785</v>
      </c>
      <c r="C227" s="231" t="s">
        <v>786</v>
      </c>
      <c r="D227" s="232" t="s">
        <v>387</v>
      </c>
      <c r="E227" s="41" t="s">
        <v>815</v>
      </c>
      <c r="F227" s="92" t="s">
        <v>1</v>
      </c>
      <c r="G227" s="44"/>
      <c r="H227" s="36" t="s">
        <v>355</v>
      </c>
    </row>
    <row r="228" spans="1:8" s="10" customFormat="1" ht="18" customHeight="1">
      <c r="A228" s="43">
        <v>16</v>
      </c>
      <c r="B228" s="49" t="s">
        <v>787</v>
      </c>
      <c r="C228" s="231" t="s">
        <v>461</v>
      </c>
      <c r="D228" s="232" t="s">
        <v>315</v>
      </c>
      <c r="E228" s="41" t="s">
        <v>815</v>
      </c>
      <c r="F228" s="92" t="s">
        <v>1</v>
      </c>
      <c r="G228" s="44"/>
      <c r="H228" s="36" t="s">
        <v>355</v>
      </c>
    </row>
    <row r="229" spans="1:8" s="10" customFormat="1" ht="18" customHeight="1">
      <c r="A229" s="43">
        <v>17</v>
      </c>
      <c r="B229" s="49" t="s">
        <v>788</v>
      </c>
      <c r="C229" s="231" t="s">
        <v>156</v>
      </c>
      <c r="D229" s="232" t="s">
        <v>57</v>
      </c>
      <c r="E229" s="41" t="s">
        <v>816</v>
      </c>
      <c r="F229" s="92" t="s">
        <v>1</v>
      </c>
      <c r="G229" s="44"/>
      <c r="H229" s="36" t="s">
        <v>355</v>
      </c>
    </row>
    <row r="230" spans="1:8" s="10" customFormat="1" ht="18" customHeight="1">
      <c r="A230" s="43">
        <v>18</v>
      </c>
      <c r="B230" s="49" t="s">
        <v>789</v>
      </c>
      <c r="C230" s="231" t="s">
        <v>402</v>
      </c>
      <c r="D230" s="232" t="s">
        <v>127</v>
      </c>
      <c r="E230" s="41" t="s">
        <v>816</v>
      </c>
      <c r="F230" s="92" t="s">
        <v>1</v>
      </c>
      <c r="G230" s="44"/>
      <c r="H230" s="36" t="s">
        <v>355</v>
      </c>
    </row>
    <row r="231" spans="1:8" s="10" customFormat="1" ht="18" customHeight="1">
      <c r="A231" s="43">
        <v>19</v>
      </c>
      <c r="B231" s="49" t="s">
        <v>790</v>
      </c>
      <c r="C231" s="231" t="s">
        <v>791</v>
      </c>
      <c r="D231" s="232" t="s">
        <v>792</v>
      </c>
      <c r="E231" s="41" t="s">
        <v>816</v>
      </c>
      <c r="F231" s="92" t="s">
        <v>1</v>
      </c>
      <c r="G231" s="44"/>
      <c r="H231" s="36" t="s">
        <v>355</v>
      </c>
    </row>
    <row r="232" spans="1:8" s="10" customFormat="1" ht="18" customHeight="1">
      <c r="A232" s="43">
        <v>20</v>
      </c>
      <c r="B232" s="49" t="s">
        <v>793</v>
      </c>
      <c r="C232" s="231" t="s">
        <v>794</v>
      </c>
      <c r="D232" s="232" t="s">
        <v>186</v>
      </c>
      <c r="E232" s="41" t="s">
        <v>816</v>
      </c>
      <c r="F232" s="92" t="s">
        <v>1</v>
      </c>
      <c r="G232" s="44"/>
      <c r="H232" s="36" t="s">
        <v>355</v>
      </c>
    </row>
    <row r="233" spans="1:8" s="10" customFormat="1" ht="18" customHeight="1">
      <c r="A233" s="43">
        <v>21</v>
      </c>
      <c r="B233" s="49" t="s">
        <v>795</v>
      </c>
      <c r="C233" s="231" t="s">
        <v>185</v>
      </c>
      <c r="D233" s="232" t="s">
        <v>186</v>
      </c>
      <c r="E233" s="41" t="s">
        <v>816</v>
      </c>
      <c r="F233" s="92" t="s">
        <v>1</v>
      </c>
      <c r="G233" s="44"/>
      <c r="H233" s="36" t="s">
        <v>355</v>
      </c>
    </row>
    <row r="234" spans="1:8" s="10" customFormat="1" ht="18" customHeight="1">
      <c r="A234" s="43">
        <v>22</v>
      </c>
      <c r="B234" s="49" t="s">
        <v>796</v>
      </c>
      <c r="C234" s="231" t="s">
        <v>797</v>
      </c>
      <c r="D234" s="232" t="s">
        <v>798</v>
      </c>
      <c r="E234" s="41" t="s">
        <v>816</v>
      </c>
      <c r="F234" s="92" t="s">
        <v>1</v>
      </c>
      <c r="G234" s="44"/>
      <c r="H234" s="36" t="s">
        <v>355</v>
      </c>
    </row>
    <row r="235" spans="1:8" s="10" customFormat="1" ht="18" customHeight="1">
      <c r="A235" s="43">
        <v>23</v>
      </c>
      <c r="B235" s="49" t="s">
        <v>799</v>
      </c>
      <c r="C235" s="231" t="s">
        <v>163</v>
      </c>
      <c r="D235" s="232" t="s">
        <v>6</v>
      </c>
      <c r="E235" s="41" t="s">
        <v>816</v>
      </c>
      <c r="F235" s="92" t="s">
        <v>1</v>
      </c>
      <c r="G235" s="44"/>
      <c r="H235" s="36" t="s">
        <v>355</v>
      </c>
    </row>
    <row r="236" spans="1:8" s="10" customFormat="1" ht="18" customHeight="1">
      <c r="A236" s="43">
        <v>24</v>
      </c>
      <c r="B236" s="49" t="s">
        <v>800</v>
      </c>
      <c r="C236" s="231" t="s">
        <v>238</v>
      </c>
      <c r="D236" s="232" t="s">
        <v>801</v>
      </c>
      <c r="E236" s="41" t="s">
        <v>817</v>
      </c>
      <c r="F236" s="92" t="s">
        <v>1</v>
      </c>
      <c r="G236" s="44"/>
      <c r="H236" s="36" t="s">
        <v>356</v>
      </c>
    </row>
    <row r="237" spans="1:8" s="10" customFormat="1" ht="18" customHeight="1">
      <c r="A237" s="43">
        <v>25</v>
      </c>
      <c r="B237" s="49" t="s">
        <v>802</v>
      </c>
      <c r="C237" s="231" t="s">
        <v>803</v>
      </c>
      <c r="D237" s="232" t="s">
        <v>169</v>
      </c>
      <c r="E237" s="41" t="s">
        <v>817</v>
      </c>
      <c r="F237" s="92" t="s">
        <v>1</v>
      </c>
      <c r="G237" s="44"/>
      <c r="H237" s="36" t="s">
        <v>356</v>
      </c>
    </row>
    <row r="238" spans="1:8" s="10" customFormat="1" ht="18" customHeight="1">
      <c r="A238" s="43">
        <v>26</v>
      </c>
      <c r="B238" s="49" t="s">
        <v>804</v>
      </c>
      <c r="C238" s="231" t="s">
        <v>185</v>
      </c>
      <c r="D238" s="232" t="s">
        <v>111</v>
      </c>
      <c r="E238" s="41" t="s">
        <v>817</v>
      </c>
      <c r="F238" s="92" t="s">
        <v>1</v>
      </c>
      <c r="G238" s="44"/>
      <c r="H238" s="36" t="s">
        <v>356</v>
      </c>
    </row>
    <row r="239" spans="1:8" s="10" customFormat="1" ht="18" customHeight="1">
      <c r="A239" s="43">
        <v>27</v>
      </c>
      <c r="B239" s="49" t="s">
        <v>805</v>
      </c>
      <c r="C239" s="231" t="s">
        <v>806</v>
      </c>
      <c r="D239" s="232" t="s">
        <v>135</v>
      </c>
      <c r="E239" s="41" t="s">
        <v>817</v>
      </c>
      <c r="F239" s="92" t="s">
        <v>1</v>
      </c>
      <c r="G239" s="44"/>
      <c r="H239" s="36" t="s">
        <v>356</v>
      </c>
    </row>
    <row r="240" spans="1:8" s="10" customFormat="1" ht="18" customHeight="1">
      <c r="A240" s="43">
        <v>28</v>
      </c>
      <c r="B240" s="49" t="s">
        <v>807</v>
      </c>
      <c r="C240" s="231" t="s">
        <v>808</v>
      </c>
      <c r="D240" s="232" t="s">
        <v>67</v>
      </c>
      <c r="E240" s="41" t="s">
        <v>817</v>
      </c>
      <c r="F240" s="92" t="s">
        <v>1</v>
      </c>
      <c r="G240" s="44"/>
      <c r="H240" s="36" t="s">
        <v>356</v>
      </c>
    </row>
    <row r="241" spans="1:8" s="10" customFormat="1" ht="18" customHeight="1">
      <c r="A241" s="43">
        <v>29</v>
      </c>
      <c r="B241" s="49" t="s">
        <v>809</v>
      </c>
      <c r="C241" s="231" t="s">
        <v>810</v>
      </c>
      <c r="D241" s="232" t="s">
        <v>138</v>
      </c>
      <c r="E241" s="41" t="s">
        <v>817</v>
      </c>
      <c r="F241" s="92" t="s">
        <v>1</v>
      </c>
      <c r="G241" s="44"/>
      <c r="H241" s="36" t="s">
        <v>356</v>
      </c>
    </row>
    <row r="242" spans="1:8" s="10" customFormat="1" ht="18" customHeight="1">
      <c r="A242" s="43">
        <v>30</v>
      </c>
      <c r="B242" s="49" t="s">
        <v>811</v>
      </c>
      <c r="C242" s="231" t="s">
        <v>80</v>
      </c>
      <c r="D242" s="232" t="s">
        <v>427</v>
      </c>
      <c r="E242" s="41" t="s">
        <v>817</v>
      </c>
      <c r="F242" s="92" t="s">
        <v>1</v>
      </c>
      <c r="G242" s="44"/>
      <c r="H242" s="36" t="s">
        <v>356</v>
      </c>
    </row>
    <row r="243" spans="1:8" s="10" customFormat="1" ht="18" customHeight="1">
      <c r="A243" s="43">
        <v>31</v>
      </c>
      <c r="B243" s="49" t="s">
        <v>812</v>
      </c>
      <c r="C243" s="231" t="s">
        <v>813</v>
      </c>
      <c r="D243" s="232" t="s">
        <v>458</v>
      </c>
      <c r="E243" s="41" t="s">
        <v>817</v>
      </c>
      <c r="F243" s="92" t="s">
        <v>1</v>
      </c>
      <c r="G243" s="44"/>
      <c r="H243" s="36" t="s">
        <v>356</v>
      </c>
    </row>
    <row r="244" spans="1:8" s="10" customFormat="1" ht="24.95" customHeight="1">
      <c r="A244" s="699" t="s">
        <v>28</v>
      </c>
      <c r="B244" s="700"/>
      <c r="C244" s="700"/>
      <c r="D244" s="214">
        <f>SUM(A11,A16,D18,D72,D94,D137,D201,D212)</f>
        <v>226</v>
      </c>
      <c r="E244" s="215"/>
      <c r="F244" s="701"/>
      <c r="G244" s="702"/>
    </row>
    <row r="245" spans="1:8" ht="24.95" customHeight="1">
      <c r="B245" s="27"/>
      <c r="C245" s="28"/>
      <c r="D245" s="28">
        <v>26</v>
      </c>
      <c r="E245" s="87" t="s">
        <v>85</v>
      </c>
      <c r="F245" s="201"/>
      <c r="G245" s="88"/>
    </row>
    <row r="246" spans="1:8" ht="18" customHeight="1">
      <c r="B246" s="33"/>
      <c r="C246" s="34"/>
      <c r="D246" s="34"/>
      <c r="E246" s="54"/>
      <c r="F246" s="88"/>
      <c r="G246" s="51"/>
    </row>
    <row r="247" spans="1:8" ht="18" customHeight="1">
      <c r="A247" s="228"/>
      <c r="B247" s="33"/>
      <c r="C247" s="34"/>
      <c r="D247" s="34"/>
      <c r="E247" s="54"/>
      <c r="F247" s="88"/>
      <c r="G247" s="51"/>
    </row>
    <row r="248" spans="1:8" ht="18" customHeight="1">
      <c r="A248" s="228"/>
      <c r="B248" s="33"/>
      <c r="C248" s="34"/>
      <c r="D248" s="34"/>
      <c r="E248" s="54"/>
      <c r="F248" s="88"/>
      <c r="G248" s="51"/>
    </row>
    <row r="249" spans="1:8" ht="18" customHeight="1">
      <c r="A249" s="228"/>
      <c r="B249" s="33"/>
      <c r="C249" s="34"/>
      <c r="D249" s="34"/>
      <c r="E249" s="54"/>
      <c r="F249" s="88"/>
      <c r="G249" s="51"/>
    </row>
    <row r="250" spans="1:8" ht="18" customHeight="1">
      <c r="A250" s="228"/>
      <c r="B250" s="33"/>
      <c r="C250" s="34"/>
      <c r="D250" s="34"/>
      <c r="E250" s="54"/>
      <c r="F250" s="88"/>
      <c r="G250" s="51"/>
    </row>
    <row r="251" spans="1:8" ht="18" customHeight="1">
      <c r="B251" s="33"/>
      <c r="C251" s="34"/>
      <c r="D251" s="34"/>
      <c r="E251" s="54"/>
      <c r="F251" s="88"/>
      <c r="G251" s="51"/>
    </row>
    <row r="252" spans="1:8" ht="18" customHeight="1">
      <c r="A252" s="210"/>
      <c r="B252" s="210"/>
      <c r="C252" s="210"/>
      <c r="D252" s="210"/>
      <c r="E252" s="210"/>
      <c r="F252" s="210"/>
      <c r="G252" s="210"/>
    </row>
    <row r="253" spans="1:8" ht="18" customHeight="1">
      <c r="A253" s="210"/>
      <c r="B253" s="210"/>
      <c r="C253" s="210"/>
      <c r="D253" s="210"/>
      <c r="E253" s="210"/>
      <c r="F253" s="210"/>
      <c r="G253" s="210"/>
    </row>
    <row r="254" spans="1:8" ht="18" customHeight="1">
      <c r="A254" s="210"/>
      <c r="B254" s="210"/>
      <c r="C254" s="210"/>
      <c r="D254" s="210"/>
      <c r="E254" s="210"/>
      <c r="F254" s="210"/>
      <c r="G254" s="210"/>
    </row>
    <row r="255" spans="1:8" ht="18" customHeight="1">
      <c r="A255" s="210"/>
      <c r="B255" s="210"/>
      <c r="C255" s="210"/>
      <c r="D255" s="210"/>
      <c r="E255" s="210"/>
      <c r="F255" s="210"/>
      <c r="G255" s="210"/>
    </row>
    <row r="256" spans="1:8" ht="18" customHeight="1">
      <c r="A256" s="210"/>
      <c r="B256" s="210"/>
      <c r="C256" s="210"/>
      <c r="D256" s="210"/>
      <c r="E256" s="210"/>
      <c r="F256" s="210"/>
      <c r="G256" s="210"/>
    </row>
    <row r="257" spans="1:7" ht="18" customHeight="1">
      <c r="A257" s="210"/>
      <c r="B257" s="210"/>
      <c r="C257" s="210"/>
      <c r="D257" s="210"/>
      <c r="E257" s="210"/>
      <c r="F257" s="210"/>
      <c r="G257" s="210"/>
    </row>
    <row r="258" spans="1:7" ht="18" customHeight="1">
      <c r="A258" s="210"/>
      <c r="B258" s="210"/>
      <c r="C258" s="210"/>
      <c r="D258" s="210"/>
      <c r="E258" s="210"/>
      <c r="F258" s="210"/>
      <c r="G258" s="210"/>
    </row>
    <row r="259" spans="1:7" ht="18" customHeight="1">
      <c r="A259" s="210"/>
      <c r="B259" s="210"/>
      <c r="C259" s="210"/>
      <c r="D259" s="210"/>
      <c r="E259" s="210"/>
      <c r="F259" s="210"/>
      <c r="G259" s="210"/>
    </row>
    <row r="260" spans="1:7" ht="18" customHeight="1">
      <c r="A260" s="210"/>
      <c r="B260" s="210"/>
      <c r="C260" s="210"/>
      <c r="D260" s="210"/>
      <c r="E260" s="210"/>
      <c r="F260" s="210"/>
      <c r="G260" s="210"/>
    </row>
    <row r="261" spans="1:7" ht="18" customHeight="1">
      <c r="A261" s="210"/>
      <c r="B261" s="210"/>
      <c r="C261" s="210"/>
      <c r="D261" s="210"/>
      <c r="E261" s="210"/>
      <c r="F261" s="210"/>
      <c r="G261" s="210"/>
    </row>
    <row r="262" spans="1:7" ht="18" customHeight="1">
      <c r="A262" s="212"/>
      <c r="B262" s="212"/>
      <c r="C262" s="212"/>
      <c r="D262" s="212"/>
      <c r="F262" s="212"/>
      <c r="G262" s="212"/>
    </row>
    <row r="263" spans="1:7" ht="18" customHeight="1">
      <c r="A263" s="212"/>
      <c r="B263" s="212"/>
      <c r="C263" s="212"/>
      <c r="D263" s="212"/>
      <c r="F263" s="212"/>
      <c r="G263" s="212"/>
    </row>
    <row r="264" spans="1:7" ht="18" customHeight="1">
      <c r="A264" s="212"/>
      <c r="B264" s="212"/>
      <c r="C264" s="212"/>
      <c r="D264" s="212"/>
      <c r="F264" s="212"/>
      <c r="G264" s="212"/>
    </row>
    <row r="265" spans="1:7" ht="18" customHeight="1">
      <c r="A265" s="212"/>
      <c r="B265" s="212"/>
      <c r="C265" s="212"/>
      <c r="D265" s="212"/>
      <c r="F265" s="212"/>
      <c r="G265" s="212"/>
    </row>
    <row r="266" spans="1:7" ht="18" customHeight="1">
      <c r="A266" s="212"/>
      <c r="B266" s="212"/>
      <c r="C266" s="212"/>
      <c r="D266" s="212"/>
      <c r="F266" s="212"/>
      <c r="G266" s="212"/>
    </row>
    <row r="267" spans="1:7" ht="18" customHeight="1">
      <c r="A267" s="212"/>
      <c r="B267" s="212"/>
      <c r="C267" s="212"/>
      <c r="D267" s="212"/>
      <c r="F267" s="212"/>
      <c r="G267" s="212"/>
    </row>
    <row r="268" spans="1:7" ht="18" customHeight="1">
      <c r="A268" s="212"/>
      <c r="B268" s="212"/>
      <c r="C268" s="212"/>
      <c r="D268" s="212"/>
      <c r="F268" s="212"/>
      <c r="G268" s="212"/>
    </row>
    <row r="269" spans="1:7" ht="18" customHeight="1">
      <c r="A269" s="212"/>
      <c r="B269" s="212"/>
      <c r="C269" s="212"/>
      <c r="D269" s="212"/>
      <c r="F269" s="212"/>
      <c r="G269" s="212"/>
    </row>
    <row r="270" spans="1:7" ht="18" customHeight="1">
      <c r="A270" s="212"/>
      <c r="B270" s="212"/>
      <c r="C270" s="212"/>
      <c r="D270" s="212"/>
      <c r="F270" s="212"/>
      <c r="G270" s="212"/>
    </row>
    <row r="271" spans="1:7" ht="18" customHeight="1">
      <c r="A271" s="212"/>
      <c r="B271" s="212"/>
      <c r="C271" s="212"/>
      <c r="D271" s="212"/>
      <c r="F271" s="212"/>
      <c r="G271" s="212"/>
    </row>
    <row r="272" spans="1:7" ht="18" customHeight="1">
      <c r="A272" s="212"/>
      <c r="B272" s="212"/>
      <c r="C272" s="212"/>
      <c r="D272" s="212"/>
      <c r="F272" s="212"/>
      <c r="G272" s="212"/>
    </row>
    <row r="273" spans="1:7" ht="18" customHeight="1">
      <c r="A273" s="210"/>
      <c r="B273" s="210"/>
      <c r="C273" s="210"/>
      <c r="D273" s="210"/>
      <c r="E273" s="210"/>
      <c r="F273" s="210"/>
      <c r="G273" s="210"/>
    </row>
    <row r="274" spans="1:7" ht="18" customHeight="1">
      <c r="A274" s="210"/>
      <c r="B274" s="210"/>
      <c r="C274" s="210"/>
      <c r="D274" s="210"/>
      <c r="E274" s="210"/>
      <c r="F274" s="210"/>
      <c r="G274" s="210"/>
    </row>
    <row r="275" spans="1:7" ht="18" customHeight="1">
      <c r="A275" s="210"/>
      <c r="B275" s="210"/>
      <c r="C275" s="210"/>
      <c r="D275" s="210"/>
      <c r="E275" s="210"/>
      <c r="F275" s="210"/>
      <c r="G275" s="210"/>
    </row>
    <row r="276" spans="1:7" ht="18" customHeight="1">
      <c r="A276" s="210"/>
      <c r="B276" s="210"/>
      <c r="C276" s="210"/>
      <c r="D276" s="210"/>
      <c r="E276" s="210"/>
      <c r="F276" s="210"/>
      <c r="G276" s="210"/>
    </row>
    <row r="277" spans="1:7" ht="18" customHeight="1">
      <c r="A277" s="210"/>
      <c r="B277" s="210"/>
      <c r="C277" s="210"/>
      <c r="D277" s="210"/>
      <c r="E277" s="210"/>
      <c r="F277" s="210"/>
      <c r="G277" s="210"/>
    </row>
    <row r="278" spans="1:7" ht="18" customHeight="1">
      <c r="A278" s="212"/>
      <c r="B278" s="212"/>
      <c r="C278" s="212"/>
      <c r="D278" s="212"/>
      <c r="F278" s="212"/>
      <c r="G278" s="212"/>
    </row>
    <row r="279" spans="1:7" ht="18" customHeight="1">
      <c r="A279" s="212"/>
      <c r="B279" s="212"/>
      <c r="C279" s="212"/>
      <c r="D279" s="212"/>
      <c r="F279" s="212"/>
      <c r="G279" s="212"/>
    </row>
    <row r="280" spans="1:7" ht="18" customHeight="1"/>
    <row r="281" spans="1:7" ht="18" customHeight="1"/>
    <row r="282" spans="1:7" ht="18" customHeight="1"/>
    <row r="283" spans="1:7" ht="18" customHeight="1"/>
    <row r="284" spans="1:7" ht="18" customHeight="1"/>
    <row r="285" spans="1:7" ht="18" customHeight="1">
      <c r="A285" s="4"/>
      <c r="B285" s="4"/>
      <c r="E285" s="4"/>
    </row>
    <row r="286" spans="1:7" ht="18" customHeight="1">
      <c r="A286" s="4"/>
      <c r="B286" s="4"/>
      <c r="E286" s="4"/>
    </row>
    <row r="287" spans="1:7" ht="18" customHeight="1">
      <c r="A287" s="4"/>
      <c r="B287" s="4"/>
      <c r="E287" s="4"/>
    </row>
    <row r="288" spans="1:7" ht="18" customHeight="1">
      <c r="A288" s="4"/>
      <c r="B288" s="4"/>
      <c r="E288" s="4"/>
    </row>
    <row r="289" spans="1:5" ht="18" customHeight="1">
      <c r="A289" s="4"/>
      <c r="B289" s="4"/>
      <c r="E289" s="4"/>
    </row>
    <row r="290" spans="1:5" ht="18" customHeight="1">
      <c r="A290" s="4"/>
      <c r="B290" s="4"/>
      <c r="E290" s="4"/>
    </row>
    <row r="291" spans="1:5" ht="18" customHeight="1">
      <c r="A291" s="4"/>
      <c r="B291" s="4"/>
      <c r="E291" s="4"/>
    </row>
    <row r="292" spans="1:5" ht="18" customHeight="1">
      <c r="A292" s="4"/>
      <c r="B292" s="4"/>
      <c r="E292" s="4"/>
    </row>
    <row r="293" spans="1:5" ht="18" customHeight="1">
      <c r="A293" s="4"/>
      <c r="B293" s="4"/>
      <c r="E293" s="4"/>
    </row>
    <row r="294" spans="1:5" ht="18" customHeight="1">
      <c r="A294" s="4"/>
      <c r="B294" s="4"/>
      <c r="E294" s="4"/>
    </row>
    <row r="295" spans="1:5" ht="18" customHeight="1">
      <c r="A295" s="4"/>
      <c r="B295" s="4"/>
      <c r="E295" s="4"/>
    </row>
    <row r="296" spans="1:5" ht="18" customHeight="1">
      <c r="A296" s="4"/>
      <c r="B296" s="4"/>
      <c r="E296" s="4"/>
    </row>
    <row r="297" spans="1:5" ht="18" customHeight="1">
      <c r="A297" s="4"/>
      <c r="B297" s="4"/>
      <c r="E297" s="4"/>
    </row>
    <row r="298" spans="1:5" ht="18" customHeight="1">
      <c r="A298" s="4"/>
      <c r="B298" s="4"/>
      <c r="E298" s="4"/>
    </row>
    <row r="299" spans="1:5" ht="18" customHeight="1">
      <c r="A299" s="4"/>
      <c r="B299" s="4"/>
      <c r="E299" s="4"/>
    </row>
    <row r="300" spans="1:5" ht="18" customHeight="1">
      <c r="A300" s="4"/>
      <c r="B300" s="4"/>
      <c r="E300" s="4"/>
    </row>
    <row r="301" spans="1:5">
      <c r="A301" s="4"/>
      <c r="B301" s="4"/>
      <c r="E301" s="4"/>
    </row>
    <row r="302" spans="1:5">
      <c r="A302" s="4"/>
      <c r="B302" s="4"/>
      <c r="E302" s="4"/>
    </row>
  </sheetData>
  <mergeCells count="22">
    <mergeCell ref="A17:G17"/>
    <mergeCell ref="A12:G12"/>
    <mergeCell ref="A9:G9"/>
    <mergeCell ref="A244:C244"/>
    <mergeCell ref="F244:G244"/>
    <mergeCell ref="B18:C18"/>
    <mergeCell ref="B72:C72"/>
    <mergeCell ref="B94:C94"/>
    <mergeCell ref="B137:C137"/>
    <mergeCell ref="B201:C201"/>
    <mergeCell ref="B212:C212"/>
    <mergeCell ref="C8:D8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view="pageBreakPreview" zoomScaleNormal="100" zoomScaleSheetLayoutView="100" workbookViewId="0">
      <selection activeCell="K10" sqref="K10"/>
    </sheetView>
  </sheetViews>
  <sheetFormatPr defaultRowHeight="30" customHeight="1"/>
  <cols>
    <col min="1" max="1" width="5.625" style="4" customWidth="1"/>
    <col min="2" max="2" width="20.625" style="4" customWidth="1"/>
    <col min="3" max="14" width="8.625" style="4" customWidth="1"/>
    <col min="15" max="16384" width="9" style="4"/>
  </cols>
  <sheetData>
    <row r="1" spans="1:14" ht="30" customHeight="1">
      <c r="A1" s="691" t="s">
        <v>225</v>
      </c>
      <c r="B1" s="691"/>
      <c r="C1" s="691"/>
      <c r="D1" s="691"/>
      <c r="E1" s="691"/>
      <c r="F1" s="691"/>
      <c r="G1" s="691"/>
      <c r="H1" s="691"/>
      <c r="I1" s="691"/>
      <c r="J1" s="691"/>
      <c r="K1" s="691"/>
      <c r="L1" s="691"/>
      <c r="M1" s="691"/>
      <c r="N1" s="691"/>
    </row>
    <row r="2" spans="1:14" ht="20.100000000000001" customHeight="1">
      <c r="A2" s="691" t="s">
        <v>364</v>
      </c>
      <c r="B2" s="691"/>
      <c r="C2" s="691"/>
      <c r="D2" s="691"/>
      <c r="E2" s="691"/>
      <c r="F2" s="691"/>
      <c r="G2" s="691"/>
      <c r="H2" s="691"/>
      <c r="I2" s="691"/>
      <c r="J2" s="691"/>
      <c r="K2" s="691"/>
      <c r="L2" s="691"/>
      <c r="M2" s="691"/>
      <c r="N2" s="691"/>
    </row>
    <row r="3" spans="1:14" ht="15" customHeight="1">
      <c r="N3" s="186" t="s">
        <v>365</v>
      </c>
    </row>
    <row r="4" spans="1:14" ht="24.95" customHeight="1">
      <c r="A4" s="777" t="s">
        <v>213</v>
      </c>
      <c r="B4" s="778" t="s">
        <v>188</v>
      </c>
      <c r="C4" s="781" t="s">
        <v>223</v>
      </c>
      <c r="D4" s="783"/>
      <c r="E4" s="783"/>
      <c r="F4" s="783"/>
      <c r="G4" s="783"/>
      <c r="H4" s="783"/>
      <c r="I4" s="783"/>
      <c r="J4" s="783"/>
      <c r="K4" s="783"/>
      <c r="L4" s="783"/>
      <c r="M4" s="781" t="s">
        <v>224</v>
      </c>
      <c r="N4" s="784" t="s">
        <v>222</v>
      </c>
    </row>
    <row r="5" spans="1:14" ht="24.95" customHeight="1">
      <c r="A5" s="777"/>
      <c r="B5" s="779"/>
      <c r="C5" s="782"/>
      <c r="D5" s="790" t="s">
        <v>206</v>
      </c>
      <c r="E5" s="792"/>
      <c r="F5" s="791"/>
      <c r="G5" s="787" t="s">
        <v>207</v>
      </c>
      <c r="H5" s="788"/>
      <c r="I5" s="789"/>
      <c r="J5" s="783" t="s">
        <v>234</v>
      </c>
      <c r="K5" s="783"/>
      <c r="L5" s="783"/>
      <c r="M5" s="782"/>
      <c r="N5" s="785"/>
    </row>
    <row r="6" spans="1:14" ht="24.95" customHeight="1">
      <c r="A6" s="777"/>
      <c r="B6" s="780"/>
      <c r="C6" s="780"/>
      <c r="D6" s="127" t="s">
        <v>96</v>
      </c>
      <c r="E6" s="127" t="s">
        <v>221</v>
      </c>
      <c r="F6" s="116" t="s">
        <v>222</v>
      </c>
      <c r="G6" s="116" t="s">
        <v>96</v>
      </c>
      <c r="H6" s="116" t="s">
        <v>221</v>
      </c>
      <c r="I6" s="116" t="s">
        <v>222</v>
      </c>
      <c r="J6" s="127" t="s">
        <v>96</v>
      </c>
      <c r="K6" s="127" t="s">
        <v>221</v>
      </c>
      <c r="L6" s="116" t="s">
        <v>222</v>
      </c>
      <c r="M6" s="780"/>
      <c r="N6" s="786"/>
    </row>
    <row r="7" spans="1:14" ht="30" customHeight="1">
      <c r="A7" s="89">
        <v>1</v>
      </c>
      <c r="B7" s="90" t="s">
        <v>209</v>
      </c>
      <c r="C7" s="126">
        <f>SUM(D7,G7,J7)</f>
        <v>1260</v>
      </c>
      <c r="D7" s="89">
        <v>404</v>
      </c>
      <c r="E7" s="89">
        <f>27</f>
        <v>27</v>
      </c>
      <c r="F7" s="99">
        <f>E7*100/D7</f>
        <v>6.6831683168316829</v>
      </c>
      <c r="G7" s="117">
        <v>431</v>
      </c>
      <c r="H7" s="117">
        <f>15+5+1+20+2</f>
        <v>43</v>
      </c>
      <c r="I7" s="118">
        <f>H7*100/G7</f>
        <v>9.976798143851509</v>
      </c>
      <c r="J7" s="89">
        <v>425</v>
      </c>
      <c r="K7" s="89">
        <f>8+1+27+1</f>
        <v>37</v>
      </c>
      <c r="L7" s="99">
        <f>K7*100/J7</f>
        <v>8.7058823529411757</v>
      </c>
      <c r="M7" s="91">
        <f>SUM(E7,H7,K7)</f>
        <v>107</v>
      </c>
      <c r="N7" s="100">
        <f>M7*100/C7</f>
        <v>8.4920634920634921</v>
      </c>
    </row>
    <row r="8" spans="1:14" ht="30" customHeight="1">
      <c r="A8" s="89">
        <v>2</v>
      </c>
      <c r="B8" s="90" t="s">
        <v>210</v>
      </c>
      <c r="C8" s="126">
        <f>SUM(D8,G8,J8)</f>
        <v>1322</v>
      </c>
      <c r="D8" s="89">
        <v>417</v>
      </c>
      <c r="E8" s="89">
        <f>11</f>
        <v>11</v>
      </c>
      <c r="F8" s="99">
        <f>E8*100/D8</f>
        <v>2.6378896882494005</v>
      </c>
      <c r="G8" s="117">
        <v>488</v>
      </c>
      <c r="H8" s="117">
        <f>4+1+47+1</f>
        <v>53</v>
      </c>
      <c r="I8" s="118">
        <f>H8*100/G8</f>
        <v>10.860655737704919</v>
      </c>
      <c r="J8" s="89">
        <v>417</v>
      </c>
      <c r="K8" s="89">
        <f>3</f>
        <v>3</v>
      </c>
      <c r="L8" s="99">
        <f>K8*100/J8</f>
        <v>0.71942446043165464</v>
      </c>
      <c r="M8" s="91">
        <f>SUM(E8,H8,K8)</f>
        <v>67</v>
      </c>
      <c r="N8" s="100">
        <f>M8*100/C8</f>
        <v>5.0680786686838122</v>
      </c>
    </row>
    <row r="9" spans="1:14" ht="30" customHeight="1">
      <c r="A9" s="89">
        <v>3</v>
      </c>
      <c r="B9" s="90" t="s">
        <v>211</v>
      </c>
      <c r="C9" s="126">
        <f>SUM(D9,G9,J9)</f>
        <v>2225</v>
      </c>
      <c r="D9" s="89">
        <v>574</v>
      </c>
      <c r="E9" s="89">
        <f>29</f>
        <v>29</v>
      </c>
      <c r="F9" s="99">
        <f>E9*100/D9</f>
        <v>5.0522648083623691</v>
      </c>
      <c r="G9" s="117">
        <v>826</v>
      </c>
      <c r="H9" s="117">
        <f>13+1+28+1+28</f>
        <v>71</v>
      </c>
      <c r="I9" s="118">
        <f>H9*100/G9</f>
        <v>8.5956416464891046</v>
      </c>
      <c r="J9" s="89">
        <v>825</v>
      </c>
      <c r="K9" s="89">
        <f>10+2</f>
        <v>12</v>
      </c>
      <c r="L9" s="99">
        <f>K9*100/J9</f>
        <v>1.4545454545454546</v>
      </c>
      <c r="M9" s="91">
        <f>SUM(E9,H9,K9)</f>
        <v>112</v>
      </c>
      <c r="N9" s="100">
        <f>M9*100/C9</f>
        <v>5.0337078651685392</v>
      </c>
    </row>
    <row r="10" spans="1:14" ht="30" customHeight="1">
      <c r="A10" s="89">
        <v>4</v>
      </c>
      <c r="B10" s="90" t="s">
        <v>212</v>
      </c>
      <c r="C10" s="126">
        <f>SUM(D10,G10,J10)</f>
        <v>745</v>
      </c>
      <c r="D10" s="89">
        <v>177</v>
      </c>
      <c r="E10" s="89">
        <f>2+9</f>
        <v>11</v>
      </c>
      <c r="F10" s="99">
        <f>E10*100/D10</f>
        <v>6.2146892655367232</v>
      </c>
      <c r="G10" s="117">
        <v>250</v>
      </c>
      <c r="H10" s="117">
        <f>6+14+2+7</f>
        <v>29</v>
      </c>
      <c r="I10" s="118">
        <f>H10*100/G10</f>
        <v>11.6</v>
      </c>
      <c r="J10" s="89">
        <v>318</v>
      </c>
      <c r="K10" s="89">
        <f>5</f>
        <v>5</v>
      </c>
      <c r="L10" s="99">
        <f>K10*100/J10</f>
        <v>1.5723270440251573</v>
      </c>
      <c r="M10" s="91">
        <f>SUM(E10,H10,K10)</f>
        <v>45</v>
      </c>
      <c r="N10" s="100">
        <f>M10*100/C10</f>
        <v>6.0402684563758386</v>
      </c>
    </row>
    <row r="11" spans="1:14" ht="30" customHeight="1">
      <c r="A11" s="790" t="s">
        <v>4</v>
      </c>
      <c r="B11" s="791"/>
      <c r="C11" s="98">
        <f>SUM(C7:C10)</f>
        <v>5552</v>
      </c>
      <c r="D11" s="98">
        <f>SUM(D7:D10)</f>
        <v>1572</v>
      </c>
      <c r="E11" s="98">
        <f>SUM(E7:E10)</f>
        <v>78</v>
      </c>
      <c r="F11" s="114">
        <f>E11*100/D11</f>
        <v>4.9618320610687023</v>
      </c>
      <c r="G11" s="98">
        <f>SUM(G7:G10)</f>
        <v>1995</v>
      </c>
      <c r="H11" s="98">
        <f>SUM(H7:H10)</f>
        <v>196</v>
      </c>
      <c r="I11" s="114">
        <f>H11*100/G11</f>
        <v>9.8245614035087723</v>
      </c>
      <c r="J11" s="98">
        <f>SUM(J7:J10)</f>
        <v>1985</v>
      </c>
      <c r="K11" s="98">
        <f>SUM(K7:K10)</f>
        <v>57</v>
      </c>
      <c r="L11" s="114">
        <f>K11*100/J11</f>
        <v>2.8715365239294712</v>
      </c>
      <c r="M11" s="98">
        <f>SUM(M7:M10)</f>
        <v>331</v>
      </c>
      <c r="N11" s="115">
        <f>M11*100/C11</f>
        <v>5.9618155619596545</v>
      </c>
    </row>
    <row r="12" spans="1:14" ht="18" customHeight="1"/>
    <row r="13" spans="1:14" ht="18" customHeight="1">
      <c r="D13" s="686"/>
      <c r="E13" s="686"/>
      <c r="F13" s="686"/>
      <c r="G13" s="686"/>
      <c r="H13" s="686"/>
      <c r="I13" s="686"/>
      <c r="J13" s="686"/>
      <c r="K13" s="686"/>
      <c r="L13" s="686"/>
      <c r="M13" s="686"/>
    </row>
    <row r="14" spans="1:14" ht="18" customHeight="1">
      <c r="D14" s="687"/>
      <c r="E14" s="687"/>
      <c r="F14" s="687"/>
      <c r="G14" s="687"/>
      <c r="H14" s="687"/>
      <c r="I14" s="687"/>
      <c r="J14" s="687"/>
      <c r="K14" s="687"/>
      <c r="L14" s="687"/>
      <c r="M14" s="687"/>
    </row>
    <row r="15" spans="1:14" ht="18" customHeight="1"/>
    <row r="16" spans="1:14" ht="18" customHeight="1"/>
    <row r="17" spans="1:14" ht="18" customHeight="1"/>
    <row r="18" spans="1:14" ht="18" customHeight="1"/>
    <row r="19" spans="1:14" ht="18" customHeight="1">
      <c r="D19" s="688"/>
      <c r="E19" s="688"/>
      <c r="F19" s="688"/>
      <c r="G19" s="688"/>
      <c r="H19" s="688"/>
      <c r="I19" s="688"/>
      <c r="J19" s="688"/>
      <c r="K19" s="688"/>
      <c r="L19" s="688"/>
      <c r="M19" s="688"/>
    </row>
    <row r="20" spans="1:14" ht="18" customHeight="1"/>
    <row r="21" spans="1:14" ht="30" customHeight="1">
      <c r="B21" s="97"/>
    </row>
    <row r="22" spans="1:14" ht="30" customHeight="1">
      <c r="B22" s="97"/>
    </row>
    <row r="23" spans="1:14" ht="30" customHeight="1">
      <c r="A23" s="691" t="s">
        <v>225</v>
      </c>
      <c r="B23" s="691"/>
      <c r="C23" s="691"/>
      <c r="D23" s="691"/>
      <c r="E23" s="691"/>
      <c r="F23" s="691"/>
      <c r="G23" s="691"/>
      <c r="H23" s="691"/>
      <c r="I23" s="691"/>
      <c r="J23" s="691"/>
      <c r="K23" s="691"/>
      <c r="L23" s="691"/>
      <c r="M23" s="691"/>
      <c r="N23" s="691"/>
    </row>
    <row r="24" spans="1:14" ht="20.100000000000001" customHeight="1">
      <c r="A24" s="691" t="s">
        <v>229</v>
      </c>
      <c r="B24" s="691"/>
      <c r="C24" s="691"/>
      <c r="D24" s="691"/>
      <c r="E24" s="691"/>
      <c r="F24" s="691"/>
      <c r="G24" s="691"/>
      <c r="H24" s="691"/>
      <c r="I24" s="691"/>
      <c r="J24" s="691"/>
      <c r="K24" s="691"/>
      <c r="L24" s="691"/>
      <c r="M24" s="691"/>
      <c r="N24" s="691"/>
    </row>
    <row r="25" spans="1:14" ht="15" customHeight="1"/>
    <row r="26" spans="1:14" ht="24.95" customHeight="1">
      <c r="A26" s="777" t="s">
        <v>213</v>
      </c>
      <c r="B26" s="778" t="s">
        <v>188</v>
      </c>
      <c r="C26" s="781" t="s">
        <v>223</v>
      </c>
      <c r="D26" s="783"/>
      <c r="E26" s="783"/>
      <c r="F26" s="783"/>
      <c r="G26" s="783"/>
      <c r="H26" s="783"/>
      <c r="I26" s="783"/>
      <c r="J26" s="783"/>
      <c r="K26" s="783"/>
      <c r="L26" s="783"/>
      <c r="M26" s="781" t="s">
        <v>224</v>
      </c>
      <c r="N26" s="784" t="s">
        <v>222</v>
      </c>
    </row>
    <row r="27" spans="1:14" ht="24.95" customHeight="1">
      <c r="A27" s="777"/>
      <c r="B27" s="779"/>
      <c r="C27" s="782"/>
      <c r="D27" s="783" t="s">
        <v>206</v>
      </c>
      <c r="E27" s="783"/>
      <c r="F27" s="125"/>
      <c r="G27" s="787" t="s">
        <v>207</v>
      </c>
      <c r="H27" s="788"/>
      <c r="I27" s="789"/>
      <c r="J27" s="783" t="s">
        <v>208</v>
      </c>
      <c r="K27" s="783"/>
      <c r="L27" s="783"/>
      <c r="M27" s="782"/>
      <c r="N27" s="785"/>
    </row>
    <row r="28" spans="1:14" ht="24.95" customHeight="1">
      <c r="A28" s="777"/>
      <c r="B28" s="780"/>
      <c r="C28" s="780"/>
      <c r="D28" s="113" t="s">
        <v>96</v>
      </c>
      <c r="E28" s="113" t="s">
        <v>221</v>
      </c>
      <c r="F28" s="127"/>
      <c r="G28" s="116" t="s">
        <v>96</v>
      </c>
      <c r="H28" s="116" t="s">
        <v>221</v>
      </c>
      <c r="I28" s="116" t="s">
        <v>222</v>
      </c>
      <c r="J28" s="113" t="s">
        <v>96</v>
      </c>
      <c r="K28" s="127"/>
      <c r="L28" s="113" t="s">
        <v>221</v>
      </c>
      <c r="M28" s="780"/>
      <c r="N28" s="786"/>
    </row>
    <row r="29" spans="1:14" ht="30" customHeight="1">
      <c r="A29" s="89">
        <v>1</v>
      </c>
      <c r="B29" s="90" t="s">
        <v>209</v>
      </c>
      <c r="C29" s="112" t="e">
        <f>SUM(#REF!,#REF!,D29,G29,J29)</f>
        <v>#REF!</v>
      </c>
      <c r="D29" s="89">
        <v>610</v>
      </c>
      <c r="E29" s="89">
        <v>206</v>
      </c>
      <c r="F29" s="89"/>
      <c r="G29" s="117">
        <v>671</v>
      </c>
      <c r="H29" s="117">
        <v>225</v>
      </c>
      <c r="I29" s="118">
        <f>H29*100/G29</f>
        <v>33.532041728763041</v>
      </c>
      <c r="J29" s="89">
        <v>72</v>
      </c>
      <c r="K29" s="89"/>
      <c r="L29" s="89">
        <v>0</v>
      </c>
      <c r="M29" s="91" t="e">
        <f>SUM(#REF!,#REF!,E29,H29,L29)</f>
        <v>#REF!</v>
      </c>
      <c r="N29" s="100" t="e">
        <f>M29*100/C29</f>
        <v>#REF!</v>
      </c>
    </row>
    <row r="30" spans="1:14" ht="30" customHeight="1">
      <c r="A30" s="89">
        <v>2</v>
      </c>
      <c r="B30" s="90" t="s">
        <v>210</v>
      </c>
      <c r="C30" s="112" t="e">
        <f>SUM(#REF!,#REF!,D30,G30,J30)</f>
        <v>#REF!</v>
      </c>
      <c r="D30" s="89">
        <v>634</v>
      </c>
      <c r="E30" s="89">
        <v>217</v>
      </c>
      <c r="F30" s="89"/>
      <c r="G30" s="117">
        <v>712</v>
      </c>
      <c r="H30" s="117">
        <v>222</v>
      </c>
      <c r="I30" s="118">
        <f>H30*100/G30</f>
        <v>31.179775280898877</v>
      </c>
      <c r="J30" s="89">
        <v>16</v>
      </c>
      <c r="K30" s="89"/>
      <c r="L30" s="89">
        <v>0</v>
      </c>
      <c r="M30" s="91" t="e">
        <f>SUM(#REF!,#REF!,E30,H30,L30)</f>
        <v>#REF!</v>
      </c>
      <c r="N30" s="100" t="e">
        <f>M30*100/C30</f>
        <v>#REF!</v>
      </c>
    </row>
    <row r="31" spans="1:14" ht="30" customHeight="1">
      <c r="A31" s="89">
        <v>3</v>
      </c>
      <c r="B31" s="90" t="s">
        <v>211</v>
      </c>
      <c r="C31" s="112" t="e">
        <f>SUM(#REF!,#REF!,D31,G31,J31)</f>
        <v>#REF!</v>
      </c>
      <c r="D31" s="89">
        <v>781</v>
      </c>
      <c r="E31" s="89">
        <v>207</v>
      </c>
      <c r="F31" s="89"/>
      <c r="G31" s="117">
        <v>1128</v>
      </c>
      <c r="H31" s="117">
        <v>290</v>
      </c>
      <c r="I31" s="118">
        <f>H31*100/G31</f>
        <v>25.709219858156029</v>
      </c>
      <c r="J31" s="89">
        <v>47</v>
      </c>
      <c r="K31" s="89"/>
      <c r="L31" s="89">
        <v>5</v>
      </c>
      <c r="M31" s="91" t="e">
        <f>SUM(#REF!,#REF!,E31,H31,L31)</f>
        <v>#REF!</v>
      </c>
      <c r="N31" s="100" t="e">
        <f>M31*100/C31</f>
        <v>#REF!</v>
      </c>
    </row>
    <row r="32" spans="1:14" ht="30" customHeight="1">
      <c r="A32" s="89">
        <v>4</v>
      </c>
      <c r="B32" s="90" t="s">
        <v>212</v>
      </c>
      <c r="C32" s="112" t="e">
        <f>SUM(#REF!,#REF!,D32,G32,J32)</f>
        <v>#REF!</v>
      </c>
      <c r="D32" s="89">
        <v>291</v>
      </c>
      <c r="E32" s="89">
        <v>114</v>
      </c>
      <c r="F32" s="89"/>
      <c r="G32" s="117">
        <v>377</v>
      </c>
      <c r="H32" s="117">
        <v>121</v>
      </c>
      <c r="I32" s="118">
        <f>H32*100/G32</f>
        <v>32.095490716180372</v>
      </c>
      <c r="J32" s="89">
        <v>43</v>
      </c>
      <c r="K32" s="89"/>
      <c r="L32" s="89">
        <v>0</v>
      </c>
      <c r="M32" s="91" t="e">
        <f>SUM(#REF!,#REF!,E32,H32,L32)</f>
        <v>#REF!</v>
      </c>
      <c r="N32" s="100" t="e">
        <f>M32*100/C32</f>
        <v>#REF!</v>
      </c>
    </row>
    <row r="33" spans="1:14" ht="30" customHeight="1">
      <c r="A33" s="790" t="s">
        <v>4</v>
      </c>
      <c r="B33" s="791"/>
      <c r="C33" s="98" t="e">
        <f>SUM(C29:C32)</f>
        <v>#REF!</v>
      </c>
      <c r="D33" s="98">
        <f>SUM(D29:D32)</f>
        <v>2316</v>
      </c>
      <c r="E33" s="98">
        <f>SUM(E29:E32)</f>
        <v>744</v>
      </c>
      <c r="F33" s="98"/>
      <c r="G33" s="98">
        <f>SUM(G29:G32)</f>
        <v>2888</v>
      </c>
      <c r="H33" s="98">
        <f>SUM(H29:H32)</f>
        <v>858</v>
      </c>
      <c r="I33" s="114">
        <f>H33*100/G33</f>
        <v>29.709141274238227</v>
      </c>
      <c r="J33" s="98">
        <f>SUM(J29:J32)</f>
        <v>178</v>
      </c>
      <c r="K33" s="98"/>
      <c r="L33" s="98">
        <f>SUM(L29:L32)</f>
        <v>5</v>
      </c>
      <c r="M33" s="98" t="e">
        <f>SUM(M29:M32)</f>
        <v>#REF!</v>
      </c>
      <c r="N33" s="115" t="e">
        <f>M33*100/C33</f>
        <v>#REF!</v>
      </c>
    </row>
    <row r="34" spans="1:14" ht="18" customHeight="1"/>
    <row r="35" spans="1:14" ht="18" customHeight="1">
      <c r="D35" s="686"/>
      <c r="E35" s="686"/>
      <c r="F35" s="686"/>
      <c r="G35" s="686"/>
      <c r="H35" s="686"/>
      <c r="I35" s="686"/>
      <c r="J35" s="686"/>
      <c r="K35" s="686"/>
      <c r="L35" s="686"/>
      <c r="M35" s="686"/>
    </row>
    <row r="36" spans="1:14" ht="18" customHeight="1">
      <c r="D36" s="687"/>
      <c r="E36" s="687"/>
      <c r="F36" s="687"/>
      <c r="G36" s="687"/>
      <c r="H36" s="687"/>
      <c r="I36" s="687"/>
      <c r="J36" s="687"/>
      <c r="K36" s="687"/>
      <c r="L36" s="687"/>
      <c r="M36" s="687"/>
    </row>
    <row r="37" spans="1:14" ht="18" customHeight="1"/>
    <row r="38" spans="1:14" ht="18" customHeight="1"/>
    <row r="39" spans="1:14" ht="18" customHeight="1"/>
    <row r="40" spans="1:14" ht="18" customHeight="1"/>
    <row r="41" spans="1:14" ht="18" customHeight="1">
      <c r="D41" s="688"/>
      <c r="E41" s="688"/>
      <c r="F41" s="688"/>
      <c r="G41" s="688"/>
      <c r="H41" s="688"/>
      <c r="I41" s="688"/>
      <c r="J41" s="688"/>
      <c r="K41" s="688"/>
      <c r="L41" s="688"/>
      <c r="M41" s="688"/>
    </row>
    <row r="42" spans="1:14" ht="18" customHeight="1"/>
    <row r="43" spans="1:14" ht="30" customHeight="1">
      <c r="B43" s="97"/>
    </row>
    <row r="44" spans="1:14" ht="30" customHeight="1">
      <c r="B44" s="97"/>
    </row>
    <row r="45" spans="1:14" ht="30" customHeight="1">
      <c r="A45" s="691" t="s">
        <v>225</v>
      </c>
      <c r="B45" s="691"/>
      <c r="C45" s="691"/>
      <c r="D45" s="691"/>
      <c r="E45" s="691"/>
      <c r="F45" s="691"/>
      <c r="G45" s="691"/>
      <c r="H45" s="691"/>
      <c r="I45" s="691"/>
      <c r="J45" s="691"/>
      <c r="K45" s="691"/>
      <c r="L45" s="691"/>
      <c r="M45" s="691"/>
      <c r="N45" s="691"/>
    </row>
    <row r="46" spans="1:14" ht="20.100000000000001" customHeight="1">
      <c r="A46" s="691" t="s">
        <v>220</v>
      </c>
      <c r="B46" s="691"/>
      <c r="C46" s="691"/>
      <c r="D46" s="691"/>
      <c r="E46" s="691"/>
      <c r="F46" s="691"/>
      <c r="G46" s="691"/>
      <c r="H46" s="691"/>
      <c r="I46" s="691"/>
      <c r="J46" s="691"/>
      <c r="K46" s="691"/>
      <c r="L46" s="691"/>
      <c r="M46" s="691"/>
      <c r="N46" s="691"/>
    </row>
    <row r="47" spans="1:14" ht="15" customHeight="1"/>
    <row r="48" spans="1:14" ht="24.95" customHeight="1">
      <c r="A48" s="777" t="s">
        <v>213</v>
      </c>
      <c r="B48" s="778" t="s">
        <v>188</v>
      </c>
      <c r="C48" s="781" t="s">
        <v>223</v>
      </c>
      <c r="D48" s="783"/>
      <c r="E48" s="783"/>
      <c r="F48" s="783"/>
      <c r="G48" s="783"/>
      <c r="H48" s="783"/>
      <c r="I48" s="783"/>
      <c r="J48" s="783"/>
      <c r="K48" s="783"/>
      <c r="L48" s="783"/>
      <c r="M48" s="781" t="s">
        <v>224</v>
      </c>
      <c r="N48" s="784" t="s">
        <v>222</v>
      </c>
    </row>
    <row r="49" spans="1:14" ht="24.95" customHeight="1">
      <c r="A49" s="777"/>
      <c r="B49" s="779"/>
      <c r="C49" s="782"/>
      <c r="D49" s="783" t="s">
        <v>206</v>
      </c>
      <c r="E49" s="783"/>
      <c r="F49" s="125"/>
      <c r="G49" s="790" t="s">
        <v>207</v>
      </c>
      <c r="H49" s="792"/>
      <c r="I49" s="791"/>
      <c r="J49" s="783" t="s">
        <v>208</v>
      </c>
      <c r="K49" s="783"/>
      <c r="L49" s="783"/>
      <c r="M49" s="782"/>
      <c r="N49" s="785"/>
    </row>
    <row r="50" spans="1:14" ht="24.95" customHeight="1">
      <c r="A50" s="777"/>
      <c r="B50" s="780"/>
      <c r="C50" s="780"/>
      <c r="D50" s="95" t="s">
        <v>96</v>
      </c>
      <c r="E50" s="95" t="s">
        <v>221</v>
      </c>
      <c r="F50" s="127"/>
      <c r="G50" s="95" t="s">
        <v>96</v>
      </c>
      <c r="H50" s="95" t="s">
        <v>221</v>
      </c>
      <c r="I50" s="95" t="s">
        <v>222</v>
      </c>
      <c r="J50" s="95" t="s">
        <v>96</v>
      </c>
      <c r="K50" s="127"/>
      <c r="L50" s="95" t="s">
        <v>221</v>
      </c>
      <c r="M50" s="780"/>
      <c r="N50" s="786"/>
    </row>
    <row r="51" spans="1:14" ht="30" customHeight="1">
      <c r="A51" s="89">
        <v>1</v>
      </c>
      <c r="B51" s="90" t="s">
        <v>209</v>
      </c>
      <c r="C51" s="94" t="e">
        <f>SUM(#REF!,#REF!,D51,G51,J51)</f>
        <v>#REF!</v>
      </c>
      <c r="D51" s="89">
        <v>610</v>
      </c>
      <c r="E51" s="89">
        <v>177</v>
      </c>
      <c r="F51" s="89"/>
      <c r="G51" s="89">
        <v>666</v>
      </c>
      <c r="H51" s="89">
        <v>112</v>
      </c>
      <c r="I51" s="99">
        <f>H51*100/G51</f>
        <v>16.816816816816818</v>
      </c>
      <c r="J51" s="89">
        <v>69</v>
      </c>
      <c r="K51" s="89"/>
      <c r="L51" s="89">
        <v>0</v>
      </c>
      <c r="M51" s="91" t="e">
        <f>SUM(#REF!,#REF!,E51,H51,L51)</f>
        <v>#REF!</v>
      </c>
      <c r="N51" s="100" t="e">
        <f>M51*100/C51</f>
        <v>#REF!</v>
      </c>
    </row>
    <row r="52" spans="1:14" ht="30" customHeight="1">
      <c r="A52" s="89">
        <v>3</v>
      </c>
      <c r="B52" s="90" t="s">
        <v>210</v>
      </c>
      <c r="C52" s="94" t="e">
        <f>SUM(#REF!,#REF!,D52,G52,J52)</f>
        <v>#REF!</v>
      </c>
      <c r="D52" s="89">
        <v>634</v>
      </c>
      <c r="E52" s="89">
        <v>173</v>
      </c>
      <c r="F52" s="89"/>
      <c r="G52" s="89">
        <v>706</v>
      </c>
      <c r="H52" s="89">
        <v>97</v>
      </c>
      <c r="I52" s="99">
        <f>H52*100/G52</f>
        <v>13.739376770538243</v>
      </c>
      <c r="J52" s="89">
        <v>10</v>
      </c>
      <c r="K52" s="89"/>
      <c r="L52" s="89">
        <v>1</v>
      </c>
      <c r="M52" s="91" t="e">
        <f>SUM(#REF!,#REF!,E52,H52,L52)</f>
        <v>#REF!</v>
      </c>
      <c r="N52" s="100" t="e">
        <f>M52*100/C52</f>
        <v>#REF!</v>
      </c>
    </row>
    <row r="53" spans="1:14" ht="30" customHeight="1">
      <c r="A53" s="89">
        <v>4</v>
      </c>
      <c r="B53" s="90" t="s">
        <v>211</v>
      </c>
      <c r="C53" s="94" t="e">
        <f>SUM(#REF!,#REF!,D53,G53,J53)</f>
        <v>#REF!</v>
      </c>
      <c r="D53" s="89">
        <v>780</v>
      </c>
      <c r="E53" s="89">
        <v>176</v>
      </c>
      <c r="F53" s="89"/>
      <c r="G53" s="89">
        <v>1126</v>
      </c>
      <c r="H53" s="89">
        <v>183</v>
      </c>
      <c r="I53" s="99">
        <f>H53*100/G53</f>
        <v>16.25222024866785</v>
      </c>
      <c r="J53" s="89">
        <v>46</v>
      </c>
      <c r="K53" s="89"/>
      <c r="L53" s="89">
        <v>0</v>
      </c>
      <c r="M53" s="91" t="e">
        <f>SUM(#REF!,#REF!,E53,H53,L53)</f>
        <v>#REF!</v>
      </c>
      <c r="N53" s="100" t="e">
        <f>M53*100/C53</f>
        <v>#REF!</v>
      </c>
    </row>
    <row r="54" spans="1:14" ht="30" customHeight="1">
      <c r="A54" s="89">
        <v>6</v>
      </c>
      <c r="B54" s="90" t="s">
        <v>212</v>
      </c>
      <c r="C54" s="94" t="e">
        <f>SUM(#REF!,#REF!,D54,G54,J54)</f>
        <v>#REF!</v>
      </c>
      <c r="D54" s="89">
        <v>290</v>
      </c>
      <c r="E54" s="89">
        <v>98</v>
      </c>
      <c r="F54" s="89"/>
      <c r="G54" s="89">
        <v>370</v>
      </c>
      <c r="H54" s="89">
        <v>48</v>
      </c>
      <c r="I54" s="99">
        <f>H54*100/G54</f>
        <v>12.972972972972974</v>
      </c>
      <c r="J54" s="89">
        <v>45</v>
      </c>
      <c r="K54" s="89"/>
      <c r="L54" s="89">
        <v>1</v>
      </c>
      <c r="M54" s="91" t="e">
        <f>SUM(#REF!,#REF!,E54,H54,L54)</f>
        <v>#REF!</v>
      </c>
      <c r="N54" s="100" t="e">
        <f>M54*100/C54</f>
        <v>#REF!</v>
      </c>
    </row>
    <row r="55" spans="1:14" ht="30" customHeight="1">
      <c r="A55" s="790" t="s">
        <v>4</v>
      </c>
      <c r="B55" s="791"/>
      <c r="C55" s="98" t="e">
        <f>SUM(C51:C54)</f>
        <v>#REF!</v>
      </c>
      <c r="D55" s="98">
        <f t="shared" ref="D55:M55" si="0">SUM(D51:D54)</f>
        <v>2314</v>
      </c>
      <c r="E55" s="98">
        <f t="shared" si="0"/>
        <v>624</v>
      </c>
      <c r="F55" s="98"/>
      <c r="G55" s="98">
        <f t="shared" si="0"/>
        <v>2868</v>
      </c>
      <c r="H55" s="98">
        <f t="shared" si="0"/>
        <v>440</v>
      </c>
      <c r="I55" s="98">
        <f>H55*100/G55</f>
        <v>15.341701534170154</v>
      </c>
      <c r="J55" s="98">
        <f t="shared" si="0"/>
        <v>170</v>
      </c>
      <c r="K55" s="98"/>
      <c r="L55" s="98">
        <f t="shared" si="0"/>
        <v>2</v>
      </c>
      <c r="M55" s="98" t="e">
        <f t="shared" si="0"/>
        <v>#REF!</v>
      </c>
      <c r="N55" s="101" t="e">
        <f>M55*100/C55</f>
        <v>#REF!</v>
      </c>
    </row>
    <row r="56" spans="1:14" ht="9.9499999999999993" customHeight="1"/>
    <row r="57" spans="1:14" ht="18" customHeight="1">
      <c r="D57" s="686"/>
      <c r="E57" s="686"/>
      <c r="F57" s="686"/>
      <c r="G57" s="686"/>
      <c r="H57" s="686"/>
      <c r="I57" s="686"/>
      <c r="J57" s="686"/>
      <c r="K57" s="686"/>
      <c r="L57" s="686"/>
      <c r="M57" s="686"/>
    </row>
    <row r="58" spans="1:14" ht="18" customHeight="1">
      <c r="D58" s="687"/>
      <c r="E58" s="687"/>
      <c r="F58" s="687"/>
      <c r="G58" s="687"/>
      <c r="H58" s="687"/>
      <c r="I58" s="687"/>
      <c r="J58" s="687"/>
      <c r="K58" s="687"/>
      <c r="L58" s="687"/>
      <c r="M58" s="687"/>
    </row>
    <row r="59" spans="1:14" ht="15.95" customHeight="1"/>
    <row r="60" spans="1:14" ht="15.95" customHeight="1"/>
    <row r="61" spans="1:14" ht="15.95" customHeight="1"/>
    <row r="62" spans="1:14" ht="15.95" customHeight="1"/>
    <row r="63" spans="1:14" ht="18" customHeight="1">
      <c r="D63" s="688"/>
      <c r="E63" s="688"/>
      <c r="F63" s="688"/>
      <c r="G63" s="688"/>
      <c r="H63" s="688"/>
      <c r="I63" s="688"/>
      <c r="J63" s="688"/>
      <c r="K63" s="688"/>
      <c r="L63" s="688"/>
      <c r="M63" s="688"/>
    </row>
    <row r="64" spans="1:14" ht="15.95" customHeight="1"/>
    <row r="65" spans="2:2" ht="30" customHeight="1">
      <c r="B65" s="97" t="s">
        <v>226</v>
      </c>
    </row>
  </sheetData>
  <mergeCells count="45">
    <mergeCell ref="A11:B11"/>
    <mergeCell ref="D13:M13"/>
    <mergeCell ref="D14:M14"/>
    <mergeCell ref="D19:M19"/>
    <mergeCell ref="D5:F5"/>
    <mergeCell ref="A1:N1"/>
    <mergeCell ref="A2:N2"/>
    <mergeCell ref="A4:A6"/>
    <mergeCell ref="B4:B6"/>
    <mergeCell ref="C4:C6"/>
    <mergeCell ref="D4:L4"/>
    <mergeCell ref="M4:M6"/>
    <mergeCell ref="N4:N6"/>
    <mergeCell ref="G5:I5"/>
    <mergeCell ref="J5:L5"/>
    <mergeCell ref="D57:M57"/>
    <mergeCell ref="D58:M58"/>
    <mergeCell ref="D63:M63"/>
    <mergeCell ref="A48:A50"/>
    <mergeCell ref="M48:M50"/>
    <mergeCell ref="J49:L49"/>
    <mergeCell ref="G49:I49"/>
    <mergeCell ref="A33:B33"/>
    <mergeCell ref="D35:M35"/>
    <mergeCell ref="D36:M36"/>
    <mergeCell ref="D41:M41"/>
    <mergeCell ref="A55:B55"/>
    <mergeCell ref="N48:N50"/>
    <mergeCell ref="B48:B50"/>
    <mergeCell ref="A46:N46"/>
    <mergeCell ref="A45:N45"/>
    <mergeCell ref="C48:C50"/>
    <mergeCell ref="D48:L48"/>
    <mergeCell ref="D49:E49"/>
    <mergeCell ref="A23:N23"/>
    <mergeCell ref="A24:N24"/>
    <mergeCell ref="A26:A28"/>
    <mergeCell ref="B26:B28"/>
    <mergeCell ref="C26:C28"/>
    <mergeCell ref="D26:L26"/>
    <mergeCell ref="M26:M28"/>
    <mergeCell ref="N26:N28"/>
    <mergeCell ref="D27:E27"/>
    <mergeCell ref="G27:I27"/>
    <mergeCell ref="J27:L27"/>
  </mergeCells>
  <pageMargins left="0.75" right="0.25" top="0.5" bottom="0.5" header="0" footer="0.25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opLeftCell="A13" workbookViewId="0">
      <selection activeCell="O25" sqref="O25"/>
    </sheetView>
  </sheetViews>
  <sheetFormatPr defaultRowHeight="15"/>
  <cols>
    <col min="1" max="1" width="5" style="4" customWidth="1"/>
    <col min="2" max="2" width="32.5" style="4" bestFit="1" customWidth="1"/>
    <col min="3" max="3" width="5.375" style="128" bestFit="1" customWidth="1"/>
    <col min="4" max="4" width="7.625" style="4" customWidth="1"/>
    <col min="5" max="5" width="6.625" style="128" customWidth="1"/>
    <col min="6" max="6" width="6.625" style="131" customWidth="1"/>
    <col min="7" max="12" width="6.625" style="128" customWidth="1"/>
    <col min="13" max="13" width="8.75" style="128" bestFit="1" customWidth="1"/>
    <col min="14" max="16384" width="9" style="4"/>
  </cols>
  <sheetData>
    <row r="1" spans="1:13" ht="38.25">
      <c r="A1" s="150" t="s">
        <v>20</v>
      </c>
      <c r="B1" s="150" t="s">
        <v>276</v>
      </c>
      <c r="C1" s="150" t="s">
        <v>277</v>
      </c>
      <c r="D1" s="172" t="s">
        <v>278</v>
      </c>
      <c r="E1" s="793" t="s">
        <v>279</v>
      </c>
      <c r="F1" s="793"/>
      <c r="G1" s="129"/>
      <c r="H1" s="129"/>
      <c r="I1" s="129"/>
      <c r="J1" s="129"/>
      <c r="K1" s="129"/>
      <c r="L1" s="129"/>
      <c r="M1" s="129"/>
    </row>
    <row r="2" spans="1:13" ht="25.5">
      <c r="A2" s="173"/>
      <c r="B2" s="174"/>
      <c r="C2" s="175"/>
      <c r="D2" s="140" t="s">
        <v>280</v>
      </c>
      <c r="E2" s="140" t="s">
        <v>280</v>
      </c>
      <c r="F2" s="171" t="s">
        <v>222</v>
      </c>
      <c r="G2" s="701" t="s">
        <v>298</v>
      </c>
      <c r="H2" s="761"/>
      <c r="I2" s="761"/>
      <c r="J2" s="761"/>
      <c r="K2" s="761"/>
      <c r="L2" s="761"/>
      <c r="M2" s="702"/>
    </row>
    <row r="3" spans="1:13" s="10" customFormat="1" ht="18" customHeight="1">
      <c r="A3" s="134"/>
      <c r="B3" s="135"/>
      <c r="C3" s="136"/>
      <c r="D3" s="133"/>
      <c r="E3" s="133"/>
      <c r="F3" s="132"/>
      <c r="G3" s="163" t="s">
        <v>206</v>
      </c>
      <c r="H3" s="163" t="s">
        <v>207</v>
      </c>
      <c r="I3" s="163" t="s">
        <v>234</v>
      </c>
      <c r="J3" s="163" t="s">
        <v>287</v>
      </c>
      <c r="K3" s="163" t="s">
        <v>288</v>
      </c>
      <c r="L3" s="163" t="s">
        <v>235</v>
      </c>
      <c r="M3" s="163" t="s">
        <v>208</v>
      </c>
    </row>
    <row r="4" spans="1:13" s="10" customFormat="1" ht="15.95" customHeight="1">
      <c r="A4" s="137"/>
      <c r="B4" s="138" t="s">
        <v>292</v>
      </c>
      <c r="C4" s="139"/>
      <c r="D4" s="140">
        <f>SUM(D5:D10)</f>
        <v>0</v>
      </c>
      <c r="E4" s="140">
        <f>SUM(E5:E10)</f>
        <v>0</v>
      </c>
      <c r="F4" s="141"/>
      <c r="G4" s="142">
        <f>SUM(G5:G10)</f>
        <v>0</v>
      </c>
      <c r="H4" s="142">
        <f t="shared" ref="H4:M4" si="0">SUM(H5:H10)</f>
        <v>0</v>
      </c>
      <c r="I4" s="142">
        <f t="shared" si="0"/>
        <v>0</v>
      </c>
      <c r="J4" s="142">
        <f t="shared" si="0"/>
        <v>0</v>
      </c>
      <c r="K4" s="142">
        <f t="shared" si="0"/>
        <v>0</v>
      </c>
      <c r="L4" s="142">
        <f t="shared" si="0"/>
        <v>0</v>
      </c>
      <c r="M4" s="142">
        <f t="shared" si="0"/>
        <v>0</v>
      </c>
    </row>
    <row r="5" spans="1:13" s="10" customFormat="1" ht="15.95" customHeight="1">
      <c r="A5" s="143">
        <v>25</v>
      </c>
      <c r="B5" s="144" t="s">
        <v>247</v>
      </c>
      <c r="C5" s="102" t="s">
        <v>98</v>
      </c>
      <c r="D5" s="145"/>
      <c r="E5" s="143">
        <f t="shared" ref="E5:E10" si="1">SUM(G5:M5)</f>
        <v>0</v>
      </c>
      <c r="F5" s="146"/>
      <c r="G5" s="102"/>
      <c r="H5" s="102"/>
      <c r="I5" s="102"/>
      <c r="J5" s="102"/>
      <c r="K5" s="102"/>
      <c r="L5" s="102"/>
      <c r="M5" s="102"/>
    </row>
    <row r="6" spans="1:13" s="10" customFormat="1" ht="15.95" customHeight="1">
      <c r="A6" s="143">
        <v>24</v>
      </c>
      <c r="B6" s="144" t="s">
        <v>250</v>
      </c>
      <c r="C6" s="102" t="s">
        <v>98</v>
      </c>
      <c r="D6" s="145"/>
      <c r="E6" s="143">
        <f t="shared" si="1"/>
        <v>0</v>
      </c>
      <c r="F6" s="146"/>
      <c r="G6" s="102"/>
      <c r="H6" s="102"/>
      <c r="I6" s="102"/>
      <c r="J6" s="102"/>
      <c r="K6" s="102"/>
      <c r="L6" s="102"/>
      <c r="M6" s="102"/>
    </row>
    <row r="7" spans="1:13" s="10" customFormat="1" ht="15.95" customHeight="1">
      <c r="A7" s="143">
        <v>20</v>
      </c>
      <c r="B7" s="144" t="s">
        <v>248</v>
      </c>
      <c r="C7" s="102" t="s">
        <v>98</v>
      </c>
      <c r="D7" s="145"/>
      <c r="E7" s="143">
        <f t="shared" si="1"/>
        <v>0</v>
      </c>
      <c r="F7" s="146"/>
      <c r="G7" s="102"/>
      <c r="H7" s="102"/>
      <c r="I7" s="102"/>
      <c r="J7" s="102"/>
      <c r="K7" s="102"/>
      <c r="L7" s="102"/>
      <c r="M7" s="102"/>
    </row>
    <row r="8" spans="1:13" s="10" customFormat="1" ht="15.95" customHeight="1">
      <c r="A8" s="143">
        <v>21</v>
      </c>
      <c r="B8" s="144" t="s">
        <v>246</v>
      </c>
      <c r="C8" s="102" t="s">
        <v>98</v>
      </c>
      <c r="D8" s="145"/>
      <c r="E8" s="143">
        <f t="shared" si="1"/>
        <v>0</v>
      </c>
      <c r="F8" s="146"/>
      <c r="G8" s="102"/>
      <c r="H8" s="102"/>
      <c r="I8" s="102"/>
      <c r="J8" s="102"/>
      <c r="K8" s="102"/>
      <c r="L8" s="102"/>
      <c r="M8" s="102"/>
    </row>
    <row r="9" spans="1:13" s="10" customFormat="1" ht="15.95" customHeight="1">
      <c r="A9" s="143">
        <v>22</v>
      </c>
      <c r="B9" s="144" t="s">
        <v>249</v>
      </c>
      <c r="C9" s="102" t="s">
        <v>98</v>
      </c>
      <c r="D9" s="145"/>
      <c r="E9" s="143">
        <f t="shared" si="1"/>
        <v>0</v>
      </c>
      <c r="F9" s="146"/>
      <c r="G9" s="102"/>
      <c r="H9" s="102"/>
      <c r="I9" s="102"/>
      <c r="J9" s="102"/>
      <c r="K9" s="102"/>
      <c r="L9" s="102"/>
      <c r="M9" s="102"/>
    </row>
    <row r="10" spans="1:13" s="10" customFormat="1" ht="15.95" customHeight="1">
      <c r="A10" s="143">
        <v>23</v>
      </c>
      <c r="B10" s="144" t="s">
        <v>282</v>
      </c>
      <c r="C10" s="102" t="s">
        <v>98</v>
      </c>
      <c r="D10" s="145"/>
      <c r="E10" s="143">
        <f t="shared" si="1"/>
        <v>0</v>
      </c>
      <c r="F10" s="146"/>
      <c r="G10" s="102"/>
      <c r="H10" s="102"/>
      <c r="I10" s="102"/>
      <c r="J10" s="102"/>
      <c r="K10" s="102"/>
      <c r="L10" s="102"/>
      <c r="M10" s="102"/>
    </row>
    <row r="11" spans="1:13" s="10" customFormat="1" ht="15.95" customHeight="1">
      <c r="A11" s="143"/>
      <c r="B11" s="147" t="s">
        <v>291</v>
      </c>
      <c r="C11" s="148"/>
      <c r="D11" s="149">
        <f>SUM(D12:D15)</f>
        <v>0</v>
      </c>
      <c r="E11" s="150">
        <f>SUM(E12:E15)</f>
        <v>0</v>
      </c>
      <c r="F11" s="146"/>
      <c r="G11" s="130">
        <f>SUM(G12:G15)</f>
        <v>0</v>
      </c>
      <c r="H11" s="130">
        <f t="shared" ref="H11:M11" si="2">SUM(H12:H15)</f>
        <v>0</v>
      </c>
      <c r="I11" s="130">
        <f t="shared" si="2"/>
        <v>0</v>
      </c>
      <c r="J11" s="130">
        <f t="shared" si="2"/>
        <v>0</v>
      </c>
      <c r="K11" s="130">
        <f t="shared" si="2"/>
        <v>0</v>
      </c>
      <c r="L11" s="130">
        <f t="shared" si="2"/>
        <v>0</v>
      </c>
      <c r="M11" s="130">
        <f t="shared" si="2"/>
        <v>0</v>
      </c>
    </row>
    <row r="12" spans="1:13" s="10" customFormat="1" ht="15.95" customHeight="1">
      <c r="A12" s="143">
        <v>11</v>
      </c>
      <c r="B12" s="144" t="s">
        <v>251</v>
      </c>
      <c r="C12" s="102" t="s">
        <v>98</v>
      </c>
      <c r="D12" s="151"/>
      <c r="E12" s="143">
        <f>SUM(G12:M12)</f>
        <v>0</v>
      </c>
      <c r="F12" s="146"/>
      <c r="G12" s="102"/>
      <c r="H12" s="102"/>
      <c r="I12" s="102"/>
      <c r="J12" s="102"/>
      <c r="K12" s="102"/>
      <c r="L12" s="102"/>
      <c r="M12" s="102"/>
    </row>
    <row r="13" spans="1:13" s="10" customFormat="1" ht="15.95" customHeight="1">
      <c r="A13" s="143">
        <v>12</v>
      </c>
      <c r="B13" s="144" t="s">
        <v>252</v>
      </c>
      <c r="C13" s="102" t="s">
        <v>98</v>
      </c>
      <c r="D13" s="151"/>
      <c r="E13" s="143">
        <f>SUM(G13:M13)</f>
        <v>0</v>
      </c>
      <c r="F13" s="146"/>
      <c r="G13" s="102"/>
      <c r="H13" s="102"/>
      <c r="I13" s="102"/>
      <c r="J13" s="102"/>
      <c r="K13" s="102"/>
      <c r="L13" s="102"/>
      <c r="M13" s="102"/>
    </row>
    <row r="14" spans="1:13" s="10" customFormat="1" ht="15.95" customHeight="1">
      <c r="A14" s="143">
        <v>13</v>
      </c>
      <c r="B14" s="144" t="s">
        <v>253</v>
      </c>
      <c r="C14" s="102" t="s">
        <v>98</v>
      </c>
      <c r="D14" s="151"/>
      <c r="E14" s="143">
        <f>SUM(G14:M14)</f>
        <v>0</v>
      </c>
      <c r="F14" s="146"/>
      <c r="G14" s="102"/>
      <c r="H14" s="102"/>
      <c r="I14" s="102"/>
      <c r="J14" s="102"/>
      <c r="K14" s="102"/>
      <c r="L14" s="102"/>
      <c r="M14" s="102"/>
    </row>
    <row r="15" spans="1:13" s="10" customFormat="1" ht="15.95" customHeight="1">
      <c r="A15" s="143">
        <v>14</v>
      </c>
      <c r="B15" s="144" t="s">
        <v>281</v>
      </c>
      <c r="C15" s="102" t="s">
        <v>98</v>
      </c>
      <c r="D15" s="151"/>
      <c r="E15" s="143">
        <f>SUM(G15:M15)</f>
        <v>0</v>
      </c>
      <c r="F15" s="146"/>
      <c r="G15" s="102"/>
      <c r="H15" s="102"/>
      <c r="I15" s="102"/>
      <c r="J15" s="102"/>
      <c r="K15" s="102"/>
      <c r="L15" s="102"/>
      <c r="M15" s="102"/>
    </row>
    <row r="16" spans="1:13" s="10" customFormat="1" ht="15.95" customHeight="1">
      <c r="A16" s="143"/>
      <c r="B16" s="147" t="s">
        <v>293</v>
      </c>
      <c r="C16" s="148"/>
      <c r="D16" s="152">
        <f>D17</f>
        <v>0</v>
      </c>
      <c r="E16" s="150">
        <f>E17</f>
        <v>0</v>
      </c>
      <c r="F16" s="146"/>
      <c r="G16" s="130">
        <f>G17</f>
        <v>0</v>
      </c>
      <c r="H16" s="130">
        <f t="shared" ref="H16:M16" si="3">H17</f>
        <v>0</v>
      </c>
      <c r="I16" s="130">
        <f t="shared" si="3"/>
        <v>0</v>
      </c>
      <c r="J16" s="130">
        <f t="shared" si="3"/>
        <v>0</v>
      </c>
      <c r="K16" s="130">
        <f t="shared" si="3"/>
        <v>0</v>
      </c>
      <c r="L16" s="130">
        <f t="shared" si="3"/>
        <v>0</v>
      </c>
      <c r="M16" s="130">
        <f t="shared" si="3"/>
        <v>0</v>
      </c>
    </row>
    <row r="17" spans="1:13" s="10" customFormat="1" ht="15.95" customHeight="1">
      <c r="A17" s="143">
        <v>15</v>
      </c>
      <c r="B17" s="144" t="s">
        <v>254</v>
      </c>
      <c r="C17" s="102" t="s">
        <v>98</v>
      </c>
      <c r="D17" s="151"/>
      <c r="E17" s="143">
        <f>SUM(G17:M17)</f>
        <v>0</v>
      </c>
      <c r="F17" s="146"/>
      <c r="G17" s="102"/>
      <c r="H17" s="102"/>
      <c r="I17" s="102"/>
      <c r="J17" s="102"/>
      <c r="K17" s="102"/>
      <c r="L17" s="102"/>
      <c r="M17" s="102"/>
    </row>
    <row r="18" spans="1:13" s="10" customFormat="1" ht="15.95" customHeight="1">
      <c r="A18" s="143"/>
      <c r="B18" s="147" t="s">
        <v>244</v>
      </c>
      <c r="C18" s="148"/>
      <c r="D18" s="152">
        <f>SUM(D19:D26)</f>
        <v>0</v>
      </c>
      <c r="E18" s="150">
        <f>SUM(E19:E26)</f>
        <v>0</v>
      </c>
      <c r="F18" s="146"/>
      <c r="G18" s="130">
        <f>SUM(G19:G26)</f>
        <v>0</v>
      </c>
      <c r="H18" s="130">
        <f t="shared" ref="H18:M18" si="4">SUM(H19:H26)</f>
        <v>0</v>
      </c>
      <c r="I18" s="130">
        <f t="shared" si="4"/>
        <v>0</v>
      </c>
      <c r="J18" s="130">
        <f t="shared" si="4"/>
        <v>0</v>
      </c>
      <c r="K18" s="130">
        <f t="shared" si="4"/>
        <v>0</v>
      </c>
      <c r="L18" s="130">
        <f t="shared" si="4"/>
        <v>0</v>
      </c>
      <c r="M18" s="130">
        <f t="shared" si="4"/>
        <v>0</v>
      </c>
    </row>
    <row r="19" spans="1:13" s="10" customFormat="1" ht="15.95" customHeight="1">
      <c r="A19" s="143">
        <v>6</v>
      </c>
      <c r="B19" s="144" t="s">
        <v>263</v>
      </c>
      <c r="C19" s="102" t="s">
        <v>98</v>
      </c>
      <c r="D19" s="151"/>
      <c r="E19" s="143">
        <f>SUM(G19:M19)</f>
        <v>0</v>
      </c>
      <c r="F19" s="146"/>
      <c r="G19" s="102"/>
      <c r="H19" s="102"/>
      <c r="I19" s="102"/>
      <c r="J19" s="102"/>
      <c r="K19" s="102"/>
      <c r="L19" s="102"/>
      <c r="M19" s="102"/>
    </row>
    <row r="20" spans="1:13" s="10" customFormat="1" ht="15.95" customHeight="1">
      <c r="A20" s="143">
        <v>1</v>
      </c>
      <c r="B20" s="153" t="s">
        <v>264</v>
      </c>
      <c r="C20" s="148" t="s">
        <v>98</v>
      </c>
      <c r="D20" s="151"/>
      <c r="E20" s="143">
        <f t="shared" ref="E20:E26" si="5">SUM(G20:M20)</f>
        <v>0</v>
      </c>
      <c r="F20" s="146"/>
      <c r="G20" s="102"/>
      <c r="H20" s="102"/>
      <c r="I20" s="102"/>
      <c r="J20" s="102"/>
      <c r="K20" s="102"/>
      <c r="L20" s="102"/>
      <c r="M20" s="102"/>
    </row>
    <row r="21" spans="1:13" s="10" customFormat="1" ht="15.95" customHeight="1">
      <c r="A21" s="143">
        <v>30</v>
      </c>
      <c r="B21" s="144" t="s">
        <v>273</v>
      </c>
      <c r="C21" s="102" t="s">
        <v>98</v>
      </c>
      <c r="D21" s="154"/>
      <c r="E21" s="143">
        <f t="shared" si="5"/>
        <v>0</v>
      </c>
      <c r="F21" s="146"/>
      <c r="G21" s="102"/>
      <c r="H21" s="102"/>
      <c r="I21" s="102"/>
      <c r="J21" s="102"/>
      <c r="K21" s="102"/>
      <c r="L21" s="102"/>
      <c r="M21" s="102"/>
    </row>
    <row r="22" spans="1:13" s="10" customFormat="1" ht="15.95" customHeight="1">
      <c r="A22" s="143">
        <v>31</v>
      </c>
      <c r="B22" s="144" t="s">
        <v>268</v>
      </c>
      <c r="C22" s="102" t="s">
        <v>98</v>
      </c>
      <c r="D22" s="154"/>
      <c r="E22" s="143">
        <f t="shared" si="5"/>
        <v>0</v>
      </c>
      <c r="F22" s="146"/>
      <c r="G22" s="102"/>
      <c r="H22" s="102"/>
      <c r="I22" s="102"/>
      <c r="J22" s="102"/>
      <c r="K22" s="102"/>
      <c r="L22" s="102"/>
      <c r="M22" s="102"/>
    </row>
    <row r="23" spans="1:13" s="10" customFormat="1" ht="15.95" customHeight="1">
      <c r="A23" s="143">
        <v>5</v>
      </c>
      <c r="B23" s="144" t="s">
        <v>265</v>
      </c>
      <c r="C23" s="102" t="s">
        <v>98</v>
      </c>
      <c r="D23" s="151"/>
      <c r="E23" s="143">
        <f t="shared" si="5"/>
        <v>0</v>
      </c>
      <c r="F23" s="146"/>
      <c r="G23" s="102"/>
      <c r="H23" s="102"/>
      <c r="I23" s="102"/>
      <c r="J23" s="102"/>
      <c r="K23" s="102"/>
      <c r="L23" s="102"/>
      <c r="M23" s="102"/>
    </row>
    <row r="24" spans="1:13" s="10" customFormat="1" ht="15.95" customHeight="1">
      <c r="A24" s="143">
        <v>3</v>
      </c>
      <c r="B24" s="144" t="s">
        <v>269</v>
      </c>
      <c r="C24" s="102" t="s">
        <v>98</v>
      </c>
      <c r="D24" s="151"/>
      <c r="E24" s="143">
        <f t="shared" si="5"/>
        <v>0</v>
      </c>
      <c r="F24" s="146"/>
      <c r="G24" s="102"/>
      <c r="H24" s="102"/>
      <c r="I24" s="102"/>
      <c r="J24" s="102"/>
      <c r="K24" s="102"/>
      <c r="L24" s="102"/>
      <c r="M24" s="102"/>
    </row>
    <row r="25" spans="1:13" s="10" customFormat="1" ht="15.95" customHeight="1">
      <c r="A25" s="143">
        <v>2</v>
      </c>
      <c r="B25" s="144" t="s">
        <v>266</v>
      </c>
      <c r="C25" s="102" t="s">
        <v>98</v>
      </c>
      <c r="D25" s="151"/>
      <c r="E25" s="143">
        <f t="shared" si="5"/>
        <v>0</v>
      </c>
      <c r="F25" s="146"/>
      <c r="G25" s="102"/>
      <c r="H25" s="102"/>
      <c r="I25" s="102"/>
      <c r="J25" s="102"/>
      <c r="K25" s="102"/>
      <c r="L25" s="102"/>
      <c r="M25" s="102"/>
    </row>
    <row r="26" spans="1:13" s="10" customFormat="1" ht="15.95" customHeight="1">
      <c r="A26" s="143">
        <v>4</v>
      </c>
      <c r="B26" s="144" t="s">
        <v>267</v>
      </c>
      <c r="C26" s="102" t="s">
        <v>98</v>
      </c>
      <c r="D26" s="151"/>
      <c r="E26" s="143">
        <f t="shared" si="5"/>
        <v>0</v>
      </c>
      <c r="F26" s="146"/>
      <c r="G26" s="102"/>
      <c r="H26" s="102"/>
      <c r="I26" s="102"/>
      <c r="J26" s="102"/>
      <c r="K26" s="102"/>
      <c r="L26" s="102"/>
      <c r="M26" s="102"/>
    </row>
    <row r="27" spans="1:13" s="10" customFormat="1" ht="15.95" customHeight="1">
      <c r="A27" s="143"/>
      <c r="B27" s="155" t="s">
        <v>198</v>
      </c>
      <c r="C27" s="102"/>
      <c r="D27" s="152">
        <f>SUM(D28:D30)</f>
        <v>0</v>
      </c>
      <c r="E27" s="150">
        <f>SUM(E28:E30)</f>
        <v>0</v>
      </c>
      <c r="F27" s="146"/>
      <c r="G27" s="130">
        <f>SUM(G28:G30)</f>
        <v>0</v>
      </c>
      <c r="H27" s="130">
        <f t="shared" ref="H27:M27" si="6">SUM(H28:H30)</f>
        <v>0</v>
      </c>
      <c r="I27" s="130">
        <f t="shared" si="6"/>
        <v>0</v>
      </c>
      <c r="J27" s="130">
        <f t="shared" si="6"/>
        <v>0</v>
      </c>
      <c r="K27" s="130">
        <f t="shared" si="6"/>
        <v>0</v>
      </c>
      <c r="L27" s="130">
        <f t="shared" si="6"/>
        <v>0</v>
      </c>
      <c r="M27" s="130">
        <f t="shared" si="6"/>
        <v>0</v>
      </c>
    </row>
    <row r="28" spans="1:13" s="10" customFormat="1" ht="15.95" customHeight="1">
      <c r="A28" s="143">
        <v>8</v>
      </c>
      <c r="B28" s="144" t="s">
        <v>275</v>
      </c>
      <c r="C28" s="102" t="s">
        <v>98</v>
      </c>
      <c r="D28" s="151"/>
      <c r="E28" s="143">
        <f>SUM(G28:M28)</f>
        <v>0</v>
      </c>
      <c r="F28" s="146"/>
      <c r="G28" s="102"/>
      <c r="H28" s="102"/>
      <c r="I28" s="102"/>
      <c r="J28" s="102"/>
      <c r="K28" s="102"/>
      <c r="L28" s="102"/>
      <c r="M28" s="102"/>
    </row>
    <row r="29" spans="1:13" s="10" customFormat="1" ht="15.95" customHeight="1">
      <c r="A29" s="143">
        <v>9</v>
      </c>
      <c r="B29" s="144" t="s">
        <v>271</v>
      </c>
      <c r="C29" s="102" t="s">
        <v>98</v>
      </c>
      <c r="D29" s="145"/>
      <c r="E29" s="143">
        <f>SUM(G29:M29)</f>
        <v>0</v>
      </c>
      <c r="F29" s="146"/>
      <c r="G29" s="102"/>
      <c r="H29" s="102"/>
      <c r="I29" s="102"/>
      <c r="J29" s="102"/>
      <c r="K29" s="102"/>
      <c r="L29" s="102"/>
      <c r="M29" s="102"/>
    </row>
    <row r="30" spans="1:13" s="10" customFormat="1" ht="15.95" customHeight="1">
      <c r="A30" s="143">
        <v>10</v>
      </c>
      <c r="B30" s="144" t="s">
        <v>272</v>
      </c>
      <c r="C30" s="102" t="s">
        <v>98</v>
      </c>
      <c r="D30" s="145"/>
      <c r="E30" s="143">
        <f>SUM(G30:M30)</f>
        <v>0</v>
      </c>
      <c r="F30" s="146"/>
      <c r="G30" s="102"/>
      <c r="H30" s="102"/>
      <c r="I30" s="102"/>
      <c r="J30" s="102"/>
      <c r="K30" s="102"/>
      <c r="L30" s="102"/>
      <c r="M30" s="102"/>
    </row>
    <row r="31" spans="1:13" s="10" customFormat="1" ht="15.95" customHeight="1">
      <c r="A31" s="143"/>
      <c r="B31" s="155" t="s">
        <v>199</v>
      </c>
      <c r="C31" s="102"/>
      <c r="D31" s="149">
        <f>D32</f>
        <v>0</v>
      </c>
      <c r="E31" s="150">
        <f>E32</f>
        <v>0</v>
      </c>
      <c r="F31" s="146"/>
      <c r="G31" s="130">
        <f>G32</f>
        <v>0</v>
      </c>
      <c r="H31" s="130">
        <f t="shared" ref="H31:M31" si="7">H32</f>
        <v>0</v>
      </c>
      <c r="I31" s="130">
        <f t="shared" si="7"/>
        <v>0</v>
      </c>
      <c r="J31" s="130">
        <f t="shared" si="7"/>
        <v>0</v>
      </c>
      <c r="K31" s="130">
        <f t="shared" si="7"/>
        <v>0</v>
      </c>
      <c r="L31" s="130">
        <f t="shared" si="7"/>
        <v>0</v>
      </c>
      <c r="M31" s="130">
        <f t="shared" si="7"/>
        <v>0</v>
      </c>
    </row>
    <row r="32" spans="1:13" s="10" customFormat="1" ht="15.95" customHeight="1">
      <c r="A32" s="143">
        <v>29</v>
      </c>
      <c r="B32" s="144" t="s">
        <v>270</v>
      </c>
      <c r="C32" s="102" t="s">
        <v>98</v>
      </c>
      <c r="D32" s="154"/>
      <c r="E32" s="143">
        <f>SUM(G32:M32)</f>
        <v>0</v>
      </c>
      <c r="F32" s="146"/>
      <c r="G32" s="102"/>
      <c r="H32" s="102"/>
      <c r="I32" s="102"/>
      <c r="J32" s="102"/>
      <c r="K32" s="102"/>
      <c r="L32" s="102"/>
      <c r="M32" s="102"/>
    </row>
    <row r="33" spans="1:13" s="10" customFormat="1" ht="15.95" customHeight="1">
      <c r="A33" s="143"/>
      <c r="B33" s="155" t="s">
        <v>294</v>
      </c>
      <c r="C33" s="102"/>
      <c r="D33" s="156">
        <f>SUM(D34:D37)</f>
        <v>0</v>
      </c>
      <c r="E33" s="150">
        <f>SUM(E34:E37)</f>
        <v>0</v>
      </c>
      <c r="F33" s="146"/>
      <c r="G33" s="130">
        <f>SUM(G34:G37)</f>
        <v>0</v>
      </c>
      <c r="H33" s="130">
        <f t="shared" ref="H33:M33" si="8">SUM(H34:H37)</f>
        <v>0</v>
      </c>
      <c r="I33" s="130">
        <f t="shared" si="8"/>
        <v>0</v>
      </c>
      <c r="J33" s="130">
        <f t="shared" si="8"/>
        <v>0</v>
      </c>
      <c r="K33" s="130">
        <f t="shared" si="8"/>
        <v>0</v>
      </c>
      <c r="L33" s="130">
        <f t="shared" si="8"/>
        <v>0</v>
      </c>
      <c r="M33" s="130">
        <f t="shared" si="8"/>
        <v>0</v>
      </c>
    </row>
    <row r="34" spans="1:13" s="10" customFormat="1" ht="15.95" customHeight="1">
      <c r="A34" s="143">
        <v>17</v>
      </c>
      <c r="B34" s="144" t="s">
        <v>255</v>
      </c>
      <c r="C34" s="102" t="s">
        <v>98</v>
      </c>
      <c r="D34" s="151"/>
      <c r="E34" s="143">
        <f>SUM(G34:M34)</f>
        <v>0</v>
      </c>
      <c r="F34" s="146"/>
      <c r="G34" s="102"/>
      <c r="H34" s="102"/>
      <c r="I34" s="102"/>
      <c r="J34" s="102"/>
      <c r="K34" s="102"/>
      <c r="L34" s="102"/>
      <c r="M34" s="102"/>
    </row>
    <row r="35" spans="1:13" s="10" customFormat="1" ht="15.95" customHeight="1">
      <c r="A35" s="143">
        <v>18</v>
      </c>
      <c r="B35" s="144" t="s">
        <v>256</v>
      </c>
      <c r="C35" s="102" t="s">
        <v>98</v>
      </c>
      <c r="D35" s="151"/>
      <c r="E35" s="143">
        <f>SUM(G35:M35)</f>
        <v>0</v>
      </c>
      <c r="F35" s="146"/>
      <c r="G35" s="102"/>
      <c r="H35" s="102"/>
      <c r="I35" s="102"/>
      <c r="J35" s="102"/>
      <c r="K35" s="102"/>
      <c r="L35" s="102"/>
      <c r="M35" s="102"/>
    </row>
    <row r="36" spans="1:13" s="10" customFormat="1" ht="15.95" customHeight="1">
      <c r="A36" s="143">
        <v>19</v>
      </c>
      <c r="B36" s="144" t="s">
        <v>257</v>
      </c>
      <c r="C36" s="102" t="s">
        <v>98</v>
      </c>
      <c r="D36" s="145"/>
      <c r="E36" s="143">
        <f>SUM(G36:M36)</f>
        <v>0</v>
      </c>
      <c r="F36" s="146"/>
      <c r="G36" s="102"/>
      <c r="H36" s="102"/>
      <c r="I36" s="102"/>
      <c r="J36" s="102"/>
      <c r="K36" s="102"/>
      <c r="L36" s="102"/>
      <c r="M36" s="102"/>
    </row>
    <row r="37" spans="1:13" s="10" customFormat="1" ht="15.95" customHeight="1">
      <c r="A37" s="143">
        <v>16</v>
      </c>
      <c r="B37" s="144" t="s">
        <v>258</v>
      </c>
      <c r="C37" s="102" t="s">
        <v>98</v>
      </c>
      <c r="D37" s="151"/>
      <c r="E37" s="143">
        <f>SUM(G37:M37)</f>
        <v>0</v>
      </c>
      <c r="F37" s="146"/>
      <c r="G37" s="102"/>
      <c r="H37" s="102"/>
      <c r="I37" s="102"/>
      <c r="J37" s="102"/>
      <c r="K37" s="102"/>
      <c r="L37" s="102"/>
      <c r="M37" s="102"/>
    </row>
    <row r="38" spans="1:13" s="10" customFormat="1" ht="15.95" customHeight="1">
      <c r="A38" s="143"/>
      <c r="B38" s="155" t="s">
        <v>295</v>
      </c>
      <c r="C38" s="102"/>
      <c r="D38" s="152">
        <f>SUM(D39:D41)</f>
        <v>0</v>
      </c>
      <c r="E38" s="150">
        <f>SUM(E39:E41)</f>
        <v>0</v>
      </c>
      <c r="F38" s="146"/>
      <c r="G38" s="130">
        <f>SUM(G39:G41)</f>
        <v>0</v>
      </c>
      <c r="H38" s="130">
        <f t="shared" ref="H38:M38" si="9">SUM(H39:H41)</f>
        <v>0</v>
      </c>
      <c r="I38" s="130">
        <f t="shared" si="9"/>
        <v>0</v>
      </c>
      <c r="J38" s="130">
        <f t="shared" si="9"/>
        <v>0</v>
      </c>
      <c r="K38" s="130">
        <f t="shared" si="9"/>
        <v>0</v>
      </c>
      <c r="L38" s="130">
        <f t="shared" si="9"/>
        <v>0</v>
      </c>
      <c r="M38" s="130">
        <f t="shared" si="9"/>
        <v>0</v>
      </c>
    </row>
    <row r="39" spans="1:13" s="10" customFormat="1" ht="15.95" customHeight="1">
      <c r="A39" s="143">
        <v>26</v>
      </c>
      <c r="B39" s="144" t="s">
        <v>260</v>
      </c>
      <c r="C39" s="102" t="s">
        <v>98</v>
      </c>
      <c r="D39" s="145"/>
      <c r="E39" s="143">
        <f>SUM(G39:M39)</f>
        <v>0</v>
      </c>
      <c r="F39" s="146"/>
      <c r="G39" s="102"/>
      <c r="H39" s="102"/>
      <c r="I39" s="102"/>
      <c r="J39" s="102"/>
      <c r="K39" s="102"/>
      <c r="L39" s="102"/>
      <c r="M39" s="102"/>
    </row>
    <row r="40" spans="1:13" s="10" customFormat="1" ht="15.95" customHeight="1">
      <c r="A40" s="143">
        <v>27</v>
      </c>
      <c r="B40" s="144" t="s">
        <v>284</v>
      </c>
      <c r="C40" s="102" t="s">
        <v>98</v>
      </c>
      <c r="D40" s="154"/>
      <c r="E40" s="143">
        <f>SUM(G40:M40)</f>
        <v>0</v>
      </c>
      <c r="F40" s="146"/>
      <c r="G40" s="102"/>
      <c r="H40" s="102"/>
      <c r="I40" s="102"/>
      <c r="J40" s="102"/>
      <c r="K40" s="102"/>
      <c r="L40" s="102"/>
      <c r="M40" s="102"/>
    </row>
    <row r="41" spans="1:13" s="10" customFormat="1" ht="15.95" customHeight="1">
      <c r="A41" s="143">
        <v>28</v>
      </c>
      <c r="B41" s="144" t="s">
        <v>283</v>
      </c>
      <c r="C41" s="102" t="s">
        <v>98</v>
      </c>
      <c r="D41" s="154"/>
      <c r="E41" s="143">
        <f>SUM(G41:M41)</f>
        <v>0</v>
      </c>
      <c r="F41" s="146"/>
      <c r="G41" s="102"/>
      <c r="H41" s="102"/>
      <c r="I41" s="102"/>
      <c r="J41" s="102"/>
      <c r="K41" s="102"/>
      <c r="L41" s="102"/>
      <c r="M41" s="102"/>
    </row>
    <row r="42" spans="1:13" s="10" customFormat="1" ht="15.95" customHeight="1">
      <c r="A42" s="143"/>
      <c r="B42" s="155" t="s">
        <v>262</v>
      </c>
      <c r="C42" s="102"/>
      <c r="D42" s="156">
        <f>D43</f>
        <v>0</v>
      </c>
      <c r="E42" s="150">
        <f>E43</f>
        <v>0</v>
      </c>
      <c r="F42" s="146"/>
      <c r="G42" s="130">
        <f>G43</f>
        <v>0</v>
      </c>
      <c r="H42" s="130">
        <f t="shared" ref="H42:M42" si="10">H43</f>
        <v>0</v>
      </c>
      <c r="I42" s="130">
        <f t="shared" si="10"/>
        <v>0</v>
      </c>
      <c r="J42" s="130">
        <f t="shared" si="10"/>
        <v>0</v>
      </c>
      <c r="K42" s="130">
        <f t="shared" si="10"/>
        <v>0</v>
      </c>
      <c r="L42" s="130">
        <f t="shared" si="10"/>
        <v>0</v>
      </c>
      <c r="M42" s="130">
        <f t="shared" si="10"/>
        <v>0</v>
      </c>
    </row>
    <row r="43" spans="1:13" s="10" customFormat="1" ht="15.95" customHeight="1">
      <c r="A43" s="143">
        <v>7</v>
      </c>
      <c r="B43" s="144" t="s">
        <v>261</v>
      </c>
      <c r="C43" s="102" t="s">
        <v>98</v>
      </c>
      <c r="D43" s="151"/>
      <c r="E43" s="143">
        <f>SUM(G43:M43)</f>
        <v>0</v>
      </c>
      <c r="F43" s="146"/>
      <c r="G43" s="102"/>
      <c r="H43" s="102"/>
      <c r="I43" s="102"/>
      <c r="J43" s="102"/>
      <c r="K43" s="102"/>
      <c r="L43" s="102"/>
      <c r="M43" s="102"/>
    </row>
    <row r="44" spans="1:13" s="10" customFormat="1" ht="18" customHeight="1">
      <c r="A44" s="157"/>
      <c r="B44" s="158" t="s">
        <v>296</v>
      </c>
      <c r="C44" s="159"/>
      <c r="D44" s="160">
        <f>SUM(D4,D11,D16,D18,D27,D31,D33,D38,D42)</f>
        <v>0</v>
      </c>
      <c r="E44" s="160">
        <f>SUM(G44:M44)</f>
        <v>0</v>
      </c>
      <c r="F44" s="146"/>
      <c r="G44" s="161">
        <f>SUM(G4,G11,G16,G18,G27,G31,G33,G38,G42)</f>
        <v>0</v>
      </c>
      <c r="H44" s="161">
        <f t="shared" ref="H44:M44" si="11">SUM(H4,H11,H16,H18,H27,H31,H33,H38,H42)</f>
        <v>0</v>
      </c>
      <c r="I44" s="161">
        <f t="shared" si="11"/>
        <v>0</v>
      </c>
      <c r="J44" s="161">
        <f t="shared" si="11"/>
        <v>0</v>
      </c>
      <c r="K44" s="161">
        <f t="shared" si="11"/>
        <v>0</v>
      </c>
      <c r="L44" s="161">
        <f t="shared" si="11"/>
        <v>0</v>
      </c>
      <c r="M44" s="161">
        <f t="shared" si="11"/>
        <v>0</v>
      </c>
    </row>
    <row r="45" spans="1:13" s="10" customFormat="1" ht="18" customHeight="1">
      <c r="A45" s="137"/>
      <c r="B45" s="162"/>
      <c r="C45" s="139"/>
      <c r="D45" s="140"/>
      <c r="E45" s="140"/>
      <c r="F45" s="141"/>
      <c r="G45" s="163" t="s">
        <v>203</v>
      </c>
      <c r="H45" s="163" t="s">
        <v>204</v>
      </c>
      <c r="I45" s="163" t="s">
        <v>233</v>
      </c>
      <c r="J45" s="163" t="s">
        <v>205</v>
      </c>
      <c r="K45" s="163" t="s">
        <v>232</v>
      </c>
      <c r="L45" s="163" t="s">
        <v>289</v>
      </c>
      <c r="M45" s="163" t="s">
        <v>290</v>
      </c>
    </row>
    <row r="46" spans="1:13" s="10" customFormat="1" ht="15.95" customHeight="1">
      <c r="A46" s="137"/>
      <c r="B46" s="138" t="s">
        <v>292</v>
      </c>
      <c r="C46" s="139"/>
      <c r="D46" s="140">
        <f>SUM(D47:D52)</f>
        <v>0</v>
      </c>
      <c r="E46" s="140">
        <f>SUM(E47:E51)</f>
        <v>0</v>
      </c>
      <c r="F46" s="141"/>
      <c r="G46" s="142">
        <f>SUM(G47:G52)</f>
        <v>0</v>
      </c>
      <c r="H46" s="142">
        <f t="shared" ref="H46:M46" si="12">SUM(H47:H52)</f>
        <v>0</v>
      </c>
      <c r="I46" s="142">
        <f t="shared" si="12"/>
        <v>0</v>
      </c>
      <c r="J46" s="142">
        <f t="shared" si="12"/>
        <v>0</v>
      </c>
      <c r="K46" s="142">
        <f t="shared" si="12"/>
        <v>0</v>
      </c>
      <c r="L46" s="142">
        <f t="shared" si="12"/>
        <v>0</v>
      </c>
      <c r="M46" s="142">
        <f t="shared" si="12"/>
        <v>0</v>
      </c>
    </row>
    <row r="47" spans="1:13" s="10" customFormat="1" ht="15.95" customHeight="1">
      <c r="A47" s="143">
        <v>25</v>
      </c>
      <c r="B47" s="144" t="s">
        <v>247</v>
      </c>
      <c r="C47" s="102" t="s">
        <v>97</v>
      </c>
      <c r="D47" s="143"/>
      <c r="E47" s="143">
        <f t="shared" ref="E47:E52" si="13">SUM(G47:M47)</f>
        <v>0</v>
      </c>
      <c r="F47" s="146"/>
      <c r="G47" s="102"/>
      <c r="H47" s="102"/>
      <c r="I47" s="102"/>
      <c r="J47" s="102"/>
      <c r="K47" s="102"/>
      <c r="L47" s="102"/>
      <c r="M47" s="102"/>
    </row>
    <row r="48" spans="1:13" s="10" customFormat="1" ht="15.95" customHeight="1">
      <c r="A48" s="143">
        <v>24</v>
      </c>
      <c r="B48" s="144" t="s">
        <v>250</v>
      </c>
      <c r="C48" s="102" t="s">
        <v>97</v>
      </c>
      <c r="D48" s="143"/>
      <c r="E48" s="143">
        <f t="shared" si="13"/>
        <v>0</v>
      </c>
      <c r="F48" s="146"/>
      <c r="G48" s="102"/>
      <c r="H48" s="102"/>
      <c r="I48" s="102"/>
      <c r="J48" s="102"/>
      <c r="K48" s="102"/>
      <c r="L48" s="102"/>
      <c r="M48" s="102"/>
    </row>
    <row r="49" spans="1:13" s="10" customFormat="1" ht="15.95" customHeight="1">
      <c r="A49" s="143">
        <v>20</v>
      </c>
      <c r="B49" s="144" t="s">
        <v>248</v>
      </c>
      <c r="C49" s="102" t="s">
        <v>97</v>
      </c>
      <c r="D49" s="154"/>
      <c r="E49" s="143">
        <f t="shared" si="13"/>
        <v>0</v>
      </c>
      <c r="F49" s="146"/>
      <c r="G49" s="102"/>
      <c r="H49" s="102"/>
      <c r="I49" s="102"/>
      <c r="J49" s="102"/>
      <c r="K49" s="102"/>
      <c r="L49" s="102"/>
      <c r="M49" s="102"/>
    </row>
    <row r="50" spans="1:13" s="10" customFormat="1" ht="15.95" customHeight="1">
      <c r="A50" s="143">
        <v>23</v>
      </c>
      <c r="B50" s="144" t="s">
        <v>246</v>
      </c>
      <c r="C50" s="102" t="s">
        <v>97</v>
      </c>
      <c r="D50" s="164"/>
      <c r="E50" s="143">
        <f t="shared" si="13"/>
        <v>0</v>
      </c>
      <c r="F50" s="146"/>
      <c r="G50" s="102"/>
      <c r="H50" s="102"/>
      <c r="I50" s="102"/>
      <c r="J50" s="102"/>
      <c r="K50" s="102"/>
      <c r="L50" s="102"/>
      <c r="M50" s="102"/>
    </row>
    <row r="51" spans="1:13" s="10" customFormat="1" ht="15.95" customHeight="1">
      <c r="A51" s="143">
        <v>21</v>
      </c>
      <c r="B51" s="144" t="s">
        <v>249</v>
      </c>
      <c r="C51" s="102" t="s">
        <v>97</v>
      </c>
      <c r="D51" s="154"/>
      <c r="E51" s="143">
        <f t="shared" si="13"/>
        <v>0</v>
      </c>
      <c r="F51" s="146"/>
      <c r="G51" s="102"/>
      <c r="H51" s="102"/>
      <c r="I51" s="102"/>
      <c r="J51" s="102"/>
      <c r="K51" s="102"/>
      <c r="L51" s="102"/>
      <c r="M51" s="102"/>
    </row>
    <row r="52" spans="1:13" s="10" customFormat="1" ht="15.95" customHeight="1">
      <c r="A52" s="143">
        <v>22</v>
      </c>
      <c r="B52" s="144" t="s">
        <v>282</v>
      </c>
      <c r="C52" s="102" t="s">
        <v>97</v>
      </c>
      <c r="D52" s="143"/>
      <c r="E52" s="143">
        <f t="shared" si="13"/>
        <v>0</v>
      </c>
      <c r="F52" s="146"/>
      <c r="G52" s="102"/>
      <c r="H52" s="102"/>
      <c r="I52" s="102"/>
      <c r="J52" s="102"/>
      <c r="K52" s="102"/>
      <c r="L52" s="102"/>
      <c r="M52" s="102"/>
    </row>
    <row r="53" spans="1:13" s="10" customFormat="1" ht="15.95" customHeight="1">
      <c r="A53" s="143"/>
      <c r="B53" s="147" t="s">
        <v>291</v>
      </c>
      <c r="C53" s="148"/>
      <c r="D53" s="149">
        <f>SUM(D54:D58)</f>
        <v>0</v>
      </c>
      <c r="E53" s="150">
        <f>SUM(E54:E58)</f>
        <v>0</v>
      </c>
      <c r="F53" s="146"/>
      <c r="G53" s="130">
        <f>SUM(G54:G58)</f>
        <v>0</v>
      </c>
      <c r="H53" s="130">
        <f t="shared" ref="H53:M53" si="14">SUM(H54:H58)</f>
        <v>0</v>
      </c>
      <c r="I53" s="130">
        <f t="shared" si="14"/>
        <v>0</v>
      </c>
      <c r="J53" s="130">
        <f t="shared" si="14"/>
        <v>0</v>
      </c>
      <c r="K53" s="130">
        <f t="shared" si="14"/>
        <v>0</v>
      </c>
      <c r="L53" s="130">
        <f t="shared" si="14"/>
        <v>0</v>
      </c>
      <c r="M53" s="130">
        <f t="shared" si="14"/>
        <v>0</v>
      </c>
    </row>
    <row r="54" spans="1:13" s="10" customFormat="1" ht="15.95" customHeight="1">
      <c r="A54" s="143">
        <v>11</v>
      </c>
      <c r="B54" s="144" t="s">
        <v>251</v>
      </c>
      <c r="C54" s="102" t="s">
        <v>97</v>
      </c>
      <c r="D54" s="154"/>
      <c r="E54" s="143">
        <f>SUM(G54:M54)</f>
        <v>0</v>
      </c>
      <c r="F54" s="146"/>
      <c r="G54" s="102"/>
      <c r="H54" s="102"/>
      <c r="I54" s="102"/>
      <c r="J54" s="102"/>
      <c r="K54" s="102"/>
      <c r="L54" s="102"/>
      <c r="M54" s="102"/>
    </row>
    <row r="55" spans="1:13" s="10" customFormat="1" ht="15.95" customHeight="1">
      <c r="A55" s="143">
        <v>30</v>
      </c>
      <c r="B55" s="144" t="s">
        <v>274</v>
      </c>
      <c r="C55" s="102" t="s">
        <v>97</v>
      </c>
      <c r="D55" s="164"/>
      <c r="E55" s="143">
        <f>SUM(G55:M55)</f>
        <v>0</v>
      </c>
      <c r="F55" s="146"/>
      <c r="G55" s="102"/>
      <c r="H55" s="102"/>
      <c r="I55" s="102"/>
      <c r="J55" s="102"/>
      <c r="K55" s="102"/>
      <c r="L55" s="102"/>
      <c r="M55" s="102"/>
    </row>
    <row r="56" spans="1:13" s="10" customFormat="1" ht="15.95" customHeight="1">
      <c r="A56" s="143">
        <v>14</v>
      </c>
      <c r="B56" s="144" t="s">
        <v>253</v>
      </c>
      <c r="C56" s="102" t="s">
        <v>97</v>
      </c>
      <c r="D56" s="154"/>
      <c r="E56" s="143">
        <f>SUM(G56:M56)</f>
        <v>0</v>
      </c>
      <c r="F56" s="146"/>
      <c r="G56" s="102"/>
      <c r="H56" s="102"/>
      <c r="I56" s="102"/>
      <c r="J56" s="102"/>
      <c r="K56" s="102"/>
      <c r="L56" s="102"/>
      <c r="M56" s="102"/>
    </row>
    <row r="57" spans="1:13" s="10" customFormat="1" ht="15.95" customHeight="1">
      <c r="A57" s="143">
        <v>13</v>
      </c>
      <c r="B57" s="144" t="s">
        <v>281</v>
      </c>
      <c r="C57" s="102" t="s">
        <v>97</v>
      </c>
      <c r="D57" s="154"/>
      <c r="E57" s="143">
        <f>SUM(G57:M57)</f>
        <v>0</v>
      </c>
      <c r="F57" s="146"/>
      <c r="G57" s="102"/>
      <c r="H57" s="102"/>
      <c r="I57" s="102"/>
      <c r="J57" s="102"/>
      <c r="K57" s="102"/>
      <c r="L57" s="102"/>
      <c r="M57" s="102"/>
    </row>
    <row r="58" spans="1:13" s="10" customFormat="1" ht="15.95" customHeight="1">
      <c r="A58" s="143">
        <v>12</v>
      </c>
      <c r="B58" s="144" t="s">
        <v>286</v>
      </c>
      <c r="C58" s="102" t="s">
        <v>97</v>
      </c>
      <c r="D58" s="154"/>
      <c r="E58" s="143">
        <f>SUM(G58:M58)</f>
        <v>0</v>
      </c>
      <c r="F58" s="146"/>
      <c r="G58" s="102"/>
      <c r="H58" s="102"/>
      <c r="I58" s="102"/>
      <c r="J58" s="102"/>
      <c r="K58" s="102"/>
      <c r="L58" s="102"/>
      <c r="M58" s="102"/>
    </row>
    <row r="59" spans="1:13" s="10" customFormat="1" ht="15.95" customHeight="1">
      <c r="A59" s="143"/>
      <c r="B59" s="147" t="s">
        <v>293</v>
      </c>
      <c r="C59" s="148"/>
      <c r="D59" s="152">
        <f>D60</f>
        <v>0</v>
      </c>
      <c r="E59" s="150">
        <f>E60</f>
        <v>0</v>
      </c>
      <c r="F59" s="146"/>
      <c r="G59" s="130">
        <f>G60</f>
        <v>0</v>
      </c>
      <c r="H59" s="130">
        <f t="shared" ref="H59:M59" si="15">H60</f>
        <v>0</v>
      </c>
      <c r="I59" s="130">
        <f t="shared" si="15"/>
        <v>0</v>
      </c>
      <c r="J59" s="130">
        <f t="shared" si="15"/>
        <v>0</v>
      </c>
      <c r="K59" s="130">
        <f t="shared" si="15"/>
        <v>0</v>
      </c>
      <c r="L59" s="130">
        <f t="shared" si="15"/>
        <v>0</v>
      </c>
      <c r="M59" s="130">
        <f t="shared" si="15"/>
        <v>0</v>
      </c>
    </row>
    <row r="60" spans="1:13" s="10" customFormat="1" ht="15.95" customHeight="1">
      <c r="A60" s="143">
        <v>15</v>
      </c>
      <c r="B60" s="144" t="s">
        <v>254</v>
      </c>
      <c r="C60" s="102" t="s">
        <v>97</v>
      </c>
      <c r="D60" s="154"/>
      <c r="E60" s="143">
        <f>SUM(G60:M60)</f>
        <v>0</v>
      </c>
      <c r="F60" s="146"/>
      <c r="G60" s="102"/>
      <c r="H60" s="102"/>
      <c r="I60" s="102"/>
      <c r="J60" s="102"/>
      <c r="K60" s="102"/>
      <c r="L60" s="102"/>
      <c r="M60" s="102"/>
    </row>
    <row r="61" spans="1:13" s="10" customFormat="1" ht="15.95" customHeight="1">
      <c r="A61" s="143"/>
      <c r="B61" s="147" t="s">
        <v>244</v>
      </c>
      <c r="C61" s="148"/>
      <c r="D61" s="152">
        <f>SUM(D62:D68)</f>
        <v>0</v>
      </c>
      <c r="E61" s="143">
        <f>SUM(E62:E68)</f>
        <v>0</v>
      </c>
      <c r="F61" s="146"/>
      <c r="G61" s="130">
        <f>SUM(G62:G68)</f>
        <v>0</v>
      </c>
      <c r="H61" s="130">
        <f t="shared" ref="H61:M61" si="16">SUM(H62:H68)</f>
        <v>0</v>
      </c>
      <c r="I61" s="130">
        <f t="shared" si="16"/>
        <v>0</v>
      </c>
      <c r="J61" s="130">
        <f t="shared" si="16"/>
        <v>0</v>
      </c>
      <c r="K61" s="130">
        <f t="shared" si="16"/>
        <v>0</v>
      </c>
      <c r="L61" s="130">
        <f t="shared" si="16"/>
        <v>0</v>
      </c>
      <c r="M61" s="130">
        <f t="shared" si="16"/>
        <v>0</v>
      </c>
    </row>
    <row r="62" spans="1:13" s="10" customFormat="1" ht="15.95" customHeight="1">
      <c r="A62" s="143">
        <v>6</v>
      </c>
      <c r="B62" s="144" t="s">
        <v>263</v>
      </c>
      <c r="C62" s="102" t="s">
        <v>97</v>
      </c>
      <c r="D62" s="154"/>
      <c r="E62" s="143">
        <f>SUM(G63:M63)</f>
        <v>0</v>
      </c>
      <c r="F62" s="146"/>
      <c r="G62" s="102"/>
      <c r="H62" s="102"/>
      <c r="I62" s="102"/>
      <c r="J62" s="102"/>
      <c r="K62" s="102"/>
      <c r="L62" s="102"/>
      <c r="M62" s="102"/>
    </row>
    <row r="63" spans="1:13" s="10" customFormat="1" ht="15.95" customHeight="1">
      <c r="A63" s="143">
        <v>1</v>
      </c>
      <c r="B63" s="144" t="s">
        <v>285</v>
      </c>
      <c r="C63" s="102" t="s">
        <v>97</v>
      </c>
      <c r="D63" s="154"/>
      <c r="E63" s="150">
        <f t="shared" ref="E63:E68" si="17">SUM(G64:M64)</f>
        <v>0</v>
      </c>
      <c r="F63" s="146"/>
      <c r="G63" s="102"/>
      <c r="H63" s="102"/>
      <c r="I63" s="102"/>
      <c r="J63" s="102"/>
      <c r="K63" s="102"/>
      <c r="L63" s="102"/>
      <c r="M63" s="102"/>
    </row>
    <row r="64" spans="1:13" s="10" customFormat="1" ht="15.95" customHeight="1">
      <c r="A64" s="143">
        <v>31</v>
      </c>
      <c r="B64" s="144" t="s">
        <v>273</v>
      </c>
      <c r="C64" s="102" t="s">
        <v>97</v>
      </c>
      <c r="D64" s="164"/>
      <c r="E64" s="143">
        <f t="shared" si="17"/>
        <v>0</v>
      </c>
      <c r="F64" s="146"/>
      <c r="G64" s="102"/>
      <c r="H64" s="102"/>
      <c r="I64" s="102"/>
      <c r="J64" s="102"/>
      <c r="K64" s="102"/>
      <c r="L64" s="102"/>
      <c r="M64" s="102"/>
    </row>
    <row r="65" spans="1:13" s="10" customFormat="1" ht="15.95" customHeight="1">
      <c r="A65" s="143">
        <v>5</v>
      </c>
      <c r="B65" s="144" t="s">
        <v>265</v>
      </c>
      <c r="C65" s="102" t="s">
        <v>97</v>
      </c>
      <c r="D65" s="154"/>
      <c r="E65" s="143">
        <f t="shared" si="17"/>
        <v>0</v>
      </c>
      <c r="F65" s="146"/>
      <c r="G65" s="102"/>
      <c r="H65" s="102"/>
      <c r="I65" s="102"/>
      <c r="J65" s="102"/>
      <c r="K65" s="102"/>
      <c r="L65" s="102"/>
      <c r="M65" s="102"/>
    </row>
    <row r="66" spans="1:13" s="10" customFormat="1" ht="15.95" customHeight="1">
      <c r="A66" s="143">
        <v>3</v>
      </c>
      <c r="B66" s="144" t="s">
        <v>269</v>
      </c>
      <c r="C66" s="102" t="s">
        <v>97</v>
      </c>
      <c r="D66" s="154"/>
      <c r="E66" s="143">
        <f t="shared" si="17"/>
        <v>0</v>
      </c>
      <c r="F66" s="146"/>
      <c r="G66" s="102"/>
      <c r="H66" s="102"/>
      <c r="I66" s="102"/>
      <c r="J66" s="102"/>
      <c r="K66" s="102"/>
      <c r="L66" s="102"/>
      <c r="M66" s="102"/>
    </row>
    <row r="67" spans="1:13" s="10" customFormat="1" ht="15.95" customHeight="1">
      <c r="A67" s="143">
        <v>2</v>
      </c>
      <c r="B67" s="144" t="s">
        <v>266</v>
      </c>
      <c r="C67" s="102" t="s">
        <v>97</v>
      </c>
      <c r="D67" s="154"/>
      <c r="E67" s="143">
        <f t="shared" si="17"/>
        <v>0</v>
      </c>
      <c r="F67" s="146"/>
      <c r="G67" s="102"/>
      <c r="H67" s="102"/>
      <c r="I67" s="102"/>
      <c r="J67" s="102"/>
      <c r="K67" s="102"/>
      <c r="L67" s="102"/>
      <c r="M67" s="102"/>
    </row>
    <row r="68" spans="1:13" s="10" customFormat="1" ht="15.95" customHeight="1">
      <c r="A68" s="143">
        <v>4</v>
      </c>
      <c r="B68" s="144" t="s">
        <v>267</v>
      </c>
      <c r="C68" s="102" t="s">
        <v>97</v>
      </c>
      <c r="D68" s="154"/>
      <c r="E68" s="143">
        <f t="shared" si="17"/>
        <v>0</v>
      </c>
      <c r="F68" s="146"/>
      <c r="G68" s="102"/>
      <c r="H68" s="102"/>
      <c r="I68" s="102"/>
      <c r="J68" s="102"/>
      <c r="K68" s="102"/>
      <c r="L68" s="102"/>
      <c r="M68" s="102"/>
    </row>
    <row r="69" spans="1:13" s="10" customFormat="1" ht="15.95" customHeight="1">
      <c r="A69" s="143"/>
      <c r="B69" s="155" t="s">
        <v>198</v>
      </c>
      <c r="C69" s="102"/>
      <c r="D69" s="152">
        <f>SUM(D70:D72)</f>
        <v>0</v>
      </c>
      <c r="E69" s="150">
        <f>SUM(E70:E72)</f>
        <v>0</v>
      </c>
      <c r="F69" s="146"/>
      <c r="G69" s="130">
        <f>SUM(G70:G72)</f>
        <v>0</v>
      </c>
      <c r="H69" s="130">
        <f t="shared" ref="H69:M69" si="18">SUM(H70:H72)</f>
        <v>0</v>
      </c>
      <c r="I69" s="130">
        <f t="shared" si="18"/>
        <v>0</v>
      </c>
      <c r="J69" s="130">
        <f t="shared" si="18"/>
        <v>0</v>
      </c>
      <c r="K69" s="130">
        <f t="shared" si="18"/>
        <v>0</v>
      </c>
      <c r="L69" s="130">
        <f t="shared" si="18"/>
        <v>0</v>
      </c>
      <c r="M69" s="130">
        <f t="shared" si="18"/>
        <v>0</v>
      </c>
    </row>
    <row r="70" spans="1:13" s="10" customFormat="1" ht="15.95" customHeight="1">
      <c r="A70" s="143">
        <v>8</v>
      </c>
      <c r="B70" s="144" t="s">
        <v>275</v>
      </c>
      <c r="C70" s="102" t="s">
        <v>97</v>
      </c>
      <c r="D70" s="154"/>
      <c r="E70" s="143">
        <f>SUM(G70:M70)</f>
        <v>0</v>
      </c>
      <c r="F70" s="146"/>
      <c r="G70" s="102"/>
      <c r="H70" s="102"/>
      <c r="I70" s="102"/>
      <c r="J70" s="102"/>
      <c r="K70" s="102"/>
      <c r="L70" s="102"/>
      <c r="M70" s="102"/>
    </row>
    <row r="71" spans="1:13" s="10" customFormat="1" ht="15.95" customHeight="1">
      <c r="A71" s="143">
        <v>9</v>
      </c>
      <c r="B71" s="144" t="s">
        <v>271</v>
      </c>
      <c r="C71" s="102" t="s">
        <v>97</v>
      </c>
      <c r="D71" s="165"/>
      <c r="E71" s="143">
        <f>SUM(G71:M71)</f>
        <v>0</v>
      </c>
      <c r="F71" s="146"/>
      <c r="G71" s="102"/>
      <c r="H71" s="102"/>
      <c r="I71" s="102"/>
      <c r="J71" s="102"/>
      <c r="K71" s="102"/>
      <c r="L71" s="102"/>
      <c r="M71" s="102"/>
    </row>
    <row r="72" spans="1:13" s="10" customFormat="1" ht="15.95" customHeight="1">
      <c r="A72" s="143">
        <v>10</v>
      </c>
      <c r="B72" s="144" t="s">
        <v>272</v>
      </c>
      <c r="C72" s="102" t="s">
        <v>97</v>
      </c>
      <c r="D72" s="165"/>
      <c r="E72" s="143">
        <f>SUM(G72:M72)</f>
        <v>0</v>
      </c>
      <c r="F72" s="146"/>
      <c r="G72" s="102"/>
      <c r="H72" s="102"/>
      <c r="I72" s="102"/>
      <c r="J72" s="102"/>
      <c r="K72" s="102"/>
      <c r="L72" s="102"/>
      <c r="M72" s="102"/>
    </row>
    <row r="73" spans="1:13" s="10" customFormat="1" ht="15.95" customHeight="1">
      <c r="A73" s="143"/>
      <c r="B73" s="155" t="s">
        <v>199</v>
      </c>
      <c r="C73" s="102"/>
      <c r="D73" s="149">
        <f>D74</f>
        <v>0</v>
      </c>
      <c r="E73" s="150">
        <f>E74</f>
        <v>0</v>
      </c>
      <c r="F73" s="146"/>
      <c r="G73" s="130">
        <f>G74</f>
        <v>0</v>
      </c>
      <c r="H73" s="130">
        <f t="shared" ref="H73:M73" si="19">H74</f>
        <v>0</v>
      </c>
      <c r="I73" s="130">
        <f t="shared" si="19"/>
        <v>0</v>
      </c>
      <c r="J73" s="130">
        <f t="shared" si="19"/>
        <v>0</v>
      </c>
      <c r="K73" s="130">
        <f t="shared" si="19"/>
        <v>0</v>
      </c>
      <c r="L73" s="130">
        <f t="shared" si="19"/>
        <v>0</v>
      </c>
      <c r="M73" s="130">
        <f t="shared" si="19"/>
        <v>0</v>
      </c>
    </row>
    <row r="74" spans="1:13" s="10" customFormat="1" ht="15.95" customHeight="1">
      <c r="A74" s="143">
        <v>29</v>
      </c>
      <c r="B74" s="144" t="s">
        <v>270</v>
      </c>
      <c r="C74" s="102" t="s">
        <v>97</v>
      </c>
      <c r="D74" s="164"/>
      <c r="E74" s="143">
        <f>SUM(G74:M74)</f>
        <v>0</v>
      </c>
      <c r="F74" s="146"/>
      <c r="G74" s="102"/>
      <c r="H74" s="102"/>
      <c r="I74" s="102"/>
      <c r="J74" s="102"/>
      <c r="K74" s="102"/>
      <c r="L74" s="102"/>
      <c r="M74" s="102"/>
    </row>
    <row r="75" spans="1:13" s="10" customFormat="1" ht="15.95" customHeight="1">
      <c r="A75" s="143"/>
      <c r="B75" s="155" t="s">
        <v>294</v>
      </c>
      <c r="C75" s="102"/>
      <c r="D75" s="156">
        <f>SUM(D76:D79)</f>
        <v>0</v>
      </c>
      <c r="E75" s="150">
        <f>SUM(E76:E79)</f>
        <v>0</v>
      </c>
      <c r="F75" s="146"/>
      <c r="G75" s="130">
        <f>SUM(G76:G79)</f>
        <v>0</v>
      </c>
      <c r="H75" s="130">
        <f t="shared" ref="H75:M75" si="20">SUM(H76:H79)</f>
        <v>0</v>
      </c>
      <c r="I75" s="130">
        <f t="shared" si="20"/>
        <v>0</v>
      </c>
      <c r="J75" s="130">
        <f t="shared" si="20"/>
        <v>0</v>
      </c>
      <c r="K75" s="130">
        <f t="shared" si="20"/>
        <v>0</v>
      </c>
      <c r="L75" s="130">
        <f t="shared" si="20"/>
        <v>0</v>
      </c>
      <c r="M75" s="130">
        <f t="shared" si="20"/>
        <v>0</v>
      </c>
    </row>
    <row r="76" spans="1:13" s="10" customFormat="1" ht="15.95" customHeight="1">
      <c r="A76" s="143">
        <v>18</v>
      </c>
      <c r="B76" s="144" t="s">
        <v>255</v>
      </c>
      <c r="C76" s="102" t="s">
        <v>97</v>
      </c>
      <c r="D76" s="154"/>
      <c r="E76" s="143">
        <f>SUM(G76:M76)</f>
        <v>0</v>
      </c>
      <c r="F76" s="146"/>
      <c r="G76" s="102"/>
      <c r="H76" s="102"/>
      <c r="I76" s="102"/>
      <c r="J76" s="102"/>
      <c r="K76" s="102"/>
      <c r="L76" s="102"/>
      <c r="M76" s="102"/>
    </row>
    <row r="77" spans="1:13" s="10" customFormat="1" ht="15.95" customHeight="1">
      <c r="A77" s="143">
        <v>19</v>
      </c>
      <c r="B77" s="144" t="s">
        <v>256</v>
      </c>
      <c r="C77" s="102" t="s">
        <v>97</v>
      </c>
      <c r="D77" s="154"/>
      <c r="E77" s="143">
        <f>SUM(G77:M77)</f>
        <v>0</v>
      </c>
      <c r="F77" s="146"/>
      <c r="G77" s="102"/>
      <c r="H77" s="102"/>
      <c r="I77" s="102"/>
      <c r="J77" s="102"/>
      <c r="K77" s="102"/>
      <c r="L77" s="102"/>
      <c r="M77" s="102"/>
    </row>
    <row r="78" spans="1:13" s="10" customFormat="1" ht="15.95" customHeight="1">
      <c r="A78" s="143">
        <v>17</v>
      </c>
      <c r="B78" s="144" t="s">
        <v>257</v>
      </c>
      <c r="C78" s="102" t="s">
        <v>97</v>
      </c>
      <c r="D78" s="154"/>
      <c r="E78" s="143">
        <f>SUM(G78:M78)</f>
        <v>0</v>
      </c>
      <c r="F78" s="146"/>
      <c r="G78" s="102"/>
      <c r="H78" s="102"/>
      <c r="I78" s="102"/>
      <c r="J78" s="102"/>
      <c r="K78" s="102"/>
      <c r="L78" s="102"/>
      <c r="M78" s="102"/>
    </row>
    <row r="79" spans="1:13" s="10" customFormat="1" ht="15.95" customHeight="1">
      <c r="A79" s="143">
        <v>16</v>
      </c>
      <c r="B79" s="144" t="s">
        <v>258</v>
      </c>
      <c r="C79" s="102" t="s">
        <v>97</v>
      </c>
      <c r="D79" s="154"/>
      <c r="E79" s="143">
        <f>SUM(G79:M79)</f>
        <v>0</v>
      </c>
      <c r="F79" s="146"/>
      <c r="G79" s="102"/>
      <c r="H79" s="102"/>
      <c r="I79" s="102"/>
      <c r="J79" s="102"/>
      <c r="K79" s="102"/>
      <c r="L79" s="102"/>
      <c r="M79" s="102"/>
    </row>
    <row r="80" spans="1:13" s="10" customFormat="1" ht="15.95" customHeight="1">
      <c r="A80" s="143"/>
      <c r="B80" s="155" t="s">
        <v>295</v>
      </c>
      <c r="C80" s="102"/>
      <c r="D80" s="152">
        <f>SUM(D81:D83)</f>
        <v>0</v>
      </c>
      <c r="E80" s="150">
        <f>SUM(E81:E83)</f>
        <v>0</v>
      </c>
      <c r="F80" s="146"/>
      <c r="G80" s="130">
        <f>SUM(G81:G83)</f>
        <v>0</v>
      </c>
      <c r="H80" s="130">
        <f t="shared" ref="H80:M80" si="21">SUM(H81:H83)</f>
        <v>0</v>
      </c>
      <c r="I80" s="130">
        <f t="shared" si="21"/>
        <v>0</v>
      </c>
      <c r="J80" s="130">
        <f t="shared" si="21"/>
        <v>0</v>
      </c>
      <c r="K80" s="130">
        <f t="shared" si="21"/>
        <v>0</v>
      </c>
      <c r="L80" s="130">
        <f t="shared" si="21"/>
        <v>0</v>
      </c>
      <c r="M80" s="130">
        <f t="shared" si="21"/>
        <v>0</v>
      </c>
    </row>
    <row r="81" spans="1:13" s="10" customFormat="1" ht="15.95" customHeight="1">
      <c r="A81" s="143">
        <v>26</v>
      </c>
      <c r="B81" s="144" t="s">
        <v>259</v>
      </c>
      <c r="C81" s="102" t="s">
        <v>97</v>
      </c>
      <c r="D81" s="143"/>
      <c r="E81" s="143">
        <f>SUM(G81:M81)</f>
        <v>0</v>
      </c>
      <c r="F81" s="146"/>
      <c r="G81" s="102"/>
      <c r="H81" s="102"/>
      <c r="I81" s="102"/>
      <c r="J81" s="102"/>
      <c r="K81" s="102"/>
      <c r="L81" s="102"/>
      <c r="M81" s="102"/>
    </row>
    <row r="82" spans="1:13" s="10" customFormat="1" ht="15.95" customHeight="1">
      <c r="A82" s="143">
        <v>27</v>
      </c>
      <c r="B82" s="144" t="s">
        <v>284</v>
      </c>
      <c r="C82" s="102" t="s">
        <v>97</v>
      </c>
      <c r="D82" s="164"/>
      <c r="E82" s="143">
        <f>SUM(G82:M82)</f>
        <v>0</v>
      </c>
      <c r="F82" s="146"/>
      <c r="G82" s="102"/>
      <c r="H82" s="102"/>
      <c r="I82" s="102"/>
      <c r="J82" s="102"/>
      <c r="K82" s="102"/>
      <c r="L82" s="102"/>
      <c r="M82" s="102"/>
    </row>
    <row r="83" spans="1:13" s="10" customFormat="1" ht="15.95" customHeight="1">
      <c r="A83" s="143">
        <v>28</v>
      </c>
      <c r="B83" s="144" t="s">
        <v>283</v>
      </c>
      <c r="C83" s="102" t="s">
        <v>97</v>
      </c>
      <c r="D83" s="164"/>
      <c r="E83" s="143">
        <f>SUM(G83:M83)</f>
        <v>0</v>
      </c>
      <c r="F83" s="146"/>
      <c r="G83" s="102"/>
      <c r="H83" s="102"/>
      <c r="I83" s="102"/>
      <c r="J83" s="102"/>
      <c r="K83" s="102"/>
      <c r="L83" s="102"/>
      <c r="M83" s="102"/>
    </row>
    <row r="84" spans="1:13" s="10" customFormat="1" ht="15.95" customHeight="1">
      <c r="A84" s="143"/>
      <c r="B84" s="155" t="s">
        <v>262</v>
      </c>
      <c r="C84" s="102"/>
      <c r="D84" s="156">
        <f>D85</f>
        <v>0</v>
      </c>
      <c r="E84" s="150">
        <f>E85</f>
        <v>0</v>
      </c>
      <c r="F84" s="146"/>
      <c r="G84" s="130">
        <f>G85</f>
        <v>0</v>
      </c>
      <c r="H84" s="130">
        <f t="shared" ref="H84:M84" si="22">H85</f>
        <v>0</v>
      </c>
      <c r="I84" s="130">
        <f t="shared" si="22"/>
        <v>0</v>
      </c>
      <c r="J84" s="130">
        <f t="shared" si="22"/>
        <v>0</v>
      </c>
      <c r="K84" s="130">
        <f t="shared" si="22"/>
        <v>0</v>
      </c>
      <c r="L84" s="130">
        <f t="shared" si="22"/>
        <v>0</v>
      </c>
      <c r="M84" s="130">
        <f t="shared" si="22"/>
        <v>0</v>
      </c>
    </row>
    <row r="85" spans="1:13" s="10" customFormat="1" ht="15.95" customHeight="1">
      <c r="A85" s="143">
        <v>7</v>
      </c>
      <c r="B85" s="144" t="s">
        <v>261</v>
      </c>
      <c r="C85" s="102" t="s">
        <v>97</v>
      </c>
      <c r="D85" s="154"/>
      <c r="E85" s="143">
        <f>SUM(G85:M85)</f>
        <v>0</v>
      </c>
      <c r="F85" s="146"/>
      <c r="G85" s="102"/>
      <c r="H85" s="102"/>
      <c r="I85" s="102"/>
      <c r="J85" s="102"/>
      <c r="K85" s="102"/>
      <c r="L85" s="102"/>
      <c r="M85" s="102"/>
    </row>
    <row r="86" spans="1:13" s="10" customFormat="1" ht="18" customHeight="1">
      <c r="A86" s="164"/>
      <c r="B86" s="158" t="s">
        <v>296</v>
      </c>
      <c r="C86" s="143"/>
      <c r="D86" s="150">
        <f>SUM(D46,D53,D59,D61,D69,D73,D75,D80,D84)</f>
        <v>0</v>
      </c>
      <c r="E86" s="150">
        <f>SUM(G86:M86)</f>
        <v>0</v>
      </c>
      <c r="F86" s="166"/>
      <c r="G86" s="161">
        <f>SUM(G46,G53,G59,G61,G69,G73,G75,G80,G84)</f>
        <v>0</v>
      </c>
      <c r="H86" s="161">
        <f t="shared" ref="H86:M86" si="23">SUM(H46,H53,H59,H61,H69,H73,H75,H80,H84)</f>
        <v>0</v>
      </c>
      <c r="I86" s="161">
        <f t="shared" si="23"/>
        <v>0</v>
      </c>
      <c r="J86" s="161">
        <f t="shared" si="23"/>
        <v>0</v>
      </c>
      <c r="K86" s="161">
        <f t="shared" si="23"/>
        <v>0</v>
      </c>
      <c r="L86" s="161">
        <f t="shared" si="23"/>
        <v>0</v>
      </c>
      <c r="M86" s="161">
        <f t="shared" si="23"/>
        <v>0</v>
      </c>
    </row>
    <row r="87" spans="1:13" s="10" customFormat="1" ht="18" customHeight="1">
      <c r="A87" s="167"/>
      <c r="B87" s="168" t="s">
        <v>297</v>
      </c>
      <c r="C87" s="169"/>
      <c r="D87" s="161">
        <f>SUM(D44,D86)</f>
        <v>0</v>
      </c>
      <c r="E87" s="160">
        <f>SUM(G87:M87)</f>
        <v>0</v>
      </c>
      <c r="F87" s="167"/>
      <c r="G87" s="170">
        <f>SUM(G44,G860)</f>
        <v>0</v>
      </c>
      <c r="H87" s="170">
        <f t="shared" ref="H87:M87" si="24">SUM(H44,H860)</f>
        <v>0</v>
      </c>
      <c r="I87" s="170">
        <f t="shared" si="24"/>
        <v>0</v>
      </c>
      <c r="J87" s="170">
        <f t="shared" si="24"/>
        <v>0</v>
      </c>
      <c r="K87" s="170">
        <f t="shared" si="24"/>
        <v>0</v>
      </c>
      <c r="L87" s="170">
        <f t="shared" si="24"/>
        <v>0</v>
      </c>
      <c r="M87" s="170">
        <f t="shared" si="24"/>
        <v>0</v>
      </c>
    </row>
  </sheetData>
  <mergeCells count="2">
    <mergeCell ref="G2:M2"/>
    <mergeCell ref="E1:F1"/>
  </mergeCells>
  <pageMargins left="0.5" right="0.25" top="0.25" bottom="0.25" header="0" footer="0.25"/>
  <pageSetup paperSize="9" scale="85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12</vt:i4>
      </vt:variant>
    </vt:vector>
  </HeadingPairs>
  <TitlesOfParts>
    <vt:vector size="30" baseType="lpstr">
      <vt:lpstr>BLKQ</vt:lpstr>
      <vt:lpstr>DS.Thoihoc</vt:lpstr>
      <vt:lpstr>RHP</vt:lpstr>
      <vt:lpstr>DS.TNH.Đ-ĐT</vt:lpstr>
      <vt:lpstr>DS.TNH.CK</vt:lpstr>
      <vt:lpstr>DS.TNH.ĐLuc</vt:lpstr>
      <vt:lpstr>DS.TNH.CNTT</vt:lpstr>
      <vt:lpstr>DS.TNH.NN</vt:lpstr>
      <vt:lpstr>TK</vt:lpstr>
      <vt:lpstr>DS.TNH.N.Lanh</vt:lpstr>
      <vt:lpstr>DS.TNH.CNM-TT</vt:lpstr>
      <vt:lpstr>DS.TNH.KT</vt:lpstr>
      <vt:lpstr>DS.TNH.XD</vt:lpstr>
      <vt:lpstr>15TC-TCN-TCT-TN-T2</vt:lpstr>
      <vt:lpstr>18C2(A,B)</vt:lpstr>
      <vt:lpstr>14,15,16CĐ</vt:lpstr>
      <vt:lpstr>TK 4K)</vt:lpstr>
      <vt:lpstr>TK-Nganh</vt:lpstr>
      <vt:lpstr>'14,15,16CĐ'!Print_Titles</vt:lpstr>
      <vt:lpstr>'15TC-TCN-TCT-TN-T2'!Print_Titles</vt:lpstr>
      <vt:lpstr>'18C2(A,B)'!Print_Titles</vt:lpstr>
      <vt:lpstr>BLKQ!Print_Titles</vt:lpstr>
      <vt:lpstr>DS.Thoihoc!Print_Titles</vt:lpstr>
      <vt:lpstr>DS.TNH.CK!Print_Titles</vt:lpstr>
      <vt:lpstr>DS.TNH.CNTT!Print_Titles</vt:lpstr>
      <vt:lpstr>'DS.TNH.Đ-ĐT'!Print_Titles</vt:lpstr>
      <vt:lpstr>DS.TNH.ĐLuc!Print_Titles</vt:lpstr>
      <vt:lpstr>DS.TNH.KT!Print_Titles</vt:lpstr>
      <vt:lpstr>DS.TNH.NN!Print_Titles</vt:lpstr>
      <vt:lpstr>RHP!Print_Titles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2023-07-27T08:19:14Z</cp:lastPrinted>
  <dcterms:created xsi:type="dcterms:W3CDTF">1999-12-31T17:05:31Z</dcterms:created>
  <dcterms:modified xsi:type="dcterms:W3CDTF">2023-08-04T08:54:18Z</dcterms:modified>
</cp:coreProperties>
</file>