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110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hop'!$A$1:$I$77</definedName>
    <definedName name="_xlnm.Print_Titles" localSheetId="0">'M. Tong hop'!$10:$11</definedName>
  </definedNames>
  <calcPr calcId="144525"/>
</workbook>
</file>

<file path=xl/calcChain.xml><?xml version="1.0" encoding="utf-8"?>
<calcChain xmlns="http://schemas.openxmlformats.org/spreadsheetml/2006/main">
  <c r="H13" i="25" l="1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F13" i="25" l="1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12" i="25" l="1"/>
  <c r="H12" i="25" l="1"/>
  <c r="G62" i="25" l="1"/>
  <c r="H62" i="25" s="1"/>
  <c r="G66" i="25"/>
  <c r="H66" i="25" s="1"/>
  <c r="G63" i="25"/>
  <c r="H63" i="25" s="1"/>
  <c r="G64" i="25"/>
  <c r="H64" i="25" s="1"/>
  <c r="G65" i="25"/>
  <c r="H65" i="25" s="1"/>
  <c r="G67" i="25"/>
  <c r="H67" i="25" s="1"/>
  <c r="E67" i="25"/>
  <c r="F67" i="25" s="1"/>
  <c r="E62" i="25"/>
  <c r="F62" i="25" s="1"/>
  <c r="E63" i="25"/>
  <c r="F63" i="25" s="1"/>
  <c r="E64" i="25"/>
  <c r="F64" i="25" s="1"/>
  <c r="E65" i="25"/>
  <c r="F65" i="25" s="1"/>
  <c r="E66" i="25"/>
  <c r="F66" i="25" s="1"/>
</calcChain>
</file>

<file path=xl/sharedStrings.xml><?xml version="1.0" encoding="utf-8"?>
<sst xmlns="http://schemas.openxmlformats.org/spreadsheetml/2006/main" count="182" uniqueCount="162">
  <si>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</si>
  <si>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</si>
  <si>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</si>
  <si>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</si>
  <si>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</si>
  <si>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</si>
  <si>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</si>
  <si>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</si>
  <si>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</si>
  <si>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</si>
  <si>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</si>
  <si>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</si>
  <si>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</si>
  <si>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</si>
  <si>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</si>
  <si>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</si>
  <si>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</si>
  <si>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</si>
  <si>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</si>
  <si>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</si>
  <si>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</si>
  <si>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</si>
  <si>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</si>
  <si>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</si>
  <si>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</si>
  <si>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</si>
  <si>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</si>
  <si>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Học kỳ: II        Năm học: 2022 - 2023</t>
  </si>
  <si>
    <t>Huy</t>
  </si>
  <si>
    <t>Khang</t>
  </si>
  <si>
    <t>Bảo</t>
  </si>
  <si>
    <t xml:space="preserve">    NGUYỄN NGỌC HIỆP          NGUYỄN TRUNG DŨNG</t>
  </si>
  <si>
    <t>Minh</t>
  </si>
  <si>
    <t>Long</t>
  </si>
  <si>
    <t>Anh</t>
  </si>
  <si>
    <t>Dũng</t>
  </si>
  <si>
    <t>Nguyễn Minh</t>
  </si>
  <si>
    <t>Nguyễn Đăng</t>
  </si>
  <si>
    <t>Khoa</t>
  </si>
  <si>
    <t>Phạm Hoàng</t>
  </si>
  <si>
    <t>Nam</t>
  </si>
  <si>
    <t>Quân</t>
  </si>
  <si>
    <t>Quốc</t>
  </si>
  <si>
    <t>Tân</t>
  </si>
  <si>
    <t>Trần Anh</t>
  </si>
  <si>
    <t>Thái</t>
  </si>
  <si>
    <t>Thịnh</t>
  </si>
  <si>
    <t>20001994</t>
  </si>
  <si>
    <t>Hoàng Võ Quế</t>
  </si>
  <si>
    <t>20002321</t>
  </si>
  <si>
    <t>Nguyễn Phạm Duy</t>
  </si>
  <si>
    <t>20001987</t>
  </si>
  <si>
    <t>Hồng Chí</t>
  </si>
  <si>
    <t>20002019</t>
  </si>
  <si>
    <t>Lê Bá</t>
  </si>
  <si>
    <t>20001331</t>
  </si>
  <si>
    <t>Đỗ Nguyễn Hữu</t>
  </si>
  <si>
    <t>Duy</t>
  </si>
  <si>
    <t>20001775</t>
  </si>
  <si>
    <t>Nguyễn Văn Quốc</t>
  </si>
  <si>
    <t>Hải</t>
  </si>
  <si>
    <t>20001982</t>
  </si>
  <si>
    <t>Ngụy Đức</t>
  </si>
  <si>
    <t>Hào</t>
  </si>
  <si>
    <t>20001558</t>
  </si>
  <si>
    <t>Nguyễn Hoàng Gia</t>
  </si>
  <si>
    <t>20002077</t>
  </si>
  <si>
    <t>Phan Văn</t>
  </si>
  <si>
    <t>Khải</t>
  </si>
  <si>
    <t>20001776</t>
  </si>
  <si>
    <t>Hồ Minh</t>
  </si>
  <si>
    <t>20000065</t>
  </si>
  <si>
    <t>20002180</t>
  </si>
  <si>
    <t>20001779</t>
  </si>
  <si>
    <t>Nguyễn Lê Đăng</t>
  </si>
  <si>
    <t>20002068</t>
  </si>
  <si>
    <t>Phạm Ngọc</t>
  </si>
  <si>
    <t>Lan</t>
  </si>
  <si>
    <t>20002266</t>
  </si>
  <si>
    <t>Lâm Quang</t>
  </si>
  <si>
    <t>20001561</t>
  </si>
  <si>
    <t>Nguyễn Thành</t>
  </si>
  <si>
    <t>20001878</t>
  </si>
  <si>
    <t>Đàm Nhật</t>
  </si>
  <si>
    <t>20002123</t>
  </si>
  <si>
    <t>Nguyễn Hoàng Thảo</t>
  </si>
  <si>
    <t>20001835</t>
  </si>
  <si>
    <t>Trần Hồ Phúc</t>
  </si>
  <si>
    <t>20002279</t>
  </si>
  <si>
    <t>Nguyễn Thị Thúy</t>
  </si>
  <si>
    <t>Nga</t>
  </si>
  <si>
    <t>20001391</t>
  </si>
  <si>
    <t>Nguyễn Vương Thảo</t>
  </si>
  <si>
    <t>Nguyên</t>
  </si>
  <si>
    <t>20002190</t>
  </si>
  <si>
    <t>Trương Ngọc Trúc</t>
  </si>
  <si>
    <t>Như</t>
  </si>
  <si>
    <t>20005347</t>
  </si>
  <si>
    <t>Chu Hoàng Đức</t>
  </si>
  <si>
    <t>Phong</t>
  </si>
  <si>
    <t>20002210</t>
  </si>
  <si>
    <t>Hà Ngọc Uyên</t>
  </si>
  <si>
    <t>Phương</t>
  </si>
  <si>
    <t>20007791</t>
  </si>
  <si>
    <t>Hà Nguyễn Uyên</t>
  </si>
  <si>
    <t>20002006</t>
  </si>
  <si>
    <t>20001800</t>
  </si>
  <si>
    <t>20002178</t>
  </si>
  <si>
    <t>Vũ Đức Anh</t>
  </si>
  <si>
    <t>20002381</t>
  </si>
  <si>
    <t>Nguyễn Ngô Anh</t>
  </si>
  <si>
    <t>20001814</t>
  </si>
  <si>
    <t>Huỳnh Nguyễn Trúc</t>
  </si>
  <si>
    <t>Quỳnh</t>
  </si>
  <si>
    <t>20002173</t>
  </si>
  <si>
    <t>Lê Nguyễn Diễm</t>
  </si>
  <si>
    <t>20001603</t>
  </si>
  <si>
    <t>Nguyễn Võ Anh</t>
  </si>
  <si>
    <t>Sơn</t>
  </si>
  <si>
    <t>20001393</t>
  </si>
  <si>
    <t>Lê Nhật</t>
  </si>
  <si>
    <t>20000306</t>
  </si>
  <si>
    <t>Nguyễn Vũ Duy</t>
  </si>
  <si>
    <t>20001858</t>
  </si>
  <si>
    <t>Võ Quốc</t>
  </si>
  <si>
    <t>20002018</t>
  </si>
  <si>
    <t>Trần Thị Thu</t>
  </si>
  <si>
    <t>Thảo</t>
  </si>
  <si>
    <t>20002035</t>
  </si>
  <si>
    <t>Nguyễn Vũ Mai</t>
  </si>
  <si>
    <t>Thi</t>
  </si>
  <si>
    <t>20001939</t>
  </si>
  <si>
    <t>Trần Nguyễn Quốc</t>
  </si>
  <si>
    <t>20002116</t>
  </si>
  <si>
    <t>Bùi Ngọc Uyên</t>
  </si>
  <si>
    <t>Thư</t>
  </si>
  <si>
    <t>20001861</t>
  </si>
  <si>
    <t>Trần Ngọc</t>
  </si>
  <si>
    <t>Thy</t>
  </si>
  <si>
    <t>20001830</t>
  </si>
  <si>
    <t>Trần Kiều</t>
  </si>
  <si>
    <t>Tiên</t>
  </si>
  <si>
    <t>20001749</t>
  </si>
  <si>
    <t>Huỳnh Thị Kim</t>
  </si>
  <si>
    <t>Trang</t>
  </si>
  <si>
    <t>20002071</t>
  </si>
  <si>
    <t>Bùi Lưu Thành</t>
  </si>
  <si>
    <t>Trung</t>
  </si>
  <si>
    <t>20002011</t>
  </si>
  <si>
    <t>Đỗ Quang</t>
  </si>
  <si>
    <t>20000170</t>
  </si>
  <si>
    <t>Trịnh Minh</t>
  </si>
  <si>
    <t>Vũ</t>
  </si>
  <si>
    <t>20001767</t>
  </si>
  <si>
    <t>Nguyễn Thụy Thanh</t>
  </si>
  <si>
    <t>Vy</t>
  </si>
  <si>
    <t>20001455</t>
  </si>
  <si>
    <t>Nguyễn Trần Nhã</t>
  </si>
  <si>
    <r>
      <t xml:space="preserve">Lớp: </t>
    </r>
    <r>
      <rPr>
        <b/>
        <sz val="14"/>
        <rFont val="Times New Roman"/>
        <family val="1"/>
      </rPr>
      <t>20T4-ĐHĐ1</t>
    </r>
    <r>
      <rPr>
        <sz val="14"/>
        <rFont val="Times New Roman"/>
        <family val="1"/>
      </rPr>
      <t xml:space="preserve">  Sĩ số:  </t>
    </r>
    <r>
      <rPr>
        <b/>
        <sz val="14"/>
        <rFont val="Times New Roman"/>
        <family val="1"/>
      </rPr>
      <t>47</t>
    </r>
    <r>
      <rPr>
        <sz val="14"/>
        <rFont val="Times New Roman"/>
        <family val="1"/>
      </rPr>
      <t xml:space="preserve">   Khoa: </t>
    </r>
    <r>
      <rPr>
        <b/>
        <sz val="14"/>
        <rFont val="Times New Roman"/>
        <family val="1"/>
      </rPr>
      <t>Công nghệ Thông tin</t>
    </r>
  </si>
  <si>
    <t>VÕ THỊ HỒNG LAN</t>
  </si>
  <si>
    <t>TRẦN HỒ PHÚC NAM</t>
  </si>
  <si>
    <t>TP. Hồ Chí Minh, ngày 07 tháng 08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</si>
</sst>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vertAlign val="superscript"/>
      <sz val="13"/>
      <name val="Times New Roman"/>
      <family val="1"/>
    </font>
    <font>
      <b/>
      <sz val="13"/>
      <color rgb="FFFF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25" fillId="0" borderId="0"/>
  </cellStyleXfs>
  <cellXfs count="75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2" borderId="0" xfId="0" applyFont="1" applyFill="1" applyBorder="1"/>
    <xf numFmtId="0" fontId="9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/>
    </xf>
    <xf numFmtId="0" fontId="9" fillId="2" borderId="0" xfId="0" applyFont="1" applyFill="1"/>
    <xf numFmtId="0" fontId="16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9" fillId="2" borderId="0" xfId="0" applyFont="1" applyFill="1" applyAlignment="1"/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 applyAlignment="1"/>
    <xf numFmtId="0" fontId="18" fillId="2" borderId="0" xfId="0" applyFont="1" applyFill="1"/>
    <xf numFmtId="0" fontId="23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2" borderId="0" xfId="0" applyFont="1" applyFill="1" applyAlignment="1"/>
    <xf numFmtId="0" fontId="19" fillId="2" borderId="0" xfId="0" applyFont="1" applyFill="1" applyAlignment="1">
      <alignment vertical="justify"/>
    </xf>
    <xf numFmtId="0" fontId="9" fillId="2" borderId="0" xfId="0" applyFont="1" applyFill="1" applyAlignment="1">
      <alignment vertical="justify"/>
    </xf>
    <xf numFmtId="0" fontId="19" fillId="2" borderId="0" xfId="0" applyFont="1" applyFill="1" applyBorder="1" applyAlignment="1">
      <alignment horizontal="center"/>
    </xf>
    <xf numFmtId="0" fontId="12" fillId="2" borderId="0" xfId="0" applyFont="1" applyFill="1" applyAlignment="1">
      <alignment vertical="justify"/>
    </xf>
    <xf numFmtId="0" fontId="19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2" fillId="2" borderId="2" xfId="0" quotePrefix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vertical="center"/>
    </xf>
    <xf numFmtId="0" fontId="22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4" fontId="21" fillId="2" borderId="2" xfId="0" applyNumberFormat="1" applyFont="1" applyFill="1" applyBorder="1" applyAlignment="1">
      <alignment horizontal="center" vertical="center"/>
    </xf>
    <xf numFmtId="0" fontId="26" fillId="2" borderId="4" xfId="2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6" fillId="2" borderId="2" xfId="2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15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2" fontId="9" fillId="2" borderId="2" xfId="0" applyNumberFormat="1" applyFont="1" applyFill="1" applyBorder="1" applyAlignment="1">
      <alignment horizontal="right" vertical="center"/>
    </xf>
    <xf numFmtId="0" fontId="15" fillId="2" borderId="15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2" fontId="9" fillId="2" borderId="19" xfId="0" applyNumberFormat="1" applyFont="1" applyFill="1" applyBorder="1" applyAlignment="1">
      <alignment horizontal="right" vertical="center"/>
    </xf>
    <xf numFmtId="0" fontId="15" fillId="2" borderId="20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 vertical="center"/>
    </xf>
    <xf numFmtId="2" fontId="9" fillId="2" borderId="0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/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647700</xdr:colOff>
      <xdr:row>3</xdr:row>
      <xdr:rowOff>0</xdr:rowOff>
    </xdr:from>
    <xdr:to>
      <xdr:col>8</xdr:col>
      <xdr:colOff>573405</xdr:colOff>
      <xdr:row>3</xdr:row>
      <xdr:rowOff>0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619625" y="609600"/>
          <a:ext cx="19735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tabSelected="1" view="pageBreakPreview" zoomScaleNormal="100" zoomScaleSheetLayoutView="100" workbookViewId="0">
      <selection activeCell="H71" sqref="H71"/>
    </sheetView>
  </sheetViews>
  <sheetFormatPr defaultRowHeight="16.5"/>
  <cols>
    <col min="1" max="1" width="5.125" style="6" customWidth="1"/>
    <col min="2" max="2" width="10.625" style="6" customWidth="1"/>
    <col min="3" max="3" width="20.625" style="6" customWidth="1"/>
    <col min="4" max="4" width="7.625" style="71" customWidth="1"/>
    <col min="5" max="5" width="8.125" style="6" customWidth="1"/>
    <col min="6" max="6" width="9.375" style="6" customWidth="1"/>
    <col min="7" max="7" width="8.125" style="6" customWidth="1"/>
    <col min="8" max="8" width="9.375" style="6" customWidth="1"/>
    <col min="9" max="9" width="24.375" style="70" customWidth="1"/>
    <col min="10" max="16384" width="9" style="6"/>
  </cols>
  <sheetData>
    <row r="1" spans="1:20" ht="15" customHeight="1">
      <c r="A1" s="3"/>
      <c r="B1" s="3"/>
      <c r="C1" s="3"/>
      <c r="D1" s="4"/>
      <c r="E1" s="3"/>
      <c r="F1" s="3"/>
      <c r="G1" s="3"/>
      <c r="H1" s="3"/>
      <c r="I1" s="5" t="s">
        <v>2</v>
      </c>
    </row>
    <row r="2" spans="1:20" ht="17.100000000000001" customHeight="1">
      <c r="A2" s="7" t="s">
        <v>3</v>
      </c>
      <c r="B2" s="7"/>
      <c r="C2" s="7"/>
      <c r="D2" s="7"/>
      <c r="E2" s="8" t="s">
        <v>4</v>
      </c>
      <c r="F2" s="8"/>
      <c r="G2" s="8"/>
      <c r="H2" s="8"/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7.100000000000001" customHeight="1">
      <c r="A3" s="8" t="s">
        <v>5</v>
      </c>
      <c r="B3" s="8"/>
      <c r="C3" s="8"/>
      <c r="D3" s="8"/>
      <c r="E3" s="10" t="s">
        <v>6</v>
      </c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7.100000000000001" customHeight="1">
      <c r="A4" s="8" t="s">
        <v>7</v>
      </c>
      <c r="B4" s="8"/>
      <c r="C4" s="8"/>
      <c r="D4" s="8"/>
      <c r="E4" s="11"/>
      <c r="F4" s="11"/>
      <c r="G4" s="11"/>
      <c r="H4" s="11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s="14" customFormat="1" ht="12" customHeight="1">
      <c r="A5" s="12"/>
      <c r="B5" s="12"/>
      <c r="C5" s="12"/>
      <c r="D5" s="12"/>
      <c r="E5" s="13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24.95" customHeight="1">
      <c r="A6" s="16" t="s">
        <v>8</v>
      </c>
      <c r="B6" s="16"/>
      <c r="C6" s="16"/>
      <c r="D6" s="16"/>
      <c r="E6" s="16"/>
      <c r="F6" s="16"/>
      <c r="G6" s="16"/>
      <c r="H6" s="16"/>
      <c r="I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19" customFormat="1" ht="20.100000000000001" customHeight="1">
      <c r="A7" s="16" t="s">
        <v>27</v>
      </c>
      <c r="B7" s="16"/>
      <c r="C7" s="16"/>
      <c r="D7" s="16"/>
      <c r="E7" s="16"/>
      <c r="F7" s="16"/>
      <c r="G7" s="16"/>
      <c r="H7" s="16"/>
      <c r="I7" s="16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s="19" customFormat="1" ht="18" customHeight="1">
      <c r="A8" s="20" t="s">
        <v>158</v>
      </c>
      <c r="B8" s="20"/>
      <c r="C8" s="20"/>
      <c r="D8" s="20"/>
      <c r="E8" s="20"/>
      <c r="F8" s="20"/>
      <c r="G8" s="20"/>
      <c r="H8" s="20"/>
      <c r="I8" s="20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s="19" customFormat="1" ht="12" customHeight="1">
      <c r="A9" s="22"/>
      <c r="B9" s="22"/>
      <c r="C9" s="22"/>
      <c r="D9" s="23"/>
      <c r="E9" s="22"/>
      <c r="F9" s="22"/>
      <c r="G9" s="22"/>
      <c r="H9" s="22"/>
      <c r="I9" s="5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0" s="30" customFormat="1" ht="18" customHeight="1">
      <c r="A10" s="24" t="s">
        <v>0</v>
      </c>
      <c r="B10" s="24" t="s">
        <v>9</v>
      </c>
      <c r="C10" s="25" t="s">
        <v>10</v>
      </c>
      <c r="D10" s="26"/>
      <c r="E10" s="27" t="s">
        <v>11</v>
      </c>
      <c r="F10" s="28"/>
      <c r="G10" s="27" t="s">
        <v>12</v>
      </c>
      <c r="H10" s="28"/>
      <c r="I10" s="29" t="s">
        <v>1</v>
      </c>
    </row>
    <row r="11" spans="1:20" s="30" customFormat="1" ht="30" customHeight="1">
      <c r="A11" s="31"/>
      <c r="B11" s="32"/>
      <c r="C11" s="33"/>
      <c r="D11" s="34"/>
      <c r="E11" s="35" t="s">
        <v>13</v>
      </c>
      <c r="F11" s="35" t="s">
        <v>14</v>
      </c>
      <c r="G11" s="35" t="s">
        <v>13</v>
      </c>
      <c r="H11" s="35" t="s">
        <v>14</v>
      </c>
      <c r="I11" s="36"/>
    </row>
    <row r="12" spans="1:20" s="30" customFormat="1" ht="21.75" customHeight="1">
      <c r="A12" s="37">
        <v>1</v>
      </c>
      <c r="B12" s="38" t="s">
        <v>47</v>
      </c>
      <c r="C12" s="39" t="s">
        <v>48</v>
      </c>
      <c r="D12" s="40" t="s">
        <v>34</v>
      </c>
      <c r="E12" s="41">
        <v>0</v>
      </c>
      <c r="F12" s="42" t="str">
        <f>IF(AND(E12&gt;=90),"Xuất sắc",IF(AND(E12&gt;=80),"Tốt",IF(AND(E12&gt;=70),"Khá",IF(AND(E12&gt;=60),"TB",IF(AND(E12&gt;=50),"TB",IF(AND(E12&lt;50),IF(AND(E12&gt;0),"Yếu",IF(AND(E12=0),"Không XL"," "))))))))</f>
        <v>Không XL</v>
      </c>
      <c r="G12" s="43">
        <v>76</v>
      </c>
      <c r="H12" s="42" t="str">
        <f>IF(AND(G12&gt;=90),"Xuất sắc",IF(AND(G12&gt;=80),"Tốt",IF(AND(G12&gt;=70),"Khá",IF(AND(G12&gt;=60),"TB",IF(AND(G12&gt;=50),"TB",IF(AND(G12&lt;50),IF(AND(G12&gt;0),"Yếu",IF(AND(G12=0),"Không XL"," "))))))))</f>
        <v>Khá</v>
      </c>
      <c r="I12" s="44"/>
    </row>
    <row r="13" spans="1:20" s="30" customFormat="1" ht="21.75" customHeight="1">
      <c r="A13" s="37">
        <v>2</v>
      </c>
      <c r="B13" s="38" t="s">
        <v>49</v>
      </c>
      <c r="C13" s="39" t="s">
        <v>50</v>
      </c>
      <c r="D13" s="40" t="s">
        <v>34</v>
      </c>
      <c r="E13" s="41"/>
      <c r="F13" s="42" t="str">
        <f t="shared" ref="F13:F58" si="0">IF(AND(E13&gt;=90),"Xuất sắc",IF(AND(E13&gt;=80),"Tốt",IF(AND(E13&gt;=70),"Khá",IF(AND(E13&gt;=60),"TB",IF(AND(E13&gt;=50),"TB",IF(AND(E13&lt;50),IF(AND(E13&gt;0),"Yếu",IF(AND(E13=0),"Không XL"," "))))))))</f>
        <v>Không XL</v>
      </c>
      <c r="G13" s="43">
        <v>70</v>
      </c>
      <c r="H13" s="42" t="str">
        <f t="shared" ref="H13:H58" si="1">IF(AND(G13&gt;=90),"Xuất sắc",IF(AND(G13&gt;=80),"Tốt",IF(AND(G13&gt;=70),"Khá",IF(AND(G13&gt;=60),"TB",IF(AND(G13&gt;=50),"TB",IF(AND(G13&lt;50),IF(AND(G13&gt;0),"Yếu",IF(AND(G13=0),"Không XL"," "))))))))</f>
        <v>Khá</v>
      </c>
      <c r="I13" s="44"/>
    </row>
    <row r="14" spans="1:20" s="30" customFormat="1" ht="21.75" customHeight="1">
      <c r="A14" s="37">
        <v>3</v>
      </c>
      <c r="B14" s="38" t="s">
        <v>51</v>
      </c>
      <c r="C14" s="39" t="s">
        <v>52</v>
      </c>
      <c r="D14" s="40" t="s">
        <v>30</v>
      </c>
      <c r="E14" s="41"/>
      <c r="F14" s="42" t="str">
        <f t="shared" si="0"/>
        <v>Không XL</v>
      </c>
      <c r="G14" s="43">
        <v>70</v>
      </c>
      <c r="H14" s="42" t="str">
        <f t="shared" si="1"/>
        <v>Khá</v>
      </c>
      <c r="I14" s="45"/>
    </row>
    <row r="15" spans="1:20" s="30" customFormat="1" ht="21.75" customHeight="1">
      <c r="A15" s="37">
        <v>4</v>
      </c>
      <c r="B15" s="38" t="s">
        <v>53</v>
      </c>
      <c r="C15" s="39" t="s">
        <v>54</v>
      </c>
      <c r="D15" s="40" t="s">
        <v>35</v>
      </c>
      <c r="E15" s="41"/>
      <c r="F15" s="42" t="str">
        <f t="shared" si="0"/>
        <v>Không XL</v>
      </c>
      <c r="G15" s="43">
        <v>25</v>
      </c>
      <c r="H15" s="42" t="str">
        <f t="shared" si="1"/>
        <v>Yếu</v>
      </c>
      <c r="I15" s="45"/>
    </row>
    <row r="16" spans="1:20" s="30" customFormat="1" ht="21.75" customHeight="1">
      <c r="A16" s="37">
        <v>5</v>
      </c>
      <c r="B16" s="38" t="s">
        <v>55</v>
      </c>
      <c r="C16" s="39" t="s">
        <v>56</v>
      </c>
      <c r="D16" s="40" t="s">
        <v>57</v>
      </c>
      <c r="E16" s="41"/>
      <c r="F16" s="42" t="str">
        <f t="shared" si="0"/>
        <v>Không XL</v>
      </c>
      <c r="G16" s="43">
        <v>25</v>
      </c>
      <c r="H16" s="42" t="str">
        <f t="shared" si="1"/>
        <v>Yếu</v>
      </c>
      <c r="I16" s="45"/>
    </row>
    <row r="17" spans="1:9" s="30" customFormat="1" ht="21.75" customHeight="1">
      <c r="A17" s="37">
        <v>6</v>
      </c>
      <c r="B17" s="38" t="s">
        <v>58</v>
      </c>
      <c r="C17" s="39" t="s">
        <v>59</v>
      </c>
      <c r="D17" s="40" t="s">
        <v>60</v>
      </c>
      <c r="E17" s="41"/>
      <c r="F17" s="42" t="str">
        <f t="shared" si="0"/>
        <v>Không XL</v>
      </c>
      <c r="G17" s="43">
        <v>25</v>
      </c>
      <c r="H17" s="42" t="str">
        <f t="shared" si="1"/>
        <v>Yếu</v>
      </c>
      <c r="I17" s="45"/>
    </row>
    <row r="18" spans="1:9" s="30" customFormat="1" ht="21.75" customHeight="1">
      <c r="A18" s="37">
        <v>7</v>
      </c>
      <c r="B18" s="38" t="s">
        <v>61</v>
      </c>
      <c r="C18" s="39" t="s">
        <v>62</v>
      </c>
      <c r="D18" s="40" t="s">
        <v>63</v>
      </c>
      <c r="E18" s="41"/>
      <c r="F18" s="42" t="str">
        <f t="shared" si="0"/>
        <v>Không XL</v>
      </c>
      <c r="G18" s="43">
        <v>70</v>
      </c>
      <c r="H18" s="42" t="str">
        <f t="shared" si="1"/>
        <v>Khá</v>
      </c>
      <c r="I18" s="45"/>
    </row>
    <row r="19" spans="1:9" s="30" customFormat="1" ht="21.75" customHeight="1">
      <c r="A19" s="37">
        <v>8</v>
      </c>
      <c r="B19" s="38" t="s">
        <v>64</v>
      </c>
      <c r="C19" s="39" t="s">
        <v>65</v>
      </c>
      <c r="D19" s="40" t="s">
        <v>28</v>
      </c>
      <c r="E19" s="41"/>
      <c r="F19" s="42" t="str">
        <f t="shared" si="0"/>
        <v>Không XL</v>
      </c>
      <c r="G19" s="43">
        <v>70</v>
      </c>
      <c r="H19" s="42" t="str">
        <f t="shared" si="1"/>
        <v>Khá</v>
      </c>
      <c r="I19" s="45"/>
    </row>
    <row r="20" spans="1:9" s="30" customFormat="1" ht="21.75" customHeight="1">
      <c r="A20" s="37">
        <v>9</v>
      </c>
      <c r="B20" s="38" t="s">
        <v>66</v>
      </c>
      <c r="C20" s="39" t="s">
        <v>67</v>
      </c>
      <c r="D20" s="40" t="s">
        <v>68</v>
      </c>
      <c r="E20" s="41"/>
      <c r="F20" s="42" t="str">
        <f t="shared" si="0"/>
        <v>Không XL</v>
      </c>
      <c r="G20" s="43">
        <v>70</v>
      </c>
      <c r="H20" s="42" t="str">
        <f t="shared" si="1"/>
        <v>Khá</v>
      </c>
      <c r="I20" s="45"/>
    </row>
    <row r="21" spans="1:9" s="30" customFormat="1" ht="21.75" customHeight="1">
      <c r="A21" s="37">
        <v>10</v>
      </c>
      <c r="B21" s="38" t="s">
        <v>69</v>
      </c>
      <c r="C21" s="39" t="s">
        <v>70</v>
      </c>
      <c r="D21" s="40" t="s">
        <v>29</v>
      </c>
      <c r="E21" s="41"/>
      <c r="F21" s="42" t="str">
        <f t="shared" si="0"/>
        <v>Không XL</v>
      </c>
      <c r="G21" s="43">
        <v>70</v>
      </c>
      <c r="H21" s="42" t="str">
        <f t="shared" si="1"/>
        <v>Khá</v>
      </c>
      <c r="I21" s="45"/>
    </row>
    <row r="22" spans="1:9" s="30" customFormat="1" ht="21.75" customHeight="1">
      <c r="A22" s="37">
        <v>11</v>
      </c>
      <c r="B22" s="38" t="s">
        <v>71</v>
      </c>
      <c r="C22" s="39" t="s">
        <v>36</v>
      </c>
      <c r="D22" s="40" t="s">
        <v>29</v>
      </c>
      <c r="E22" s="41"/>
      <c r="F22" s="42" t="str">
        <f t="shared" si="0"/>
        <v>Không XL</v>
      </c>
      <c r="G22" s="43">
        <v>70</v>
      </c>
      <c r="H22" s="42" t="str">
        <f t="shared" si="1"/>
        <v>Khá</v>
      </c>
      <c r="I22" s="45"/>
    </row>
    <row r="23" spans="1:9" s="30" customFormat="1" ht="21.75" customHeight="1">
      <c r="A23" s="37">
        <v>12</v>
      </c>
      <c r="B23" s="38" t="s">
        <v>72</v>
      </c>
      <c r="C23" s="39" t="s">
        <v>37</v>
      </c>
      <c r="D23" s="40" t="s">
        <v>38</v>
      </c>
      <c r="E23" s="41"/>
      <c r="F23" s="42" t="str">
        <f t="shared" si="0"/>
        <v>Không XL</v>
      </c>
      <c r="G23" s="43">
        <v>76</v>
      </c>
      <c r="H23" s="42" t="str">
        <f t="shared" si="1"/>
        <v>Khá</v>
      </c>
      <c r="I23" s="45"/>
    </row>
    <row r="24" spans="1:9" s="30" customFormat="1" ht="21.75" customHeight="1">
      <c r="A24" s="37">
        <v>13</v>
      </c>
      <c r="B24" s="38" t="s">
        <v>73</v>
      </c>
      <c r="C24" s="39" t="s">
        <v>74</v>
      </c>
      <c r="D24" s="40" t="s">
        <v>38</v>
      </c>
      <c r="E24" s="41"/>
      <c r="F24" s="42" t="str">
        <f t="shared" si="0"/>
        <v>Không XL</v>
      </c>
      <c r="G24" s="43">
        <v>70</v>
      </c>
      <c r="H24" s="42" t="str">
        <f t="shared" si="1"/>
        <v>Khá</v>
      </c>
      <c r="I24" s="45"/>
    </row>
    <row r="25" spans="1:9" s="30" customFormat="1" ht="21.75" customHeight="1">
      <c r="A25" s="37">
        <v>14</v>
      </c>
      <c r="B25" s="38" t="s">
        <v>75</v>
      </c>
      <c r="C25" s="39" t="s">
        <v>76</v>
      </c>
      <c r="D25" s="40" t="s">
        <v>77</v>
      </c>
      <c r="E25" s="41"/>
      <c r="F25" s="42" t="str">
        <f t="shared" si="0"/>
        <v>Không XL</v>
      </c>
      <c r="G25" s="43">
        <v>74</v>
      </c>
      <c r="H25" s="42" t="str">
        <f t="shared" si="1"/>
        <v>Khá</v>
      </c>
      <c r="I25" s="45"/>
    </row>
    <row r="26" spans="1:9" s="30" customFormat="1" ht="21.75" customHeight="1">
      <c r="A26" s="37">
        <v>15</v>
      </c>
      <c r="B26" s="38" t="s">
        <v>78</v>
      </c>
      <c r="C26" s="39" t="s">
        <v>79</v>
      </c>
      <c r="D26" s="40" t="s">
        <v>33</v>
      </c>
      <c r="E26" s="41"/>
      <c r="F26" s="42" t="str">
        <f t="shared" si="0"/>
        <v>Không XL</v>
      </c>
      <c r="G26" s="43">
        <v>70</v>
      </c>
      <c r="H26" s="42" t="str">
        <f t="shared" si="1"/>
        <v>Khá</v>
      </c>
      <c r="I26" s="45"/>
    </row>
    <row r="27" spans="1:9" s="30" customFormat="1" ht="21.75" customHeight="1">
      <c r="A27" s="37">
        <v>16</v>
      </c>
      <c r="B27" s="38" t="s">
        <v>80</v>
      </c>
      <c r="C27" s="39" t="s">
        <v>81</v>
      </c>
      <c r="D27" s="40" t="s">
        <v>33</v>
      </c>
      <c r="E27" s="41"/>
      <c r="F27" s="42" t="str">
        <f t="shared" si="0"/>
        <v>Không XL</v>
      </c>
      <c r="G27" s="43">
        <v>70</v>
      </c>
      <c r="H27" s="42" t="str">
        <f t="shared" si="1"/>
        <v>Khá</v>
      </c>
      <c r="I27" s="45"/>
    </row>
    <row r="28" spans="1:9" s="30" customFormat="1" ht="21.75" customHeight="1">
      <c r="A28" s="37">
        <v>17</v>
      </c>
      <c r="B28" s="38" t="s">
        <v>82</v>
      </c>
      <c r="C28" s="39" t="s">
        <v>83</v>
      </c>
      <c r="D28" s="40" t="s">
        <v>32</v>
      </c>
      <c r="E28" s="41"/>
      <c r="F28" s="42" t="str">
        <f t="shared" si="0"/>
        <v>Không XL</v>
      </c>
      <c r="G28" s="43">
        <v>70</v>
      </c>
      <c r="H28" s="42" t="str">
        <f t="shared" si="1"/>
        <v>Khá</v>
      </c>
      <c r="I28" s="45"/>
    </row>
    <row r="29" spans="1:9" s="30" customFormat="1" ht="21.75" customHeight="1">
      <c r="A29" s="37">
        <v>18</v>
      </c>
      <c r="B29" s="38" t="s">
        <v>84</v>
      </c>
      <c r="C29" s="39" t="s">
        <v>85</v>
      </c>
      <c r="D29" s="40" t="s">
        <v>32</v>
      </c>
      <c r="E29" s="41"/>
      <c r="F29" s="42" t="str">
        <f t="shared" si="0"/>
        <v>Không XL</v>
      </c>
      <c r="G29" s="43">
        <v>70</v>
      </c>
      <c r="H29" s="42" t="str">
        <f t="shared" si="1"/>
        <v>Khá</v>
      </c>
      <c r="I29" s="45"/>
    </row>
    <row r="30" spans="1:9" s="30" customFormat="1" ht="21.75" customHeight="1">
      <c r="A30" s="37">
        <v>19</v>
      </c>
      <c r="B30" s="38" t="s">
        <v>86</v>
      </c>
      <c r="C30" s="39" t="s">
        <v>87</v>
      </c>
      <c r="D30" s="40" t="s">
        <v>40</v>
      </c>
      <c r="E30" s="41"/>
      <c r="F30" s="42" t="str">
        <f t="shared" si="0"/>
        <v>Không XL</v>
      </c>
      <c r="G30" s="43">
        <v>70</v>
      </c>
      <c r="H30" s="42" t="str">
        <f t="shared" si="1"/>
        <v>Khá</v>
      </c>
      <c r="I30" s="45"/>
    </row>
    <row r="31" spans="1:9" s="30" customFormat="1" ht="21.75" customHeight="1">
      <c r="A31" s="37">
        <v>20</v>
      </c>
      <c r="B31" s="38" t="s">
        <v>88</v>
      </c>
      <c r="C31" s="39" t="s">
        <v>89</v>
      </c>
      <c r="D31" s="40" t="s">
        <v>90</v>
      </c>
      <c r="E31" s="41"/>
      <c r="F31" s="42" t="str">
        <f t="shared" si="0"/>
        <v>Không XL</v>
      </c>
      <c r="G31" s="43">
        <v>70</v>
      </c>
      <c r="H31" s="42" t="str">
        <f t="shared" si="1"/>
        <v>Khá</v>
      </c>
      <c r="I31" s="45"/>
    </row>
    <row r="32" spans="1:9" s="30" customFormat="1" ht="21.75" customHeight="1">
      <c r="A32" s="37">
        <v>21</v>
      </c>
      <c r="B32" s="38" t="s">
        <v>91</v>
      </c>
      <c r="C32" s="39" t="s">
        <v>92</v>
      </c>
      <c r="D32" s="40" t="s">
        <v>93</v>
      </c>
      <c r="E32" s="41"/>
      <c r="F32" s="42" t="str">
        <f t="shared" si="0"/>
        <v>Không XL</v>
      </c>
      <c r="G32" s="43">
        <v>57</v>
      </c>
      <c r="H32" s="42" t="str">
        <f t="shared" si="1"/>
        <v>TB</v>
      </c>
      <c r="I32" s="45"/>
    </row>
    <row r="33" spans="1:9" s="30" customFormat="1" ht="21.75" customHeight="1">
      <c r="A33" s="37">
        <v>22</v>
      </c>
      <c r="B33" s="38" t="s">
        <v>94</v>
      </c>
      <c r="C33" s="39" t="s">
        <v>95</v>
      </c>
      <c r="D33" s="40" t="s">
        <v>96</v>
      </c>
      <c r="E33" s="41"/>
      <c r="F33" s="42" t="str">
        <f t="shared" si="0"/>
        <v>Không XL</v>
      </c>
      <c r="G33" s="43">
        <v>25</v>
      </c>
      <c r="H33" s="42" t="str">
        <f t="shared" si="1"/>
        <v>Yếu</v>
      </c>
      <c r="I33" s="45"/>
    </row>
    <row r="34" spans="1:9" s="30" customFormat="1" ht="21.75" customHeight="1">
      <c r="A34" s="37">
        <v>23</v>
      </c>
      <c r="B34" s="38" t="s">
        <v>97</v>
      </c>
      <c r="C34" s="39" t="s">
        <v>98</v>
      </c>
      <c r="D34" s="40" t="s">
        <v>99</v>
      </c>
      <c r="E34" s="41"/>
      <c r="F34" s="42" t="str">
        <f t="shared" si="0"/>
        <v>Không XL</v>
      </c>
      <c r="G34" s="43">
        <v>63</v>
      </c>
      <c r="H34" s="42" t="str">
        <f t="shared" si="1"/>
        <v>TB</v>
      </c>
      <c r="I34" s="45"/>
    </row>
    <row r="35" spans="1:9" s="30" customFormat="1" ht="21.75" customHeight="1">
      <c r="A35" s="37">
        <v>24</v>
      </c>
      <c r="B35" s="38" t="s">
        <v>100</v>
      </c>
      <c r="C35" s="39" t="s">
        <v>101</v>
      </c>
      <c r="D35" s="40" t="s">
        <v>102</v>
      </c>
      <c r="E35" s="41"/>
      <c r="F35" s="42" t="str">
        <f t="shared" si="0"/>
        <v>Không XL</v>
      </c>
      <c r="G35" s="43">
        <v>61</v>
      </c>
      <c r="H35" s="42" t="str">
        <f t="shared" si="1"/>
        <v>TB</v>
      </c>
      <c r="I35" s="45"/>
    </row>
    <row r="36" spans="1:9" s="30" customFormat="1" ht="21.75" customHeight="1">
      <c r="A36" s="37">
        <v>25</v>
      </c>
      <c r="B36" s="38" t="s">
        <v>103</v>
      </c>
      <c r="C36" s="39" t="s">
        <v>104</v>
      </c>
      <c r="D36" s="40" t="s">
        <v>102</v>
      </c>
      <c r="E36" s="41"/>
      <c r="F36" s="42" t="str">
        <f t="shared" si="0"/>
        <v>Không XL</v>
      </c>
      <c r="G36" s="43">
        <v>70</v>
      </c>
      <c r="H36" s="42" t="str">
        <f t="shared" si="1"/>
        <v>Khá</v>
      </c>
      <c r="I36" s="45"/>
    </row>
    <row r="37" spans="1:9" s="30" customFormat="1" ht="21.75" customHeight="1">
      <c r="A37" s="37">
        <v>26</v>
      </c>
      <c r="B37" s="38" t="s">
        <v>105</v>
      </c>
      <c r="C37" s="39" t="s">
        <v>44</v>
      </c>
      <c r="D37" s="40" t="s">
        <v>102</v>
      </c>
      <c r="E37" s="41"/>
      <c r="F37" s="42" t="str">
        <f t="shared" si="0"/>
        <v>Không XL</v>
      </c>
      <c r="G37" s="43">
        <v>70</v>
      </c>
      <c r="H37" s="42" t="str">
        <f t="shared" si="1"/>
        <v>Khá</v>
      </c>
      <c r="I37" s="45"/>
    </row>
    <row r="38" spans="1:9" s="30" customFormat="1" ht="21.75" customHeight="1">
      <c r="A38" s="37">
        <v>27</v>
      </c>
      <c r="B38" s="38" t="s">
        <v>106</v>
      </c>
      <c r="C38" s="39" t="s">
        <v>39</v>
      </c>
      <c r="D38" s="40" t="s">
        <v>41</v>
      </c>
      <c r="E38" s="41"/>
      <c r="F38" s="42" t="str">
        <f t="shared" si="0"/>
        <v>Không XL</v>
      </c>
      <c r="G38" s="43">
        <v>70</v>
      </c>
      <c r="H38" s="42" t="str">
        <f t="shared" si="1"/>
        <v>Khá</v>
      </c>
      <c r="I38" s="45"/>
    </row>
    <row r="39" spans="1:9" s="30" customFormat="1" ht="21.75" customHeight="1">
      <c r="A39" s="37">
        <v>28</v>
      </c>
      <c r="B39" s="38" t="s">
        <v>107</v>
      </c>
      <c r="C39" s="39" t="s">
        <v>108</v>
      </c>
      <c r="D39" s="40" t="s">
        <v>41</v>
      </c>
      <c r="E39" s="41"/>
      <c r="F39" s="42" t="str">
        <f t="shared" si="0"/>
        <v>Không XL</v>
      </c>
      <c r="G39" s="43">
        <v>70</v>
      </c>
      <c r="H39" s="42" t="str">
        <f t="shared" si="1"/>
        <v>Khá</v>
      </c>
      <c r="I39" s="45"/>
    </row>
    <row r="40" spans="1:9" s="30" customFormat="1" ht="21.75" customHeight="1">
      <c r="A40" s="37">
        <v>29</v>
      </c>
      <c r="B40" s="38" t="s">
        <v>109</v>
      </c>
      <c r="C40" s="39" t="s">
        <v>110</v>
      </c>
      <c r="D40" s="40" t="s">
        <v>42</v>
      </c>
      <c r="E40" s="41"/>
      <c r="F40" s="42" t="str">
        <f t="shared" si="0"/>
        <v>Không XL</v>
      </c>
      <c r="G40" s="43">
        <v>70</v>
      </c>
      <c r="H40" s="42" t="str">
        <f t="shared" si="1"/>
        <v>Khá</v>
      </c>
      <c r="I40" s="45"/>
    </row>
    <row r="41" spans="1:9" s="30" customFormat="1" ht="21.75" customHeight="1">
      <c r="A41" s="37">
        <v>30</v>
      </c>
      <c r="B41" s="38" t="s">
        <v>111</v>
      </c>
      <c r="C41" s="39" t="s">
        <v>112</v>
      </c>
      <c r="D41" s="40" t="s">
        <v>113</v>
      </c>
      <c r="E41" s="41"/>
      <c r="F41" s="42" t="str">
        <f t="shared" si="0"/>
        <v>Không XL</v>
      </c>
      <c r="G41" s="43">
        <v>64</v>
      </c>
      <c r="H41" s="42" t="str">
        <f t="shared" si="1"/>
        <v>TB</v>
      </c>
      <c r="I41" s="45"/>
    </row>
    <row r="42" spans="1:9" s="30" customFormat="1" ht="21.75" customHeight="1">
      <c r="A42" s="37">
        <v>31</v>
      </c>
      <c r="B42" s="38" t="s">
        <v>114</v>
      </c>
      <c r="C42" s="39" t="s">
        <v>115</v>
      </c>
      <c r="D42" s="40" t="s">
        <v>113</v>
      </c>
      <c r="E42" s="41"/>
      <c r="F42" s="42" t="str">
        <f t="shared" si="0"/>
        <v>Không XL</v>
      </c>
      <c r="G42" s="43">
        <v>59</v>
      </c>
      <c r="H42" s="42" t="str">
        <f t="shared" si="1"/>
        <v>TB</v>
      </c>
      <c r="I42" s="45"/>
    </row>
    <row r="43" spans="1:9" s="30" customFormat="1" ht="21.75" customHeight="1">
      <c r="A43" s="37">
        <v>32</v>
      </c>
      <c r="B43" s="38" t="s">
        <v>116</v>
      </c>
      <c r="C43" s="39" t="s">
        <v>117</v>
      </c>
      <c r="D43" s="40" t="s">
        <v>118</v>
      </c>
      <c r="E43" s="41"/>
      <c r="F43" s="42" t="str">
        <f t="shared" si="0"/>
        <v>Không XL</v>
      </c>
      <c r="G43" s="43">
        <v>63</v>
      </c>
      <c r="H43" s="42" t="str">
        <f t="shared" si="1"/>
        <v>TB</v>
      </c>
      <c r="I43" s="45"/>
    </row>
    <row r="44" spans="1:9" s="30" customFormat="1" ht="21.75" customHeight="1">
      <c r="A44" s="37">
        <v>33</v>
      </c>
      <c r="B44" s="38" t="s">
        <v>119</v>
      </c>
      <c r="C44" s="39" t="s">
        <v>120</v>
      </c>
      <c r="D44" s="40" t="s">
        <v>43</v>
      </c>
      <c r="E44" s="41"/>
      <c r="F44" s="42" t="str">
        <f t="shared" si="0"/>
        <v>Không XL</v>
      </c>
      <c r="G44" s="43">
        <v>65</v>
      </c>
      <c r="H44" s="42" t="str">
        <f t="shared" si="1"/>
        <v>TB</v>
      </c>
      <c r="I44" s="45"/>
    </row>
    <row r="45" spans="1:9" s="30" customFormat="1" ht="21.75" customHeight="1">
      <c r="A45" s="37">
        <v>34</v>
      </c>
      <c r="B45" s="38" t="s">
        <v>121</v>
      </c>
      <c r="C45" s="39" t="s">
        <v>122</v>
      </c>
      <c r="D45" s="40" t="s">
        <v>43</v>
      </c>
      <c r="E45" s="41"/>
      <c r="F45" s="42" t="str">
        <f t="shared" si="0"/>
        <v>Không XL</v>
      </c>
      <c r="G45" s="43">
        <v>25</v>
      </c>
      <c r="H45" s="42" t="str">
        <f t="shared" si="1"/>
        <v>Yếu</v>
      </c>
      <c r="I45" s="45"/>
    </row>
    <row r="46" spans="1:9" s="30" customFormat="1" ht="21.75" customHeight="1">
      <c r="A46" s="37">
        <v>35</v>
      </c>
      <c r="B46" s="38" t="s">
        <v>123</v>
      </c>
      <c r="C46" s="39" t="s">
        <v>124</v>
      </c>
      <c r="D46" s="40" t="s">
        <v>45</v>
      </c>
      <c r="E46" s="41"/>
      <c r="F46" s="42" t="str">
        <f t="shared" si="0"/>
        <v>Không XL</v>
      </c>
      <c r="G46" s="43">
        <v>70</v>
      </c>
      <c r="H46" s="42" t="str">
        <f t="shared" si="1"/>
        <v>Khá</v>
      </c>
      <c r="I46" s="45"/>
    </row>
    <row r="47" spans="1:9" s="30" customFormat="1" ht="21.75" customHeight="1">
      <c r="A47" s="37">
        <v>36</v>
      </c>
      <c r="B47" s="38" t="s">
        <v>125</v>
      </c>
      <c r="C47" s="39" t="s">
        <v>126</v>
      </c>
      <c r="D47" s="40" t="s">
        <v>127</v>
      </c>
      <c r="E47" s="41"/>
      <c r="F47" s="42" t="str">
        <f t="shared" si="0"/>
        <v>Không XL</v>
      </c>
      <c r="G47" s="43">
        <v>70</v>
      </c>
      <c r="H47" s="42" t="str">
        <f t="shared" si="1"/>
        <v>Khá</v>
      </c>
      <c r="I47" s="45"/>
    </row>
    <row r="48" spans="1:9" s="30" customFormat="1" ht="21.75" customHeight="1">
      <c r="A48" s="37">
        <v>37</v>
      </c>
      <c r="B48" s="38" t="s">
        <v>128</v>
      </c>
      <c r="C48" s="39" t="s">
        <v>129</v>
      </c>
      <c r="D48" s="40" t="s">
        <v>130</v>
      </c>
      <c r="E48" s="41"/>
      <c r="F48" s="42" t="str">
        <f t="shared" si="0"/>
        <v>Không XL</v>
      </c>
      <c r="G48" s="43">
        <v>68</v>
      </c>
      <c r="H48" s="42" t="str">
        <f t="shared" si="1"/>
        <v>TB</v>
      </c>
      <c r="I48" s="45"/>
    </row>
    <row r="49" spans="1:9" s="30" customFormat="1" ht="21.75" customHeight="1">
      <c r="A49" s="37">
        <v>38</v>
      </c>
      <c r="B49" s="38" t="s">
        <v>131</v>
      </c>
      <c r="C49" s="39" t="s">
        <v>132</v>
      </c>
      <c r="D49" s="40" t="s">
        <v>46</v>
      </c>
      <c r="E49" s="41"/>
      <c r="F49" s="42" t="str">
        <f t="shared" si="0"/>
        <v>Không XL</v>
      </c>
      <c r="G49" s="43">
        <v>50</v>
      </c>
      <c r="H49" s="42" t="str">
        <f t="shared" si="1"/>
        <v>TB</v>
      </c>
      <c r="I49" s="45"/>
    </row>
    <row r="50" spans="1:9" s="30" customFormat="1" ht="21.75" customHeight="1">
      <c r="A50" s="37">
        <v>39</v>
      </c>
      <c r="B50" s="38" t="s">
        <v>133</v>
      </c>
      <c r="C50" s="39" t="s">
        <v>134</v>
      </c>
      <c r="D50" s="40" t="s">
        <v>135</v>
      </c>
      <c r="E50" s="41"/>
      <c r="F50" s="42" t="str">
        <f t="shared" si="0"/>
        <v>Không XL</v>
      </c>
      <c r="G50" s="43">
        <v>70</v>
      </c>
      <c r="H50" s="42" t="str">
        <f t="shared" si="1"/>
        <v>Khá</v>
      </c>
      <c r="I50" s="45"/>
    </row>
    <row r="51" spans="1:9" s="30" customFormat="1" ht="21.75" customHeight="1">
      <c r="A51" s="37">
        <v>40</v>
      </c>
      <c r="B51" s="38" t="s">
        <v>136</v>
      </c>
      <c r="C51" s="39" t="s">
        <v>137</v>
      </c>
      <c r="D51" s="40" t="s">
        <v>138</v>
      </c>
      <c r="E51" s="41"/>
      <c r="F51" s="42" t="str">
        <f t="shared" si="0"/>
        <v>Không XL</v>
      </c>
      <c r="G51" s="43">
        <v>70</v>
      </c>
      <c r="H51" s="42" t="str">
        <f t="shared" si="1"/>
        <v>Khá</v>
      </c>
      <c r="I51" s="45"/>
    </row>
    <row r="52" spans="1:9" s="30" customFormat="1" ht="21.75" customHeight="1">
      <c r="A52" s="37">
        <v>41</v>
      </c>
      <c r="B52" s="38" t="s">
        <v>139</v>
      </c>
      <c r="C52" s="39" t="s">
        <v>140</v>
      </c>
      <c r="D52" s="40" t="s">
        <v>141</v>
      </c>
      <c r="E52" s="41"/>
      <c r="F52" s="42" t="str">
        <f t="shared" si="0"/>
        <v>Không XL</v>
      </c>
      <c r="G52" s="46">
        <v>54</v>
      </c>
      <c r="H52" s="42" t="str">
        <f t="shared" si="1"/>
        <v>TB</v>
      </c>
      <c r="I52" s="45"/>
    </row>
    <row r="53" spans="1:9" s="30" customFormat="1" ht="21.75" customHeight="1">
      <c r="A53" s="37">
        <v>42</v>
      </c>
      <c r="B53" s="38" t="s">
        <v>142</v>
      </c>
      <c r="C53" s="39" t="s">
        <v>143</v>
      </c>
      <c r="D53" s="40" t="s">
        <v>144</v>
      </c>
      <c r="E53" s="41"/>
      <c r="F53" s="42" t="str">
        <f t="shared" si="0"/>
        <v>Không XL</v>
      </c>
      <c r="G53" s="47">
        <v>80</v>
      </c>
      <c r="H53" s="42" t="str">
        <f t="shared" si="1"/>
        <v>Tốt</v>
      </c>
      <c r="I53" s="45"/>
    </row>
    <row r="54" spans="1:9" s="30" customFormat="1" ht="21.75" customHeight="1">
      <c r="A54" s="37">
        <v>43</v>
      </c>
      <c r="B54" s="38" t="s">
        <v>145</v>
      </c>
      <c r="C54" s="39" t="s">
        <v>146</v>
      </c>
      <c r="D54" s="40" t="s">
        <v>147</v>
      </c>
      <c r="E54" s="41"/>
      <c r="F54" s="42" t="str">
        <f t="shared" si="0"/>
        <v>Không XL</v>
      </c>
      <c r="G54" s="47">
        <v>70</v>
      </c>
      <c r="H54" s="42" t="str">
        <f t="shared" si="1"/>
        <v>Khá</v>
      </c>
      <c r="I54" s="45"/>
    </row>
    <row r="55" spans="1:9" s="30" customFormat="1" ht="21.75" customHeight="1">
      <c r="A55" s="37">
        <v>44</v>
      </c>
      <c r="B55" s="38" t="s">
        <v>148</v>
      </c>
      <c r="C55" s="39" t="s">
        <v>149</v>
      </c>
      <c r="D55" s="40" t="s">
        <v>147</v>
      </c>
      <c r="E55" s="41"/>
      <c r="F55" s="42" t="str">
        <f t="shared" si="0"/>
        <v>Không XL</v>
      </c>
      <c r="G55" s="47">
        <v>70</v>
      </c>
      <c r="H55" s="42" t="str">
        <f t="shared" si="1"/>
        <v>Khá</v>
      </c>
      <c r="I55" s="45"/>
    </row>
    <row r="56" spans="1:9" s="30" customFormat="1" ht="21.75" customHeight="1">
      <c r="A56" s="37">
        <v>45</v>
      </c>
      <c r="B56" s="38" t="s">
        <v>150</v>
      </c>
      <c r="C56" s="39" t="s">
        <v>151</v>
      </c>
      <c r="D56" s="40" t="s">
        <v>152</v>
      </c>
      <c r="E56" s="41"/>
      <c r="F56" s="42" t="str">
        <f t="shared" si="0"/>
        <v>Không XL</v>
      </c>
      <c r="G56" s="47">
        <v>68</v>
      </c>
      <c r="H56" s="42" t="str">
        <f t="shared" si="1"/>
        <v>TB</v>
      </c>
      <c r="I56" s="45"/>
    </row>
    <row r="57" spans="1:9" s="30" customFormat="1" ht="21.75" customHeight="1">
      <c r="A57" s="37">
        <v>46</v>
      </c>
      <c r="B57" s="38" t="s">
        <v>153</v>
      </c>
      <c r="C57" s="39" t="s">
        <v>154</v>
      </c>
      <c r="D57" s="40" t="s">
        <v>155</v>
      </c>
      <c r="E57" s="41"/>
      <c r="F57" s="42" t="str">
        <f t="shared" si="0"/>
        <v>Không XL</v>
      </c>
      <c r="G57" s="47">
        <v>70</v>
      </c>
      <c r="H57" s="42" t="str">
        <f t="shared" si="1"/>
        <v>Khá</v>
      </c>
      <c r="I57" s="45"/>
    </row>
    <row r="58" spans="1:9" s="30" customFormat="1" ht="21.75" customHeight="1">
      <c r="A58" s="37">
        <v>47</v>
      </c>
      <c r="B58" s="38" t="s">
        <v>156</v>
      </c>
      <c r="C58" s="39" t="s">
        <v>157</v>
      </c>
      <c r="D58" s="40" t="s">
        <v>155</v>
      </c>
      <c r="E58" s="41"/>
      <c r="F58" s="42" t="str">
        <f t="shared" si="0"/>
        <v>Không XL</v>
      </c>
      <c r="G58" s="47">
        <v>25</v>
      </c>
      <c r="H58" s="42" t="str">
        <f t="shared" si="1"/>
        <v>Yếu</v>
      </c>
      <c r="I58" s="45"/>
    </row>
    <row r="59" spans="1:9" ht="20.100000000000001" customHeight="1">
      <c r="A59" s="3"/>
      <c r="B59" s="3"/>
      <c r="C59" s="48" t="s">
        <v>15</v>
      </c>
      <c r="D59" s="48"/>
      <c r="E59" s="48"/>
      <c r="F59" s="48"/>
      <c r="G59" s="48"/>
      <c r="H59" s="48"/>
      <c r="I59" s="48"/>
    </row>
    <row r="60" spans="1:9" ht="18" customHeight="1">
      <c r="C60" s="49" t="s">
        <v>16</v>
      </c>
      <c r="D60" s="50"/>
      <c r="E60" s="51" t="s">
        <v>11</v>
      </c>
      <c r="F60" s="52"/>
      <c r="G60" s="51" t="s">
        <v>12</v>
      </c>
      <c r="H60" s="52"/>
      <c r="I60" s="53" t="s">
        <v>1</v>
      </c>
    </row>
    <row r="61" spans="1:9" s="30" customFormat="1" ht="18" customHeight="1">
      <c r="C61" s="54"/>
      <c r="D61" s="55"/>
      <c r="E61" s="35" t="s">
        <v>17</v>
      </c>
      <c r="F61" s="56" t="s">
        <v>18</v>
      </c>
      <c r="G61" s="35" t="s">
        <v>17</v>
      </c>
      <c r="H61" s="56" t="s">
        <v>18</v>
      </c>
      <c r="I61" s="57"/>
    </row>
    <row r="62" spans="1:9" ht="18" customHeight="1">
      <c r="C62" s="58" t="s">
        <v>19</v>
      </c>
      <c r="D62" s="59"/>
      <c r="E62" s="37">
        <f>COUNTIF(F12:F58,"Xuất sắc")</f>
        <v>0</v>
      </c>
      <c r="F62" s="60">
        <f t="shared" ref="F62:F67" si="2">E62*100/$A$58</f>
        <v>0</v>
      </c>
      <c r="G62" s="37">
        <f>COUNTIF(H12:H58,"Xuất sắc")</f>
        <v>0</v>
      </c>
      <c r="H62" s="60">
        <f t="shared" ref="H62:H67" si="3">G62*100/$A$58</f>
        <v>0</v>
      </c>
      <c r="I62" s="61"/>
    </row>
    <row r="63" spans="1:9" ht="18" customHeight="1">
      <c r="C63" s="58" t="s">
        <v>20</v>
      </c>
      <c r="D63" s="59"/>
      <c r="E63" s="37">
        <f>COUNTIF(F12:F58,"Tốt")</f>
        <v>0</v>
      </c>
      <c r="F63" s="60">
        <f t="shared" si="2"/>
        <v>0</v>
      </c>
      <c r="G63" s="37">
        <f>COUNTIF(H12:H58,"Tốt")</f>
        <v>1</v>
      </c>
      <c r="H63" s="60">
        <f t="shared" si="3"/>
        <v>2.1276595744680851</v>
      </c>
      <c r="I63" s="61"/>
    </row>
    <row r="64" spans="1:9" ht="18" customHeight="1">
      <c r="C64" s="58" t="s">
        <v>21</v>
      </c>
      <c r="D64" s="59"/>
      <c r="E64" s="37">
        <f>COUNTIF(F12:F58,"Khá")</f>
        <v>0</v>
      </c>
      <c r="F64" s="60">
        <f t="shared" si="2"/>
        <v>0</v>
      </c>
      <c r="G64" s="37">
        <f>COUNTIF(H12:H58,"Khá")</f>
        <v>29</v>
      </c>
      <c r="H64" s="60">
        <f t="shared" si="3"/>
        <v>61.702127659574465</v>
      </c>
      <c r="I64" s="61"/>
    </row>
    <row r="65" spans="1:10" ht="18" customHeight="1">
      <c r="C65" s="58" t="s">
        <v>22</v>
      </c>
      <c r="D65" s="59"/>
      <c r="E65" s="37">
        <f>COUNTIF(F12:F58,"TB")</f>
        <v>0</v>
      </c>
      <c r="F65" s="60">
        <f t="shared" si="2"/>
        <v>0</v>
      </c>
      <c r="G65" s="37">
        <f>COUNTIF(H12:H58,"TB")</f>
        <v>11</v>
      </c>
      <c r="H65" s="60">
        <f t="shared" si="3"/>
        <v>23.404255319148938</v>
      </c>
      <c r="I65" s="61"/>
    </row>
    <row r="66" spans="1:10" ht="18" customHeight="1">
      <c r="C66" s="58" t="s">
        <v>23</v>
      </c>
      <c r="D66" s="59"/>
      <c r="E66" s="37">
        <f>COUNTIF(F12:F58,"Yếu")</f>
        <v>0</v>
      </c>
      <c r="F66" s="60">
        <f t="shared" si="2"/>
        <v>0</v>
      </c>
      <c r="G66" s="37">
        <f>COUNTIF(H12:H58,"Yếu")</f>
        <v>6</v>
      </c>
      <c r="H66" s="60">
        <f t="shared" si="3"/>
        <v>12.76595744680851</v>
      </c>
      <c r="I66" s="61"/>
    </row>
    <row r="67" spans="1:10" ht="18" customHeight="1" thickBot="1">
      <c r="C67" s="62" t="s">
        <v>24</v>
      </c>
      <c r="D67" s="63"/>
      <c r="E67" s="64">
        <f>COUNTIF(F12:F58,"Không XL")</f>
        <v>47</v>
      </c>
      <c r="F67" s="65">
        <f t="shared" si="2"/>
        <v>100</v>
      </c>
      <c r="G67" s="64">
        <f>COUNTIF(H12:H58,"Không XL")</f>
        <v>0</v>
      </c>
      <c r="H67" s="65">
        <f t="shared" si="3"/>
        <v>0</v>
      </c>
      <c r="I67" s="66"/>
    </row>
    <row r="68" spans="1:10">
      <c r="C68" s="67"/>
      <c r="D68" s="68"/>
      <c r="F68" s="69"/>
    </row>
    <row r="69" spans="1:10" ht="18" customHeight="1">
      <c r="E69" s="72" t="s">
        <v>161</v>
      </c>
      <c r="F69" s="72"/>
      <c r="G69" s="72"/>
      <c r="H69" s="72"/>
      <c r="I69" s="72"/>
    </row>
    <row r="70" spans="1:10" ht="18" customHeight="1">
      <c r="A70" s="11" t="s">
        <v>25</v>
      </c>
      <c r="B70" s="11"/>
      <c r="C70" s="11"/>
      <c r="D70" s="11"/>
      <c r="E70" s="11"/>
      <c r="F70" s="11" t="s">
        <v>11</v>
      </c>
      <c r="G70" s="11"/>
      <c r="H70" s="11"/>
      <c r="I70" s="73" t="s">
        <v>26</v>
      </c>
      <c r="J70" s="74"/>
    </row>
    <row r="71" spans="1:10" ht="18" customHeight="1"/>
    <row r="72" spans="1:10" ht="18" customHeight="1"/>
    <row r="73" spans="1:10" ht="18" customHeight="1"/>
    <row r="74" spans="1:10" ht="18" customHeight="1"/>
    <row r="76" spans="1:10" ht="15">
      <c r="A76" s="11" t="s">
        <v>31</v>
      </c>
      <c r="B76" s="11"/>
      <c r="C76" s="11"/>
      <c r="D76" s="11"/>
      <c r="E76" s="11"/>
      <c r="F76" s="11" t="s">
        <v>159</v>
      </c>
      <c r="G76" s="11"/>
      <c r="H76" s="11"/>
      <c r="I76" s="73" t="s">
        <v>160</v>
      </c>
    </row>
  </sheetData>
  <mergeCells count="32">
    <mergeCell ref="A70:E70"/>
    <mergeCell ref="F70:H70"/>
    <mergeCell ref="C63:D63"/>
    <mergeCell ref="C64:D64"/>
    <mergeCell ref="C65:D65"/>
    <mergeCell ref="C66:D66"/>
    <mergeCell ref="C67:D67"/>
    <mergeCell ref="E69:I69"/>
    <mergeCell ref="E10:F10"/>
    <mergeCell ref="G10:H10"/>
    <mergeCell ref="I10:I11"/>
    <mergeCell ref="C59:I59"/>
    <mergeCell ref="C60:D61"/>
    <mergeCell ref="E60:F60"/>
    <mergeCell ref="G60:H60"/>
    <mergeCell ref="I60:I61"/>
    <mergeCell ref="F76:H76"/>
    <mergeCell ref="A76:E76"/>
    <mergeCell ref="A2:D2"/>
    <mergeCell ref="E2:I2"/>
    <mergeCell ref="A3:D3"/>
    <mergeCell ref="E3:I3"/>
    <mergeCell ref="A4:D4"/>
    <mergeCell ref="E4:I4"/>
    <mergeCell ref="C62:D62"/>
    <mergeCell ref="A5:D5"/>
    <mergeCell ref="A6:I6"/>
    <mergeCell ref="A7:I7"/>
    <mergeCell ref="A8:I8"/>
    <mergeCell ref="A10:A11"/>
    <mergeCell ref="B10:B11"/>
    <mergeCell ref="C10:D11"/>
  </mergeCells>
  <conditionalFormatting sqref="H12:H58">
    <cfRule type="cellIs" dxfId="3" priority="55" stopIfTrue="1" operator="equal">
      <formula>"SVG"</formula>
    </cfRule>
    <cfRule type="cellIs" dxfId="2" priority="56" stopIfTrue="1" operator="equal">
      <formula>"SVXS"</formula>
    </cfRule>
  </conditionalFormatting>
  <conditionalFormatting sqref="F12:F58">
    <cfRule type="cellIs" dxfId="1" priority="23" stopIfTrue="1" operator="equal">
      <formula>"SVG"</formula>
    </cfRule>
    <cfRule type="cellIs" dxfId="0" priority="24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M. Tong hop</vt:lpstr>
      <vt:lpstr>'M. Tong hop'!Print_Area</vt:lpstr>
      <vt:lpstr>'M. Tong 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2023-08-02T04:00:56Z</cp:lastPrinted>
  <dcterms:created xsi:type="dcterms:W3CDTF">1999-12-31T18:49:42Z</dcterms:created>
  <dcterms:modified xsi:type="dcterms:W3CDTF">2023-08-02T04:00:59Z</dcterms:modified>
</cp:coreProperties>
</file>