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2-2023\"/>
    </mc:Choice>
  </mc:AlternateContent>
  <bookViews>
    <workbookView xWindow="0" yWindow="0" windowWidth="28800" windowHeight="12300"/>
  </bookViews>
  <sheets>
    <sheet name="LLCT" sheetId="1" r:id="rId1"/>
  </sheets>
  <definedNames>
    <definedName name="_xlnm._FilterDatabase" localSheetId="0" hidden="1">LLCT!$B$8:$L$25</definedName>
    <definedName name="_xlnm.Print_Titles" localSheetId="0">LLCT!$8:$9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J25" i="1" s="1"/>
  <c r="G25" i="1"/>
  <c r="H24" i="1"/>
  <c r="J24" i="1" s="1"/>
  <c r="G24" i="1"/>
  <c r="J23" i="1"/>
  <c r="H23" i="1"/>
  <c r="F23" i="1"/>
  <c r="G23" i="1" s="1"/>
  <c r="J22" i="1"/>
  <c r="H22" i="1"/>
  <c r="G22" i="1"/>
  <c r="J21" i="1"/>
  <c r="H21" i="1"/>
  <c r="G21" i="1"/>
  <c r="E21" i="1"/>
  <c r="J20" i="1"/>
  <c r="H20" i="1"/>
  <c r="G20" i="1"/>
  <c r="H19" i="1"/>
  <c r="J19" i="1" s="1"/>
  <c r="G19" i="1"/>
  <c r="H18" i="1"/>
  <c r="J18" i="1" s="1"/>
  <c r="G18" i="1"/>
  <c r="J17" i="1"/>
  <c r="H17" i="1"/>
  <c r="G17" i="1"/>
  <c r="J16" i="1"/>
  <c r="H16" i="1"/>
  <c r="G16" i="1"/>
  <c r="H15" i="1"/>
  <c r="J15" i="1" s="1"/>
  <c r="G15" i="1"/>
  <c r="E15" i="1"/>
  <c r="H14" i="1"/>
  <c r="J14" i="1" s="1"/>
  <c r="G14" i="1"/>
  <c r="H13" i="1"/>
  <c r="J13" i="1" s="1"/>
  <c r="G13" i="1"/>
  <c r="E13" i="1"/>
  <c r="H12" i="1"/>
  <c r="J12" i="1" s="1"/>
  <c r="G12" i="1"/>
  <c r="E12" i="1"/>
  <c r="H11" i="1"/>
  <c r="J11" i="1" s="1"/>
  <c r="G11" i="1"/>
  <c r="E11" i="1"/>
  <c r="H10" i="1"/>
  <c r="J10" i="1" s="1"/>
  <c r="G10" i="1"/>
  <c r="E10" i="1"/>
</calcChain>
</file>

<file path=xl/sharedStrings.xml><?xml version="1.0" encoding="utf-8"?>
<sst xmlns="http://schemas.openxmlformats.org/spreadsheetml/2006/main" count="61" uniqueCount="59">
  <si>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</si>
  <si>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</si>
  <si>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</si>
  <si>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</si>
  <si>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</si>
  <si>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2022-2023</t>
  </si>
  <si>
    <t>ĐƠN VỊ: KHOA LÝ LUẬN CHÍNH TRỊ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</si>
  <si>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</si>
  <si>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</si>
  <si>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</si>
  <si>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</si>
  <si>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</si>
  <si>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</si>
  <si>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</si>
  <si>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</si>
  <si>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</si>
  <si>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</si>
  <si>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</si>
  <si>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</si>
  <si>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Lê Thị Hồng</t>
  </si>
  <si>
    <t>Vân</t>
  </si>
  <si>
    <t>Phó trưởng khoa (4 tuần); Trưởng khoa từ 1/10/2022 (40 tuần)</t>
  </si>
  <si>
    <t>Nguyễn Ngọc</t>
  </si>
  <si>
    <t>Quỳnh</t>
  </si>
  <si>
    <t>Phó Trưởng khoa, Phụ trách khoa (4 tuần); Phó trưởng khoa từ 1/10/2022 (40 tuần)</t>
  </si>
  <si>
    <t>Phan Thị Thùy</t>
  </si>
  <si>
    <t>Trang</t>
  </si>
  <si>
    <t>Tổ trưởng bộ môn (15%)</t>
  </si>
  <si>
    <t>Đặng Thị Nhật</t>
  </si>
  <si>
    <t>Minh</t>
  </si>
  <si>
    <t>UV BCHCĐ đến 31/3/2023 (27 tuần), Phụ trách tổ BM (15%)</t>
  </si>
  <si>
    <t>Đinh Thị</t>
  </si>
  <si>
    <t>Huyên</t>
  </si>
  <si>
    <t>Hoàng Thị</t>
  </si>
  <si>
    <t>Tổ trưởng CĐ từ 01/04/2023 (17 tuần)</t>
  </si>
  <si>
    <t>Trần Thị Hồng</t>
  </si>
  <si>
    <t>Thu</t>
  </si>
  <si>
    <t>Đỗ Thị</t>
  </si>
  <si>
    <t>Thơm</t>
  </si>
  <si>
    <t>Trần Văn</t>
  </si>
  <si>
    <t>Lượng</t>
  </si>
  <si>
    <t>Bùi Thành</t>
  </si>
  <si>
    <t>Dũng</t>
  </si>
  <si>
    <t>Nguyễn Thị</t>
  </si>
  <si>
    <t>Dinh</t>
  </si>
  <si>
    <t>Phạm Thị</t>
  </si>
  <si>
    <t>Vinh</t>
  </si>
  <si>
    <t>Tổ trưởng CĐ đến 31/3/2023 (27 tuần)</t>
  </si>
  <si>
    <t>Cao Thị Hồng</t>
  </si>
  <si>
    <t>Thắm</t>
  </si>
  <si>
    <t>Lê Thị Mai</t>
  </si>
  <si>
    <t>Hường</t>
  </si>
  <si>
    <t>Nghỉ thai sản từ ngày 16/12/2022 đến hết 15/06/2023 (23 tuần), nuôi con nhỏ (6 tuần)</t>
  </si>
  <si>
    <t>Nguyễn Anh</t>
  </si>
  <si>
    <t>Kiệt</t>
  </si>
  <si>
    <t>Ngát</t>
  </si>
  <si>
    <t>TP.HCM, ngày 21 tháng 8 năm 2023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</si>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</sst>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6" xfId="0" applyFont="1" applyFill="1" applyBorder="1" applyAlignment="1">
      <alignment horizontal="justify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justify" vertical="center" wrapText="1"/>
    </xf>
    <xf numFmtId="0" fontId="14" fillId="0" borderId="10" xfId="0" applyFont="1" applyFill="1" applyBorder="1" applyAlignment="1">
      <alignment horizontal="justify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9"/>
  <sheetViews>
    <sheetView tabSelected="1" zoomScaleNormal="100" workbookViewId="0">
      <selection activeCell="N13" sqref="N13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51" customWidth="1"/>
    <col min="4" max="11" width="9.42578125" style="6" customWidth="1"/>
    <col min="12" max="12" width="22.42578125" style="53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2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2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2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2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2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2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2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2" s="33" customFormat="1" ht="48.75" customHeight="1" x14ac:dyDescent="0.25">
      <c r="A10" s="27">
        <v>1</v>
      </c>
      <c r="B10" s="28" t="s">
        <v>19</v>
      </c>
      <c r="C10" s="29" t="s">
        <v>20</v>
      </c>
      <c r="D10" s="30">
        <v>450</v>
      </c>
      <c r="E10" s="31">
        <f>(D10*0.2*4/44)+(D10*0.3*40/44)</f>
        <v>130.90909090909091</v>
      </c>
      <c r="F10" s="30"/>
      <c r="G10" s="30">
        <f>ROUND(D10-F10,1)</f>
        <v>450</v>
      </c>
      <c r="H10" s="30">
        <f t="shared" ref="H10:H25" si="0">ROUND(160/2.84,0)</f>
        <v>56</v>
      </c>
      <c r="I10" s="30"/>
      <c r="J10" s="30">
        <f>ROUND(H10-I10,1)</f>
        <v>56</v>
      </c>
      <c r="K10" s="30"/>
      <c r="L10" s="32" t="s">
        <v>21</v>
      </c>
    </row>
    <row r="11" spans="1:12" s="33" customFormat="1" ht="71.25" customHeight="1" x14ac:dyDescent="0.25">
      <c r="A11" s="27">
        <v>1</v>
      </c>
      <c r="B11" s="28" t="s">
        <v>22</v>
      </c>
      <c r="C11" s="29" t="s">
        <v>23</v>
      </c>
      <c r="D11" s="30">
        <v>450</v>
      </c>
      <c r="E11" s="31">
        <f>(D11*0.3*4/44)+(D11*0.2*40/44)</f>
        <v>94.090909090909093</v>
      </c>
      <c r="F11" s="30"/>
      <c r="G11" s="30">
        <f t="shared" ref="G11:G25" si="1">ROUND(D11-F11,1)</f>
        <v>450</v>
      </c>
      <c r="H11" s="30">
        <f t="shared" si="0"/>
        <v>56</v>
      </c>
      <c r="I11" s="30"/>
      <c r="J11" s="30">
        <f t="shared" ref="J11:J25" si="2">ROUND(H11-I11,1)</f>
        <v>56</v>
      </c>
      <c r="K11" s="30"/>
      <c r="L11" s="32" t="s">
        <v>24</v>
      </c>
    </row>
    <row r="12" spans="1:12" s="9" customFormat="1" ht="29.25" customHeight="1" x14ac:dyDescent="0.25">
      <c r="A12" s="27">
        <v>3</v>
      </c>
      <c r="B12" s="28" t="s">
        <v>25</v>
      </c>
      <c r="C12" s="34" t="s">
        <v>26</v>
      </c>
      <c r="D12" s="30">
        <v>450</v>
      </c>
      <c r="E12" s="35">
        <f>D12*0.15</f>
        <v>67.5</v>
      </c>
      <c r="F12" s="30"/>
      <c r="G12" s="30">
        <f>ROUND(D12-F12,1)</f>
        <v>450</v>
      </c>
      <c r="H12" s="30">
        <f t="shared" si="0"/>
        <v>56</v>
      </c>
      <c r="I12" s="30"/>
      <c r="J12" s="30">
        <f>ROUND(H12-I12,1)</f>
        <v>56</v>
      </c>
      <c r="K12" s="30"/>
      <c r="L12" s="36" t="s">
        <v>27</v>
      </c>
    </row>
    <row r="13" spans="1:12" s="33" customFormat="1" ht="55.5" customHeight="1" x14ac:dyDescent="0.25">
      <c r="A13" s="27">
        <v>4</v>
      </c>
      <c r="B13" s="37" t="s">
        <v>28</v>
      </c>
      <c r="C13" s="34" t="s">
        <v>29</v>
      </c>
      <c r="D13" s="30">
        <v>450</v>
      </c>
      <c r="E13" s="38">
        <f>(22*27/44)+(D13*0.15)</f>
        <v>81</v>
      </c>
      <c r="F13" s="30"/>
      <c r="G13" s="30">
        <f>ROUND(D13-F13,1)</f>
        <v>450</v>
      </c>
      <c r="H13" s="30">
        <f t="shared" si="0"/>
        <v>56</v>
      </c>
      <c r="I13" s="30"/>
      <c r="J13" s="30">
        <f>ROUND(H13-I13,1)</f>
        <v>56</v>
      </c>
      <c r="K13" s="30"/>
      <c r="L13" s="39" t="s">
        <v>30</v>
      </c>
    </row>
    <row r="14" spans="1:12" s="33" customFormat="1" ht="30" customHeight="1" x14ac:dyDescent="0.25">
      <c r="A14" s="27">
        <v>5</v>
      </c>
      <c r="B14" s="28" t="s">
        <v>31</v>
      </c>
      <c r="C14" s="29" t="s">
        <v>32</v>
      </c>
      <c r="D14" s="30">
        <v>450</v>
      </c>
      <c r="E14" s="35"/>
      <c r="F14" s="30"/>
      <c r="G14" s="30">
        <f>ROUND(D14-F14,1)</f>
        <v>450</v>
      </c>
      <c r="H14" s="30">
        <f>ROUND(160/2.84,0)</f>
        <v>56</v>
      </c>
      <c r="I14" s="30"/>
      <c r="J14" s="30">
        <f>ROUND(H14-I14,1)</f>
        <v>56</v>
      </c>
      <c r="K14" s="30"/>
      <c r="L14" s="40"/>
    </row>
    <row r="15" spans="1:12" s="33" customFormat="1" ht="31.5" customHeight="1" x14ac:dyDescent="0.25">
      <c r="A15" s="27">
        <v>6</v>
      </c>
      <c r="B15" s="28" t="s">
        <v>33</v>
      </c>
      <c r="C15" s="29" t="s">
        <v>26</v>
      </c>
      <c r="D15" s="30">
        <v>450</v>
      </c>
      <c r="E15" s="38">
        <f>22*17/44</f>
        <v>8.5</v>
      </c>
      <c r="F15" s="41"/>
      <c r="G15" s="30">
        <f t="shared" si="1"/>
        <v>450</v>
      </c>
      <c r="H15" s="30">
        <f t="shared" si="0"/>
        <v>56</v>
      </c>
      <c r="I15" s="30"/>
      <c r="J15" s="30">
        <f t="shared" si="2"/>
        <v>56</v>
      </c>
      <c r="K15" s="30"/>
      <c r="L15" s="42" t="s">
        <v>34</v>
      </c>
    </row>
    <row r="16" spans="1:12" s="33" customFormat="1" ht="24.95" customHeight="1" x14ac:dyDescent="0.25">
      <c r="A16" s="27">
        <v>7</v>
      </c>
      <c r="B16" s="28" t="s">
        <v>35</v>
      </c>
      <c r="C16" s="29" t="s">
        <v>36</v>
      </c>
      <c r="D16" s="30">
        <v>450</v>
      </c>
      <c r="E16" s="30"/>
      <c r="F16" s="30"/>
      <c r="G16" s="30">
        <f t="shared" si="1"/>
        <v>450</v>
      </c>
      <c r="H16" s="30">
        <f t="shared" si="0"/>
        <v>56</v>
      </c>
      <c r="I16" s="30"/>
      <c r="J16" s="30">
        <f t="shared" si="2"/>
        <v>56</v>
      </c>
      <c r="K16" s="30"/>
      <c r="L16" s="43"/>
    </row>
    <row r="17" spans="1:13" s="33" customFormat="1" ht="24.95" customHeight="1" x14ac:dyDescent="0.25">
      <c r="A17" s="27">
        <v>8</v>
      </c>
      <c r="B17" s="28" t="s">
        <v>37</v>
      </c>
      <c r="C17" s="29" t="s">
        <v>38</v>
      </c>
      <c r="D17" s="30">
        <v>450</v>
      </c>
      <c r="E17" s="30"/>
      <c r="F17" s="30"/>
      <c r="G17" s="30">
        <f t="shared" si="1"/>
        <v>450</v>
      </c>
      <c r="H17" s="30">
        <f t="shared" si="0"/>
        <v>56</v>
      </c>
      <c r="I17" s="30"/>
      <c r="J17" s="30">
        <f t="shared" si="2"/>
        <v>56</v>
      </c>
      <c r="K17" s="30"/>
      <c r="L17" s="43"/>
    </row>
    <row r="18" spans="1:13" s="33" customFormat="1" ht="24.95" customHeight="1" x14ac:dyDescent="0.25">
      <c r="A18" s="27">
        <v>9</v>
      </c>
      <c r="B18" s="28" t="s">
        <v>39</v>
      </c>
      <c r="C18" s="29" t="s">
        <v>40</v>
      </c>
      <c r="D18" s="30">
        <v>450</v>
      </c>
      <c r="E18" s="30"/>
      <c r="F18" s="30"/>
      <c r="G18" s="30">
        <f t="shared" si="1"/>
        <v>450</v>
      </c>
      <c r="H18" s="30">
        <f t="shared" si="0"/>
        <v>56</v>
      </c>
      <c r="I18" s="30"/>
      <c r="J18" s="30">
        <f t="shared" si="2"/>
        <v>56</v>
      </c>
      <c r="K18" s="30"/>
      <c r="L18" s="44"/>
    </row>
    <row r="19" spans="1:13" s="33" customFormat="1" ht="24.75" customHeight="1" x14ac:dyDescent="0.25">
      <c r="A19" s="27">
        <v>10</v>
      </c>
      <c r="B19" s="28" t="s">
        <v>41</v>
      </c>
      <c r="C19" s="29" t="s">
        <v>42</v>
      </c>
      <c r="D19" s="30">
        <v>450</v>
      </c>
      <c r="E19" s="30"/>
      <c r="F19" s="30"/>
      <c r="G19" s="30">
        <f t="shared" si="1"/>
        <v>450</v>
      </c>
      <c r="H19" s="30">
        <f t="shared" si="0"/>
        <v>56</v>
      </c>
      <c r="I19" s="30"/>
      <c r="J19" s="30">
        <f t="shared" si="2"/>
        <v>56</v>
      </c>
      <c r="K19" s="30"/>
      <c r="L19" s="45"/>
    </row>
    <row r="20" spans="1:13" s="33" customFormat="1" ht="24.95" customHeight="1" x14ac:dyDescent="0.25">
      <c r="A20" s="27">
        <v>11</v>
      </c>
      <c r="B20" s="28" t="s">
        <v>43</v>
      </c>
      <c r="C20" s="29" t="s">
        <v>44</v>
      </c>
      <c r="D20" s="30">
        <v>450</v>
      </c>
      <c r="E20" s="30"/>
      <c r="F20" s="30"/>
      <c r="G20" s="30">
        <f t="shared" si="1"/>
        <v>450</v>
      </c>
      <c r="H20" s="30">
        <f t="shared" si="0"/>
        <v>56</v>
      </c>
      <c r="I20" s="30"/>
      <c r="J20" s="30">
        <f t="shared" si="2"/>
        <v>56</v>
      </c>
      <c r="K20" s="30"/>
      <c r="L20" s="43"/>
    </row>
    <row r="21" spans="1:13" s="33" customFormat="1" ht="32.25" customHeight="1" x14ac:dyDescent="0.25">
      <c r="A21" s="27">
        <v>12</v>
      </c>
      <c r="B21" s="28" t="s">
        <v>45</v>
      </c>
      <c r="C21" s="29" t="s">
        <v>46</v>
      </c>
      <c r="D21" s="30">
        <v>450</v>
      </c>
      <c r="E21" s="38">
        <f>22*27/44</f>
        <v>13.5</v>
      </c>
      <c r="F21" s="30"/>
      <c r="G21" s="30">
        <f t="shared" si="1"/>
        <v>450</v>
      </c>
      <c r="H21" s="30">
        <f t="shared" si="0"/>
        <v>56</v>
      </c>
      <c r="I21" s="30"/>
      <c r="J21" s="30">
        <f t="shared" si="2"/>
        <v>56</v>
      </c>
      <c r="K21" s="30"/>
      <c r="L21" s="32" t="s">
        <v>47</v>
      </c>
    </row>
    <row r="22" spans="1:13" s="33" customFormat="1" ht="24.95" customHeight="1" x14ac:dyDescent="0.25">
      <c r="A22" s="27">
        <v>13</v>
      </c>
      <c r="B22" s="28" t="s">
        <v>48</v>
      </c>
      <c r="C22" s="34" t="s">
        <v>49</v>
      </c>
      <c r="D22" s="30">
        <v>450</v>
      </c>
      <c r="E22" s="30"/>
      <c r="F22" s="30"/>
      <c r="G22" s="30">
        <f t="shared" si="1"/>
        <v>450</v>
      </c>
      <c r="H22" s="30">
        <f t="shared" si="0"/>
        <v>56</v>
      </c>
      <c r="I22" s="30"/>
      <c r="J22" s="30">
        <f t="shared" si="2"/>
        <v>56</v>
      </c>
      <c r="K22" s="30"/>
      <c r="L22" s="40"/>
    </row>
    <row r="23" spans="1:13" s="9" customFormat="1" ht="63.75" customHeight="1" x14ac:dyDescent="0.25">
      <c r="A23" s="27">
        <v>14</v>
      </c>
      <c r="B23" s="28" t="s">
        <v>50</v>
      </c>
      <c r="C23" s="34" t="s">
        <v>51</v>
      </c>
      <c r="D23" s="30">
        <v>450</v>
      </c>
      <c r="E23" s="30"/>
      <c r="F23" s="31">
        <f>(D23*23/32)+(D23*0.15*6/32)</f>
        <v>336.09375</v>
      </c>
      <c r="G23" s="46">
        <f>D23-F23</f>
        <v>113.90625</v>
      </c>
      <c r="H23" s="30">
        <f t="shared" si="0"/>
        <v>56</v>
      </c>
      <c r="I23" s="30"/>
      <c r="J23" s="30">
        <f t="shared" si="2"/>
        <v>56</v>
      </c>
      <c r="K23" s="30"/>
      <c r="L23" s="47" t="s">
        <v>52</v>
      </c>
      <c r="M23" s="48"/>
    </row>
    <row r="24" spans="1:13" s="33" customFormat="1" ht="24.95" customHeight="1" x14ac:dyDescent="0.25">
      <c r="A24" s="27">
        <v>15</v>
      </c>
      <c r="B24" s="28" t="s">
        <v>53</v>
      </c>
      <c r="C24" s="34" t="s">
        <v>54</v>
      </c>
      <c r="D24" s="30">
        <v>450</v>
      </c>
      <c r="E24" s="30"/>
      <c r="F24" s="30"/>
      <c r="G24" s="30">
        <f t="shared" si="1"/>
        <v>450</v>
      </c>
      <c r="H24" s="30">
        <f t="shared" si="0"/>
        <v>56</v>
      </c>
      <c r="I24" s="30"/>
      <c r="J24" s="30">
        <f t="shared" si="2"/>
        <v>56</v>
      </c>
      <c r="K24" s="30"/>
      <c r="L24" s="43"/>
    </row>
    <row r="25" spans="1:13" s="50" customFormat="1" ht="24.95" customHeight="1" x14ac:dyDescent="0.25">
      <c r="A25" s="27">
        <v>16</v>
      </c>
      <c r="B25" s="28" t="s">
        <v>37</v>
      </c>
      <c r="C25" s="34" t="s">
        <v>55</v>
      </c>
      <c r="D25" s="30">
        <v>450</v>
      </c>
      <c r="E25" s="30"/>
      <c r="F25" s="30"/>
      <c r="G25" s="30">
        <f t="shared" si="1"/>
        <v>450</v>
      </c>
      <c r="H25" s="30">
        <f t="shared" si="0"/>
        <v>56</v>
      </c>
      <c r="I25" s="30"/>
      <c r="J25" s="30">
        <f t="shared" si="2"/>
        <v>56</v>
      </c>
      <c r="K25" s="30"/>
      <c r="L25" s="49"/>
    </row>
    <row r="26" spans="1:13" x14ac:dyDescent="0.25">
      <c r="G26" s="52"/>
    </row>
    <row r="27" spans="1:13" x14ac:dyDescent="0.25">
      <c r="G27" s="52"/>
      <c r="H27" s="54" t="s">
        <v>56</v>
      </c>
      <c r="I27" s="54"/>
      <c r="J27" s="54"/>
      <c r="K27" s="54"/>
      <c r="L27" s="54"/>
    </row>
    <row r="28" spans="1:13" x14ac:dyDescent="0.25">
      <c r="B28" s="55" t="s">
        <v>57</v>
      </c>
      <c r="C28" s="55"/>
      <c r="G28" s="52"/>
      <c r="H28" s="55" t="s">
        <v>58</v>
      </c>
      <c r="I28" s="55"/>
      <c r="J28" s="55"/>
      <c r="K28" s="55"/>
      <c r="L28" s="55"/>
    </row>
    <row r="29" spans="1:13" x14ac:dyDescent="0.25">
      <c r="G29" s="52"/>
    </row>
  </sheetData>
  <autoFilter ref="B8:L25">
    <filterColumn colId="0" showButton="0"/>
    <filterColumn colId="6" showButton="0"/>
    <filterColumn colId="7" showButton="0"/>
    <filterColumn colId="8" showButton="0"/>
  </autoFilter>
  <mergeCells count="18">
    <mergeCell ref="H27:L27"/>
    <mergeCell ref="B28:C28"/>
    <mergeCell ref="H28:L28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LLCT</vt:lpstr>
      <vt:lpstr>LLCT!Print_Titles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2023-08-21T02:24:14Z</dcterms:created>
  <dcterms:modified xsi:type="dcterms:W3CDTF">2023-08-21T02:25:26Z</dcterms:modified>
</cp:coreProperties>
</file>